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24226"/>
  <mc:AlternateContent xmlns:mc="http://schemas.openxmlformats.org/markup-compatibility/2006">
    <mc:Choice Requires="x15">
      <x15ac:absPath xmlns:x15ac="http://schemas.microsoft.com/office/spreadsheetml/2010/11/ac" url="R:\Railroad Financial Conferences Reports to Commissioners\Q1 2024\Fuel\"/>
    </mc:Choice>
  </mc:AlternateContent>
  <xr:revisionPtr revIDLastSave="0" documentId="13_ncr:1_{6858AC9E-E513-4C27-B6BE-567568EA0F17}" xr6:coauthVersionLast="47" xr6:coauthVersionMax="47" xr10:uidLastSave="{00000000-0000-0000-0000-000000000000}"/>
  <workbookProtection workbookAlgorithmName="SHA-512" workbookHashValue="7nQPfP2SkYdGL92VHFTsRkDsf1qydVQUwGgiB5hd0oClFNZ3tvieGZ8mcj5D8mU82eQjwb0Uhbrupv4boAQRbA==" workbookSaltValue="00nJ3kHjCKp7B/wAEjYlyw==" workbookSpinCount="100000" lockStructure="1"/>
  <bookViews>
    <workbookView xWindow="-110" yWindow="-110" windowWidth="19420" windowHeight="9800" tabRatio="428" xr2:uid="{00000000-000D-0000-FFFF-FFFF00000000}"/>
  </bookViews>
  <sheets>
    <sheet name="INPUT" sheetId="6" r:id="rId1"/>
    <sheet name="Output" sheetId="1" r:id="rId2"/>
  </sheets>
  <definedNames>
    <definedName name="ChartwDiesel">{"Client Name or Project Name"}</definedName>
    <definedName name="CompChart">{"Client Name or Project Name"}</definedName>
    <definedName name="CompChartwDiesel">{"Client Name or Project Name"}</definedName>
    <definedName name="CPM">{"Client Name or Project Name"}</definedName>
    <definedName name="ProjectName">{"Client Name or Project Name"}</definedName>
    <definedName name="x">{"Client Name or Project Name"}</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12" i="1" l="1"/>
  <c r="F12" i="1"/>
  <c r="E12" i="1"/>
  <c r="D12" i="1"/>
  <c r="C12" i="1"/>
  <c r="G15" i="1"/>
  <c r="F15" i="1"/>
  <c r="E15" i="1"/>
  <c r="D15" i="1"/>
  <c r="C15" i="1"/>
  <c r="G14" i="1"/>
  <c r="F14" i="1"/>
  <c r="E14" i="1"/>
  <c r="D14" i="1"/>
  <c r="C14" i="1"/>
  <c r="C4" i="1"/>
  <c r="A4" i="6"/>
  <c r="AC30" i="6" l="1"/>
  <c r="C6" i="1" l="1"/>
  <c r="C7" i="1"/>
  <c r="AC26" i="6" l="1"/>
  <c r="B3" i="1" l="1"/>
  <c r="G11" i="1" l="1"/>
  <c r="G10" i="1"/>
  <c r="G9" i="1"/>
  <c r="G8" i="1"/>
  <c r="G7" i="1"/>
  <c r="G6" i="1"/>
  <c r="G5" i="1"/>
  <c r="G4" i="1"/>
  <c r="F11" i="1"/>
  <c r="F10" i="1"/>
  <c r="F9" i="1"/>
  <c r="F8" i="1"/>
  <c r="F7" i="1"/>
  <c r="F6" i="1"/>
  <c r="F5" i="1"/>
  <c r="F4" i="1"/>
  <c r="E11" i="1"/>
  <c r="E10" i="1"/>
  <c r="E9" i="1"/>
  <c r="E8" i="1"/>
  <c r="E7" i="1"/>
  <c r="E6" i="1"/>
  <c r="E5" i="1"/>
  <c r="E4" i="1"/>
  <c r="D11" i="1"/>
  <c r="D10" i="1"/>
  <c r="D9" i="1"/>
  <c r="D8" i="1"/>
  <c r="D7" i="1"/>
  <c r="D6" i="1"/>
  <c r="D5" i="1"/>
  <c r="D4" i="1"/>
  <c r="C11" i="1"/>
  <c r="C10" i="1"/>
  <c r="C9" i="1"/>
  <c r="C8" i="1"/>
  <c r="C5" i="1"/>
  <c r="B4" i="1" l="1"/>
  <c r="B12" i="1" s="1"/>
  <c r="B6" i="1" l="1"/>
  <c r="B8" i="1"/>
  <c r="B10" i="1"/>
  <c r="B14" i="1"/>
  <c r="B5" i="1"/>
  <c r="B15" i="1" l="1"/>
  <c r="B11" i="1"/>
  <c r="B9" i="1"/>
  <c r="B7" i="1"/>
  <c r="B13" i="1"/>
</calcChain>
</file>

<file path=xl/sharedStrings.xml><?xml version="1.0" encoding="utf-8"?>
<sst xmlns="http://schemas.openxmlformats.org/spreadsheetml/2006/main" count="114" uniqueCount="67">
  <si>
    <r>
      <rPr>
        <sz val="11"/>
        <rFont val="Calibri"/>
        <family val="2"/>
        <scheme val="minor"/>
      </rPr>
      <t>Consolidated Report of Railroad Fuel Cost, Consumption and Fuel Surcharge Revenue</t>
    </r>
  </si>
  <si>
    <r>
      <rPr>
        <sz val="11"/>
        <rFont val="Calibri"/>
        <family val="2"/>
        <scheme val="minor"/>
      </rPr>
      <t>(DOLLARS AND GALLONS IN THOUSANDS)</t>
    </r>
  </si>
  <si>
    <r>
      <rPr>
        <sz val="11"/>
        <rFont val="Calibri"/>
        <family val="2"/>
        <scheme val="minor"/>
      </rPr>
      <t>Total Fuel Cost
($)</t>
    </r>
  </si>
  <si>
    <r>
      <rPr>
        <sz val="11"/>
        <rFont val="Calibri"/>
        <family val="2"/>
        <scheme val="minor"/>
      </rPr>
      <t>Total Gallons of
Fuel Consumed</t>
    </r>
  </si>
  <si>
    <r>
      <rPr>
        <sz val="11"/>
        <rFont val="Calibri"/>
        <family val="2"/>
        <scheme val="minor"/>
      </rPr>
      <t>Total Increase or Decrease in Cost of Fuel ($)</t>
    </r>
  </si>
  <si>
    <r>
      <rPr>
        <sz val="11"/>
        <rFont val="Calibri"/>
        <family val="2"/>
        <scheme val="minor"/>
      </rPr>
      <t>Total Revenue from Fuel Surcharges ($)</t>
    </r>
  </si>
  <si>
    <r>
      <rPr>
        <sz val="11"/>
        <rFont val="Calibri"/>
        <family val="2"/>
        <scheme val="minor"/>
      </rPr>
      <t>Revenue from Fuel Surcharges on Regulated Traffic ($)</t>
    </r>
  </si>
  <si>
    <r>
      <rPr>
        <sz val="11"/>
        <rFont val="Calibri"/>
        <family val="2"/>
        <scheme val="minor"/>
      </rPr>
      <t>Burlington Northern Santa Fe</t>
    </r>
  </si>
  <si>
    <r>
      <rPr>
        <sz val="11"/>
        <rFont val="Calibri"/>
        <family val="2"/>
        <scheme val="minor"/>
      </rPr>
      <t>CN/Grand Trunk</t>
    </r>
  </si>
  <si>
    <r>
      <rPr>
        <sz val="11"/>
        <rFont val="Calibri"/>
        <family val="2"/>
        <scheme val="minor"/>
      </rPr>
      <t>Norfolk Southern</t>
    </r>
  </si>
  <si>
    <r>
      <rPr>
        <sz val="11"/>
        <rFont val="Calibri"/>
        <family val="2"/>
        <scheme val="minor"/>
      </rPr>
      <t>Union Pacific</t>
    </r>
  </si>
  <si>
    <r>
      <rPr>
        <sz val="11"/>
        <rFont val="Calibri"/>
        <family val="2"/>
        <scheme val="minor"/>
      </rPr>
      <t>Source: Individual Class I railroad submissions to the Board</t>
    </r>
  </si>
  <si>
    <t>QUARTER ENDED SEPTEMBER 30 2014</t>
  </si>
  <si>
    <t>QUARTER ENDED DECEMBER 31 2014</t>
  </si>
  <si>
    <t>QUARTER ENDED MARCH 31 2015</t>
  </si>
  <si>
    <t>QUARTER ENDED JUNE 30 2015</t>
  </si>
  <si>
    <t>Burlington Northern - Santa Fe</t>
  </si>
  <si>
    <t>CSX Transportation</t>
  </si>
  <si>
    <t>Kansas City Southern</t>
  </si>
  <si>
    <t>Norfolk Southern</t>
  </si>
  <si>
    <t>Union Pacific</t>
  </si>
  <si>
    <t>QUARTER ENDED JUNE 30 2014</t>
  </si>
  <si>
    <t>QUARTER ENDED DECEMBER 31 2015</t>
  </si>
  <si>
    <t>QUARTER ENDED MARCH 31 2016</t>
  </si>
  <si>
    <t>QUARTER ENDED JUNE 30 2016</t>
  </si>
  <si>
    <t>QUARTER ENDED DECEMBER 31 2016</t>
  </si>
  <si>
    <t>QUARTER ENDED MARCH 31 2017</t>
  </si>
  <si>
    <t>QUARTER ENDED JUNE 30 2017</t>
  </si>
  <si>
    <t>QUARTER ENDED DECEMBER 31 2017</t>
  </si>
  <si>
    <t>Total Fuel Cost
($)</t>
  </si>
  <si>
    <t>Total Revenue from Fuel Surcharges ($)</t>
  </si>
  <si>
    <t>CN / Grand Trunk</t>
  </si>
  <si>
    <t>SOO Line</t>
  </si>
  <si>
    <t>QUARTER ENDED SEPTEMBER 30 2015</t>
  </si>
  <si>
    <t>QUARTER ENDED SEPTEMBER 30 2016</t>
  </si>
  <si>
    <t>QUARTER ENDED SEPTEMBER 30 2017</t>
  </si>
  <si>
    <t>QUARTER ENDED MARCH 31 2018</t>
  </si>
  <si>
    <t>QUARTER ENDED JUNE 30 2018</t>
  </si>
  <si>
    <t>QUARTER ENDED SEPTEMBER 30 2018</t>
  </si>
  <si>
    <t>QUARTER ENDED DECEMBER 31 2018</t>
  </si>
  <si>
    <t>QUARTER ENDED MARCH 31 2019</t>
  </si>
  <si>
    <t>QUARTER ENDED JUNE 30 2019</t>
  </si>
  <si>
    <t>QUARTER ENDED SEPTEMBER 30 2019</t>
  </si>
  <si>
    <t>QUARTER ENDED DECEMBER 31 2019</t>
  </si>
  <si>
    <t>(all caps)</t>
  </si>
  <si>
    <t>QUARTER ENDED MARCH 31 2020</t>
  </si>
  <si>
    <t>QUARTER ENDED JUNE 30 2020</t>
  </si>
  <si>
    <t>QUARTER ENDED SEPTEMBER 30 2020</t>
  </si>
  <si>
    <t>QUARTER ENDED DECEMBER 31 2020</t>
  </si>
  <si>
    <t>QUARTER ENDED MARCH 31 2021</t>
  </si>
  <si>
    <t>QUARTER ENDED JUNE 30 2021</t>
  </si>
  <si>
    <t>QUARTER ENDED SEPTEMBER 30 2021</t>
  </si>
  <si>
    <t>QUARTER ENDED DECEMBER 31 2021</t>
  </si>
  <si>
    <t>QUARTER ENDED MARCH 31 2022</t>
  </si>
  <si>
    <t>QUARTER ENDED JUNE 30 2022</t>
  </si>
  <si>
    <t>QUARTER ENDED SEPTEMBER 30 2022</t>
  </si>
  <si>
    <t>QUARTER ENDED DECEMBER 31 2022</t>
  </si>
  <si>
    <t>QUARTER ENDED MARCH 31 2023</t>
  </si>
  <si>
    <t>QUARTER ENDED JUNE 30 2023</t>
  </si>
  <si>
    <t>QUARTER ENDED SEPTEMBER 30 2023</t>
  </si>
  <si>
    <t>QUARTER ENDED DECEMBER 31 2023</t>
  </si>
  <si>
    <t>QUARTER ENDED MARCH 31 2024</t>
  </si>
  <si>
    <t>QUARTER ENDED JUNE 30 2024</t>
  </si>
  <si>
    <t>QUARTER ENDED SEPTEMBER 30 2024</t>
  </si>
  <si>
    <t>QUARTER ENDED DECEMBER 31 2024</t>
  </si>
  <si>
    <t>SOO / KCSR</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</si>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</sst>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_);[Red]\(&quot;$&quot;#,##0\)"/>
    <numFmt numFmtId="41" formatCode="_(* #,##0_);_(* \(#,##0\);_(* &quot;-&quot;_);_(@_)"/>
    <numFmt numFmtId="44" formatCode="_(&quot;$&quot;* #,##0.00_);_(&quot;$&quot;* \(#,##0.00\);_(&quot;$&quot;* &quot;-&quot;??_);_(@_)"/>
    <numFmt numFmtId="43" formatCode="_(* #,##0.00_);_(* \(#,##0.00\);_(* &quot;-&quot;??_);_(@_)"/>
    <numFmt numFmtId="164" formatCode="_-&quot;$&quot;* #,##0.00_-;\-&quot;$&quot;* #,##0.00_-;_-&quot;$&quot;* &quot;-&quot;??_-;_-@_-"/>
    <numFmt numFmtId="165" formatCode="#,##0.0_);\(#,##0.0\)"/>
  </numFmts>
  <fonts count="45" x14ac:knownFonts="1">
    <font>
      <sz val="10"/>
      <color rgb="FF000000"/>
      <name val="Times New Roman"/>
      <charset val="204"/>
    </font>
    <font>
      <sz val="11"/>
      <color theme="1"/>
      <name val="Calibri"/>
      <family val="2"/>
      <scheme val="minor"/>
    </font>
    <font>
      <sz val="10"/>
      <color rgb="FF000000"/>
      <name val="Calibri"/>
      <family val="2"/>
      <scheme val="minor"/>
    </font>
    <font>
      <sz val="11"/>
      <name val="Calibri"/>
      <family val="2"/>
      <scheme val="minor"/>
    </font>
    <font>
      <sz val="11"/>
      <color rgb="FF000000"/>
      <name val="Calibri"/>
      <family val="2"/>
      <scheme val="minor"/>
    </font>
    <font>
      <sz val="10"/>
      <color rgb="FF000000"/>
      <name val="Times New Roman"/>
      <family val="1"/>
    </font>
    <font>
      <sz val="7"/>
      <name val="Arial"/>
      <family val="2"/>
    </font>
    <font>
      <sz val="8"/>
      <name val="Arial"/>
      <family val="2"/>
    </font>
    <font>
      <b/>
      <sz val="8"/>
      <name val="Arial"/>
      <family val="2"/>
    </font>
    <font>
      <b/>
      <sz val="11"/>
      <name val="Calibri"/>
      <family val="2"/>
      <scheme val="minor"/>
    </font>
    <font>
      <sz val="10"/>
      <name val="Arial"/>
      <family val="2"/>
    </font>
    <font>
      <sz val="10"/>
      <name val="Arial"/>
      <family val="2"/>
    </font>
    <font>
      <sz val="11"/>
      <color indexed="8"/>
      <name val="Calibri"/>
      <family val="2"/>
    </font>
    <font>
      <sz val="11"/>
      <color indexed="9"/>
      <name val="Calibri"/>
      <family val="2"/>
    </font>
    <font>
      <b/>
      <sz val="11"/>
      <color indexed="9"/>
      <name val="Calibri"/>
      <family val="2"/>
    </font>
    <font>
      <sz val="11"/>
      <color indexed="17"/>
      <name val="Calibri"/>
      <family val="2"/>
    </font>
    <font>
      <b/>
      <sz val="11"/>
      <color indexed="63"/>
      <name val="Calibri"/>
      <family val="2"/>
    </font>
    <font>
      <b/>
      <sz val="11"/>
      <color indexed="8"/>
      <name val="Calibri"/>
      <family val="2"/>
    </font>
    <font>
      <sz val="8"/>
      <color indexed="8"/>
      <name val="Arial"/>
      <family val="2"/>
    </font>
    <font>
      <b/>
      <sz val="8"/>
      <color indexed="8"/>
      <name val="Arial"/>
      <family val="2"/>
    </font>
    <font>
      <sz val="19"/>
      <name val="Arial"/>
      <family val="2"/>
    </font>
    <font>
      <sz val="8"/>
      <color indexed="14"/>
      <name val="Arial"/>
      <family val="2"/>
    </font>
    <font>
      <sz val="11"/>
      <color indexed="37"/>
      <name val="Calibri"/>
      <family val="2"/>
    </font>
    <font>
      <b/>
      <sz val="11"/>
      <color indexed="17"/>
      <name val="Calibri"/>
      <family val="2"/>
    </font>
    <font>
      <b/>
      <sz val="15"/>
      <color indexed="62"/>
      <name val="Calibri"/>
      <family val="2"/>
    </font>
    <font>
      <b/>
      <sz val="13"/>
      <color indexed="62"/>
      <name val="Calibri"/>
      <family val="2"/>
    </font>
    <font>
      <b/>
      <sz val="11"/>
      <color indexed="62"/>
      <name val="Calibri"/>
      <family val="2"/>
    </font>
    <font>
      <sz val="11"/>
      <color indexed="48"/>
      <name val="Calibri"/>
      <family val="2"/>
    </font>
    <font>
      <b/>
      <sz val="18"/>
      <color indexed="62"/>
      <name val="Cambria"/>
      <family val="2"/>
    </font>
    <font>
      <sz val="11"/>
      <color indexed="14"/>
      <name val="Calibri"/>
      <family val="2"/>
    </font>
    <font>
      <sz val="8"/>
      <color indexed="62"/>
      <name val="Arial"/>
      <family val="2"/>
    </font>
    <font>
      <sz val="10"/>
      <name val="Courier"/>
      <family val="3"/>
    </font>
    <font>
      <sz val="11"/>
      <color indexed="63"/>
      <name val="Calibri"/>
      <family val="2"/>
    </font>
    <font>
      <sz val="11"/>
      <color indexed="10"/>
      <name val="Calibri"/>
      <family val="2"/>
    </font>
    <font>
      <sz val="11"/>
      <color indexed="36"/>
      <name val="Calibri"/>
      <family val="2"/>
    </font>
    <font>
      <b/>
      <sz val="11"/>
      <color indexed="52"/>
      <name val="Calibri"/>
      <family val="2"/>
    </font>
    <font>
      <b/>
      <sz val="11"/>
      <color indexed="10"/>
      <name val="Calibri"/>
      <family val="2"/>
    </font>
    <font>
      <i/>
      <sz val="11"/>
      <color indexed="55"/>
      <name val="Calibri"/>
      <family val="2"/>
    </font>
    <font>
      <sz val="11"/>
      <color indexed="58"/>
      <name val="Calibri"/>
      <family val="2"/>
    </font>
    <font>
      <sz val="11"/>
      <color indexed="62"/>
      <name val="Calibri"/>
      <family val="2"/>
    </font>
    <font>
      <sz val="11"/>
      <color indexed="52"/>
      <name val="Calibri"/>
      <family val="2"/>
    </font>
    <font>
      <sz val="11"/>
      <color indexed="60"/>
      <name val="Calibri"/>
      <family val="2"/>
    </font>
    <font>
      <sz val="11"/>
      <color indexed="53"/>
      <name val="Calibri"/>
      <family val="2"/>
    </font>
    <font>
      <sz val="8"/>
      <name val="Times New Roman"/>
      <family val="1"/>
    </font>
    <font>
      <sz val="10"/>
      <name val="Arial"/>
      <family val="2"/>
    </font>
  </fonts>
  <fills count="61">
    <fill>
      <patternFill patternType="none"/>
    </fill>
    <fill>
      <patternFill patternType="gray125"/>
    </fill>
    <fill>
      <patternFill patternType="solid">
        <fgColor rgb="FFFFFFFF"/>
      </patternFill>
    </fill>
    <fill>
      <patternFill patternType="solid">
        <fgColor rgb="FFFFFF00"/>
        <bgColor indexed="64"/>
      </patternFill>
    </fill>
    <fill>
      <patternFill patternType="solid">
        <fgColor theme="6" tint="0.39997558519241921"/>
        <bgColor indexed="64"/>
      </patternFill>
    </fill>
    <fill>
      <patternFill patternType="solid">
        <fgColor indexed="9"/>
        <bgColor indexed="64"/>
      </patternFill>
    </fill>
    <fill>
      <patternFill patternType="solid">
        <fgColor indexed="9"/>
      </patternFill>
    </fill>
    <fill>
      <patternFill patternType="solid">
        <fgColor indexed="45"/>
      </patternFill>
    </fill>
    <fill>
      <patternFill patternType="solid">
        <fgColor indexed="44"/>
      </patternFill>
    </fill>
    <fill>
      <patternFill patternType="solid">
        <fgColor indexed="11"/>
      </patternFill>
    </fill>
    <fill>
      <patternFill patternType="solid">
        <fgColor indexed="51"/>
      </patternFill>
    </fill>
    <fill>
      <patternFill patternType="solid">
        <fgColor indexed="49"/>
      </patternFill>
    </fill>
    <fill>
      <patternFill patternType="solid">
        <fgColor indexed="52"/>
      </patternFill>
    </fill>
    <fill>
      <patternFill patternType="solid">
        <fgColor indexed="61"/>
        <bgColor indexed="61"/>
      </patternFill>
    </fill>
    <fill>
      <patternFill patternType="solid">
        <fgColor indexed="22"/>
        <bgColor indexed="22"/>
      </patternFill>
    </fill>
    <fill>
      <patternFill patternType="solid">
        <fgColor indexed="58"/>
        <bgColor indexed="58"/>
      </patternFill>
    </fill>
    <fill>
      <patternFill patternType="solid">
        <fgColor indexed="48"/>
        <bgColor indexed="48"/>
      </patternFill>
    </fill>
    <fill>
      <patternFill patternType="solid">
        <fgColor indexed="10"/>
      </patternFill>
    </fill>
    <fill>
      <patternFill patternType="solid">
        <fgColor indexed="31"/>
        <bgColor indexed="31"/>
      </patternFill>
    </fill>
    <fill>
      <patternFill patternType="solid">
        <fgColor indexed="40"/>
        <bgColor indexed="40"/>
      </patternFill>
    </fill>
    <fill>
      <patternFill patternType="solid">
        <fgColor indexed="45"/>
        <bgColor indexed="45"/>
      </patternFill>
    </fill>
    <fill>
      <patternFill patternType="solid">
        <fgColor indexed="25"/>
        <bgColor indexed="25"/>
      </patternFill>
    </fill>
    <fill>
      <patternFill patternType="solid">
        <fgColor indexed="57"/>
      </patternFill>
    </fill>
    <fill>
      <patternFill patternType="solid">
        <fgColor indexed="60"/>
        <bgColor indexed="60"/>
      </patternFill>
    </fill>
    <fill>
      <patternFill patternType="solid">
        <fgColor indexed="11"/>
        <bgColor indexed="11"/>
      </patternFill>
    </fill>
    <fill>
      <patternFill patternType="solid">
        <fgColor indexed="50"/>
        <bgColor indexed="50"/>
      </patternFill>
    </fill>
    <fill>
      <patternFill patternType="solid">
        <fgColor indexed="57"/>
        <bgColor indexed="57"/>
      </patternFill>
    </fill>
    <fill>
      <patternFill patternType="solid">
        <fgColor indexed="55"/>
        <bgColor indexed="55"/>
      </patternFill>
    </fill>
    <fill>
      <patternFill patternType="solid">
        <fgColor indexed="18"/>
        <bgColor indexed="18"/>
      </patternFill>
    </fill>
    <fill>
      <patternFill patternType="solid">
        <fgColor indexed="41"/>
        <bgColor indexed="41"/>
      </patternFill>
    </fill>
    <fill>
      <patternFill patternType="solid">
        <fgColor indexed="54"/>
        <bgColor indexed="54"/>
      </patternFill>
    </fill>
    <fill>
      <patternFill patternType="solid">
        <fgColor indexed="53"/>
      </patternFill>
    </fill>
    <fill>
      <patternFill patternType="solid">
        <fgColor indexed="26"/>
        <bgColor indexed="26"/>
      </patternFill>
    </fill>
    <fill>
      <patternFill patternType="solid">
        <fgColor indexed="47"/>
        <bgColor indexed="47"/>
      </patternFill>
    </fill>
    <fill>
      <patternFill patternType="solid">
        <fgColor indexed="51"/>
        <bgColor indexed="51"/>
      </patternFill>
    </fill>
    <fill>
      <patternFill patternType="solid">
        <fgColor indexed="53"/>
        <bgColor indexed="53"/>
      </patternFill>
    </fill>
    <fill>
      <patternFill patternType="solid">
        <fgColor indexed="22"/>
      </patternFill>
    </fill>
    <fill>
      <patternFill patternType="solid">
        <fgColor indexed="35"/>
        <bgColor indexed="35"/>
      </patternFill>
    </fill>
    <fill>
      <patternFill patternType="lightUp">
        <fgColor indexed="9"/>
        <bgColor indexed="24"/>
      </patternFill>
    </fill>
    <fill>
      <patternFill patternType="lightUp">
        <fgColor indexed="9"/>
        <bgColor indexed="12"/>
      </patternFill>
    </fill>
    <fill>
      <patternFill patternType="lightUp">
        <fgColor indexed="9"/>
        <bgColor indexed="57"/>
      </patternFill>
    </fill>
    <fill>
      <patternFill patternType="solid">
        <fgColor indexed="43"/>
      </patternFill>
    </fill>
    <fill>
      <patternFill patternType="solid">
        <fgColor indexed="60"/>
      </patternFill>
    </fill>
    <fill>
      <patternFill patternType="solid">
        <fgColor indexed="26"/>
      </patternFill>
    </fill>
    <fill>
      <patternFill patternType="solid">
        <fgColor indexed="43"/>
        <bgColor indexed="64"/>
      </patternFill>
    </fill>
    <fill>
      <patternFill patternType="solid">
        <fgColor indexed="12"/>
      </patternFill>
    </fill>
    <fill>
      <patternFill patternType="solid">
        <fgColor indexed="50"/>
      </patternFill>
    </fill>
    <fill>
      <patternFill patternType="lightUp">
        <fgColor indexed="48"/>
        <bgColor indexed="41"/>
      </patternFill>
    </fill>
    <fill>
      <patternFill patternType="solid">
        <fgColor indexed="54"/>
      </patternFill>
    </fill>
    <fill>
      <patternFill patternType="solid">
        <fgColor indexed="40"/>
      </patternFill>
    </fill>
    <fill>
      <patternFill patternType="solid">
        <fgColor indexed="41"/>
      </patternFill>
    </fill>
    <fill>
      <patternFill patternType="solid">
        <fgColor indexed="23"/>
      </patternFill>
    </fill>
    <fill>
      <patternFill patternType="solid">
        <fgColor indexed="26"/>
        <bgColor indexed="64"/>
      </patternFill>
    </fill>
    <fill>
      <patternFill patternType="solid">
        <fgColor indexed="15"/>
      </patternFill>
    </fill>
    <fill>
      <patternFill patternType="solid">
        <fgColor indexed="20"/>
      </patternFill>
    </fill>
    <fill>
      <patternFill patternType="solid">
        <fgColor indexed="18"/>
      </patternFill>
    </fill>
    <fill>
      <patternFill patternType="solid">
        <fgColor indexed="21"/>
      </patternFill>
    </fill>
    <fill>
      <patternFill patternType="solid">
        <fgColor indexed="24"/>
      </patternFill>
    </fill>
    <fill>
      <patternFill patternType="solid">
        <fgColor indexed="47"/>
      </patternFill>
    </fill>
    <fill>
      <patternFill patternType="solid">
        <fgColor indexed="55"/>
      </patternFill>
    </fill>
    <fill>
      <patternFill patternType="solid">
        <fgColor indexed="13"/>
      </patternFill>
    </fill>
  </fills>
  <borders count="35">
    <border>
      <left/>
      <right/>
      <top/>
      <bottom/>
      <diagonal/>
    </border>
    <border>
      <left style="thin">
        <color rgb="FF000000"/>
      </left>
      <right style="thin">
        <color rgb="FF000000"/>
      </right>
      <top style="thin">
        <color rgb="FF000000"/>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rgb="FF000000"/>
      </left>
      <right style="thin">
        <color rgb="FF000000"/>
      </right>
      <top/>
      <bottom style="thin">
        <color rgb="FF00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rgb="FF000000"/>
      </right>
      <top style="medium">
        <color indexed="64"/>
      </top>
      <bottom/>
      <diagonal/>
    </border>
    <border>
      <left style="thin">
        <color rgb="FF000000"/>
      </left>
      <right style="thin">
        <color rgb="FF000000"/>
      </right>
      <top style="medium">
        <color indexed="64"/>
      </top>
      <bottom/>
      <diagonal/>
    </border>
    <border>
      <left style="thin">
        <color rgb="FF000000"/>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rgb="FF000000"/>
      </left>
      <right style="thin">
        <color rgb="FF000000"/>
      </right>
      <top style="thin">
        <color rgb="FF000000"/>
      </top>
      <bottom/>
      <diagonal/>
    </border>
    <border>
      <left style="thin">
        <color indexed="18"/>
      </left>
      <right style="thin">
        <color indexed="18"/>
      </right>
      <top style="thin">
        <color indexed="18"/>
      </top>
      <bottom style="thin">
        <color indexed="18"/>
      </bottom>
      <diagonal/>
    </border>
    <border>
      <left style="double">
        <color indexed="63"/>
      </left>
      <right style="double">
        <color indexed="63"/>
      </right>
      <top style="double">
        <color indexed="63"/>
      </top>
      <bottom style="double">
        <color indexed="63"/>
      </bottom>
      <diagonal/>
    </border>
    <border>
      <left/>
      <right/>
      <top/>
      <bottom style="thick">
        <color indexed="48"/>
      </bottom>
      <diagonal/>
    </border>
    <border>
      <left/>
      <right/>
      <top/>
      <bottom style="thick">
        <color indexed="58"/>
      </bottom>
      <diagonal/>
    </border>
    <border>
      <left/>
      <right/>
      <top/>
      <bottom style="medium">
        <color indexed="58"/>
      </bottom>
      <diagonal/>
    </border>
    <border>
      <left/>
      <right/>
      <top/>
      <bottom style="double">
        <color indexed="17"/>
      </bottom>
      <diagonal/>
    </border>
    <border>
      <left style="thin">
        <color indexed="63"/>
      </left>
      <right style="thin">
        <color indexed="63"/>
      </right>
      <top style="thin">
        <color indexed="63"/>
      </top>
      <bottom style="thin">
        <color indexed="63"/>
      </bottom>
      <diagonal/>
    </border>
    <border>
      <left style="thin">
        <color indexed="48"/>
      </left>
      <right style="thin">
        <color indexed="48"/>
      </right>
      <top style="thin">
        <color indexed="48"/>
      </top>
      <bottom style="thin">
        <color indexed="48"/>
      </bottom>
      <diagonal/>
    </border>
    <border>
      <left style="thin">
        <color indexed="8"/>
      </left>
      <right style="thin">
        <color indexed="8"/>
      </right>
      <top style="thin">
        <color indexed="8"/>
      </top>
      <bottom style="thin">
        <color indexed="8"/>
      </bottom>
      <diagonal/>
    </border>
    <border>
      <left style="thin">
        <color indexed="58"/>
      </left>
      <right style="medium">
        <color indexed="58"/>
      </right>
      <top style="medium">
        <color indexed="58"/>
      </top>
      <bottom style="thin">
        <color indexed="58"/>
      </bottom>
      <diagonal/>
    </border>
    <border>
      <left style="thin">
        <color indexed="54"/>
      </left>
      <right/>
      <top style="thin">
        <color indexed="54"/>
      </top>
      <bottom/>
      <diagonal/>
    </border>
    <border>
      <left/>
      <right/>
      <top style="thin">
        <color indexed="48"/>
      </top>
      <bottom style="double">
        <color indexed="48"/>
      </bottom>
      <diagonal/>
    </border>
    <border>
      <left style="thin">
        <color indexed="55"/>
      </left>
      <right style="thin">
        <color indexed="55"/>
      </right>
      <top style="thin">
        <color indexed="55"/>
      </top>
      <bottom style="thin">
        <color indexed="55"/>
      </bottom>
      <diagonal/>
    </border>
    <border>
      <left/>
      <right/>
      <top/>
      <bottom style="thick">
        <color indexed="49"/>
      </bottom>
      <diagonal/>
    </border>
    <border>
      <left/>
      <right/>
      <top/>
      <bottom style="thick">
        <color indexed="20"/>
      </bottom>
      <diagonal/>
    </border>
    <border>
      <left/>
      <right/>
      <top/>
      <bottom style="medium">
        <color indexed="20"/>
      </bottom>
      <diagonal/>
    </border>
    <border>
      <left/>
      <right/>
      <top/>
      <bottom style="double">
        <color indexed="52"/>
      </bottom>
      <diagonal/>
    </border>
    <border>
      <left style="thin">
        <color indexed="24"/>
      </left>
      <right style="thin">
        <color indexed="24"/>
      </right>
      <top style="thin">
        <color indexed="24"/>
      </top>
      <bottom style="thin">
        <color indexed="24"/>
      </bottom>
      <diagonal/>
    </border>
    <border>
      <left/>
      <right/>
      <top style="thin">
        <color indexed="49"/>
      </top>
      <bottom style="double">
        <color indexed="49"/>
      </bottom>
      <diagonal/>
    </border>
  </borders>
  <cellStyleXfs count="371">
    <xf numFmtId="0" fontId="0" fillId="0" borderId="0"/>
    <xf numFmtId="43" fontId="5" fillId="0" borderId="0" applyFont="0" applyFill="0" applyBorder="0" applyAlignment="0" applyProtection="0"/>
    <xf numFmtId="0" fontId="7" fillId="0" borderId="0"/>
    <xf numFmtId="0" fontId="5" fillId="0" borderId="0"/>
    <xf numFmtId="44" fontId="5" fillId="0" borderId="0" applyFont="0" applyFill="0" applyBorder="0" applyAlignment="0" applyProtection="0"/>
    <xf numFmtId="0" fontId="1" fillId="0" borderId="0"/>
    <xf numFmtId="43" fontId="10" fillId="0" borderId="0" applyFont="0" applyFill="0" applyBorder="0" applyAlignment="0" applyProtection="0"/>
    <xf numFmtId="9" fontId="10" fillId="0" borderId="0" applyFont="0" applyFill="0" applyBorder="0" applyAlignment="0" applyProtection="0"/>
    <xf numFmtId="0" fontId="5" fillId="0" borderId="0"/>
    <xf numFmtId="0" fontId="5" fillId="0" borderId="0"/>
    <xf numFmtId="0" fontId="11" fillId="0" borderId="0"/>
    <xf numFmtId="44" fontId="10" fillId="0" borderId="0" applyFont="0" applyFill="0" applyBorder="0" applyAlignment="0" applyProtection="0"/>
    <xf numFmtId="43" fontId="1" fillId="0" borderId="0" applyFont="0" applyFill="0" applyBorder="0" applyAlignment="0" applyProtection="0"/>
    <xf numFmtId="0" fontId="10" fillId="0" borderId="0">
      <alignment horizontal="center" wrapText="1"/>
    </xf>
    <xf numFmtId="0" fontId="12" fillId="13" borderId="0" applyNumberFormat="0" applyBorder="0" applyAlignment="0" applyProtection="0"/>
    <xf numFmtId="0" fontId="12" fillId="14" borderId="0" applyNumberFormat="0" applyBorder="0" applyAlignment="0" applyProtection="0"/>
    <xf numFmtId="0" fontId="13" fillId="15" borderId="0" applyNumberFormat="0" applyBorder="0" applyAlignment="0" applyProtection="0"/>
    <xf numFmtId="0" fontId="13" fillId="16" borderId="0" applyNumberFormat="0" applyBorder="0" applyAlignment="0" applyProtection="0"/>
    <xf numFmtId="0" fontId="13" fillId="16" borderId="0" applyNumberFormat="0" applyBorder="0" applyAlignment="0" applyProtection="0"/>
    <xf numFmtId="0" fontId="13" fillId="16" borderId="0" applyNumberFormat="0" applyBorder="0" applyAlignment="0" applyProtection="0"/>
    <xf numFmtId="0" fontId="13" fillId="16" borderId="0" applyNumberFormat="0" applyBorder="0" applyAlignment="0" applyProtection="0"/>
    <xf numFmtId="0" fontId="13" fillId="16" borderId="0" applyNumberFormat="0" applyBorder="0" applyAlignment="0" applyProtection="0"/>
    <xf numFmtId="0" fontId="13" fillId="16" borderId="0" applyNumberFormat="0" applyBorder="0" applyAlignment="0" applyProtection="0"/>
    <xf numFmtId="0" fontId="12" fillId="18" borderId="0" applyNumberFormat="0" applyBorder="0" applyAlignment="0" applyProtection="0"/>
    <xf numFmtId="0" fontId="12" fillId="19" borderId="0" applyNumberFormat="0" applyBorder="0" applyAlignment="0" applyProtection="0"/>
    <xf numFmtId="0" fontId="13" fillId="20" borderId="0" applyNumberFormat="0" applyBorder="0" applyAlignment="0" applyProtection="0"/>
    <xf numFmtId="0" fontId="13" fillId="21" borderId="0" applyNumberFormat="0" applyBorder="0" applyAlignment="0" applyProtection="0"/>
    <xf numFmtId="0" fontId="13" fillId="21" borderId="0" applyNumberFormat="0" applyBorder="0" applyAlignment="0" applyProtection="0"/>
    <xf numFmtId="0" fontId="13" fillId="21" borderId="0" applyNumberFormat="0" applyBorder="0" applyAlignment="0" applyProtection="0"/>
    <xf numFmtId="0" fontId="13" fillId="21" borderId="0" applyNumberFormat="0" applyBorder="0" applyAlignment="0" applyProtection="0"/>
    <xf numFmtId="0" fontId="13" fillId="21" borderId="0" applyNumberFormat="0" applyBorder="0" applyAlignment="0" applyProtection="0"/>
    <xf numFmtId="0" fontId="13" fillId="21" borderId="0" applyNumberFormat="0" applyBorder="0" applyAlignment="0" applyProtection="0"/>
    <xf numFmtId="0" fontId="12" fillId="23" borderId="0" applyNumberFormat="0" applyBorder="0" applyAlignment="0" applyProtection="0"/>
    <xf numFmtId="0" fontId="12" fillId="24" borderId="0" applyNumberFormat="0" applyBorder="0" applyAlignment="0" applyProtection="0"/>
    <xf numFmtId="0" fontId="13" fillId="25" borderId="0" applyNumberFormat="0" applyBorder="0" applyAlignment="0" applyProtection="0"/>
    <xf numFmtId="0" fontId="13" fillId="26" borderId="0" applyNumberFormat="0" applyBorder="0" applyAlignment="0" applyProtection="0"/>
    <xf numFmtId="0" fontId="13" fillId="26" borderId="0" applyNumberFormat="0" applyBorder="0" applyAlignment="0" applyProtection="0"/>
    <xf numFmtId="0" fontId="13" fillId="26" borderId="0" applyNumberFormat="0" applyBorder="0" applyAlignment="0" applyProtection="0"/>
    <xf numFmtId="0" fontId="13" fillId="26" borderId="0" applyNumberFormat="0" applyBorder="0" applyAlignment="0" applyProtection="0"/>
    <xf numFmtId="0" fontId="13" fillId="26" borderId="0" applyNumberFormat="0" applyBorder="0" applyAlignment="0" applyProtection="0"/>
    <xf numFmtId="0" fontId="13" fillId="26" borderId="0" applyNumberFormat="0" applyBorder="0" applyAlignment="0" applyProtection="0"/>
    <xf numFmtId="0" fontId="12" fillId="18" borderId="0" applyNumberFormat="0" applyBorder="0" applyAlignment="0" applyProtection="0"/>
    <xf numFmtId="0" fontId="12" fillId="27" borderId="0" applyNumberFormat="0" applyBorder="0" applyAlignment="0" applyProtection="0"/>
    <xf numFmtId="0" fontId="13" fillId="19" borderId="0" applyNumberFormat="0" applyBorder="0" applyAlignment="0" applyProtection="0"/>
    <xf numFmtId="0" fontId="13" fillId="28" borderId="0" applyNumberFormat="0" applyBorder="0" applyAlignment="0" applyProtection="0"/>
    <xf numFmtId="0" fontId="13" fillId="28" borderId="0" applyNumberFormat="0" applyBorder="0" applyAlignment="0" applyProtection="0"/>
    <xf numFmtId="0" fontId="13" fillId="28" borderId="0" applyNumberFormat="0" applyBorder="0" applyAlignment="0" applyProtection="0"/>
    <xf numFmtId="0" fontId="13" fillId="28" borderId="0" applyNumberFormat="0" applyBorder="0" applyAlignment="0" applyProtection="0"/>
    <xf numFmtId="0" fontId="13" fillId="28" borderId="0" applyNumberFormat="0" applyBorder="0" applyAlignment="0" applyProtection="0"/>
    <xf numFmtId="0" fontId="13" fillId="28"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2" fillId="32" borderId="0" applyNumberFormat="0" applyBorder="0" applyAlignment="0" applyProtection="0"/>
    <xf numFmtId="0" fontId="12" fillId="33" borderId="0" applyNumberFormat="0" applyBorder="0" applyAlignment="0" applyProtection="0"/>
    <xf numFmtId="0" fontId="13" fillId="34"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22" fillId="32" borderId="0" applyNumberFormat="0" applyBorder="0" applyAlignment="0" applyProtection="0"/>
    <xf numFmtId="0" fontId="23" fillId="37" borderId="16" applyNumberFormat="0" applyAlignment="0" applyProtection="0"/>
    <xf numFmtId="0" fontId="14" fillId="28" borderId="17" applyNumberFormat="0" applyAlignment="0" applyProtection="0"/>
    <xf numFmtId="0" fontId="17" fillId="38" borderId="0" applyNumberFormat="0" applyBorder="0" applyAlignment="0" applyProtection="0"/>
    <xf numFmtId="0" fontId="17" fillId="39" borderId="0" applyNumberFormat="0" applyBorder="0" applyAlignment="0" applyProtection="0"/>
    <xf numFmtId="0" fontId="17" fillId="40" borderId="0" applyNumberFormat="0" applyBorder="0" applyAlignment="0" applyProtection="0"/>
    <xf numFmtId="0" fontId="12" fillId="24" borderId="0" applyNumberFormat="0" applyBorder="0" applyAlignment="0" applyProtection="0"/>
    <xf numFmtId="0" fontId="24" fillId="0" borderId="18" applyNumberFormat="0" applyFill="0" applyAlignment="0" applyProtection="0"/>
    <xf numFmtId="0" fontId="25" fillId="0" borderId="19" applyNumberFormat="0" applyFill="0" applyAlignment="0" applyProtection="0"/>
    <xf numFmtId="0" fontId="26" fillId="0" borderId="20" applyNumberFormat="0" applyFill="0" applyAlignment="0" applyProtection="0"/>
    <xf numFmtId="0" fontId="26" fillId="0" borderId="0" applyNumberFormat="0" applyFill="0" applyBorder="0" applyAlignment="0" applyProtection="0"/>
    <xf numFmtId="0" fontId="27" fillId="33" borderId="16" applyNumberFormat="0" applyAlignment="0" applyProtection="0"/>
    <xf numFmtId="0" fontId="15" fillId="0" borderId="21" applyNumberFormat="0" applyFill="0" applyAlignment="0" applyProtection="0"/>
    <xf numFmtId="0" fontId="15" fillId="33" borderId="0" applyNumberFormat="0" applyBorder="0" applyAlignment="0" applyProtection="0"/>
    <xf numFmtId="0" fontId="7" fillId="42" borderId="0"/>
    <xf numFmtId="0" fontId="7" fillId="32" borderId="16" applyNumberFormat="0" applyFont="0" applyAlignment="0" applyProtection="0"/>
    <xf numFmtId="0" fontId="16" fillId="37" borderId="22" applyNumberFormat="0" applyAlignment="0" applyProtection="0"/>
    <xf numFmtId="4" fontId="7" fillId="41" borderId="16" applyNumberFormat="0" applyProtection="0">
      <alignment vertical="center"/>
    </xf>
    <xf numFmtId="4" fontId="30" fillId="44" borderId="16" applyNumberFormat="0" applyProtection="0">
      <alignment vertical="center"/>
    </xf>
    <xf numFmtId="4" fontId="7" fillId="44" borderId="16" applyNumberFormat="0" applyProtection="0">
      <alignment horizontal="left" vertical="center" indent="1"/>
    </xf>
    <xf numFmtId="0" fontId="19" fillId="41" borderId="23" applyNumberFormat="0" applyProtection="0">
      <alignment horizontal="left" vertical="top" indent="1"/>
    </xf>
    <xf numFmtId="4" fontId="7" fillId="11" borderId="16" applyNumberFormat="0" applyProtection="0">
      <alignment horizontal="left" vertical="center" indent="1"/>
    </xf>
    <xf numFmtId="4" fontId="7" fillId="7" borderId="16" applyNumberFormat="0" applyProtection="0">
      <alignment horizontal="right" vertical="center"/>
    </xf>
    <xf numFmtId="4" fontId="7" fillId="45" borderId="16" applyNumberFormat="0" applyProtection="0">
      <alignment horizontal="right" vertical="center"/>
    </xf>
    <xf numFmtId="4" fontId="7" fillId="17" borderId="24" applyNumberFormat="0" applyProtection="0">
      <alignment horizontal="right" vertical="center"/>
    </xf>
    <xf numFmtId="4" fontId="7" fillId="10" borderId="16" applyNumberFormat="0" applyProtection="0">
      <alignment horizontal="right" vertical="center"/>
    </xf>
    <xf numFmtId="4" fontId="7" fillId="12" borderId="16" applyNumberFormat="0" applyProtection="0">
      <alignment horizontal="right" vertical="center"/>
    </xf>
    <xf numFmtId="4" fontId="7" fillId="31" borderId="16" applyNumberFormat="0" applyProtection="0">
      <alignment horizontal="right" vertical="center"/>
    </xf>
    <xf numFmtId="4" fontId="7" fillId="22" borderId="16" applyNumberFormat="0" applyProtection="0">
      <alignment horizontal="right" vertical="center"/>
    </xf>
    <xf numFmtId="4" fontId="7" fillId="46" borderId="16" applyNumberFormat="0" applyProtection="0">
      <alignment horizontal="right" vertical="center"/>
    </xf>
    <xf numFmtId="4" fontId="7" fillId="9" borderId="16" applyNumberFormat="0" applyProtection="0">
      <alignment horizontal="right" vertical="center"/>
    </xf>
    <xf numFmtId="4" fontId="7" fillId="47" borderId="24" applyNumberFormat="0" applyProtection="0">
      <alignment horizontal="left" vertical="center" indent="1"/>
    </xf>
    <xf numFmtId="4" fontId="10" fillId="48" borderId="24" applyNumberFormat="0" applyProtection="0">
      <alignment horizontal="left" vertical="center" indent="1"/>
    </xf>
    <xf numFmtId="4" fontId="10" fillId="48" borderId="24" applyNumberFormat="0" applyProtection="0">
      <alignment horizontal="left" vertical="center" indent="1"/>
    </xf>
    <xf numFmtId="4" fontId="7" fillId="49" borderId="16" applyNumberFormat="0" applyProtection="0">
      <alignment horizontal="right" vertical="center"/>
    </xf>
    <xf numFmtId="4" fontId="7" fillId="50" borderId="24" applyNumberFormat="0" applyProtection="0">
      <alignment horizontal="left" vertical="center" indent="1"/>
    </xf>
    <xf numFmtId="4" fontId="7" fillId="49" borderId="24" applyNumberFormat="0" applyProtection="0">
      <alignment horizontal="left" vertical="center" indent="1"/>
    </xf>
    <xf numFmtId="0" fontId="7" fillId="36" borderId="16" applyNumberFormat="0" applyProtection="0">
      <alignment horizontal="left" vertical="center" indent="1"/>
    </xf>
    <xf numFmtId="0" fontId="7" fillId="48" borderId="23" applyNumberFormat="0" applyProtection="0">
      <alignment horizontal="left" vertical="top" indent="1"/>
    </xf>
    <xf numFmtId="0" fontId="7" fillId="51" borderId="16" applyNumberFormat="0" applyProtection="0">
      <alignment horizontal="left" vertical="center" indent="1"/>
    </xf>
    <xf numFmtId="0" fontId="7" fillId="49" borderId="23" applyNumberFormat="0" applyProtection="0">
      <alignment horizontal="left" vertical="top" indent="1"/>
    </xf>
    <xf numFmtId="0" fontId="7" fillId="8" borderId="16" applyNumberFormat="0" applyProtection="0">
      <alignment horizontal="left" vertical="center" indent="1"/>
    </xf>
    <xf numFmtId="0" fontId="7" fillId="8" borderId="23" applyNumberFormat="0" applyProtection="0">
      <alignment horizontal="left" vertical="top" indent="1"/>
    </xf>
    <xf numFmtId="0" fontId="7" fillId="50" borderId="16" applyNumberFormat="0" applyProtection="0">
      <alignment horizontal="left" vertical="center" indent="1"/>
    </xf>
    <xf numFmtId="0" fontId="7" fillId="50" borderId="23" applyNumberFormat="0" applyProtection="0">
      <alignment horizontal="left" vertical="top" indent="1"/>
    </xf>
    <xf numFmtId="0" fontId="7" fillId="6" borderId="25" applyNumberFormat="0">
      <protection locked="0"/>
    </xf>
    <xf numFmtId="0" fontId="8" fillId="48" borderId="26" applyBorder="0"/>
    <xf numFmtId="4" fontId="18" fillId="43" borderId="23" applyNumberFormat="0" applyProtection="0">
      <alignment vertical="center"/>
    </xf>
    <xf numFmtId="4" fontId="30" fillId="52" borderId="9" applyNumberFormat="0" applyProtection="0">
      <alignment vertical="center"/>
    </xf>
    <xf numFmtId="4" fontId="18" fillId="36" borderId="23" applyNumberFormat="0" applyProtection="0">
      <alignment horizontal="left" vertical="center" indent="1"/>
    </xf>
    <xf numFmtId="0" fontId="18" fillId="43" borderId="23" applyNumberFormat="0" applyProtection="0">
      <alignment horizontal="left" vertical="top" indent="1"/>
    </xf>
    <xf numFmtId="4" fontId="7" fillId="0" borderId="16" applyNumberFormat="0" applyProtection="0">
      <alignment horizontal="right" vertical="center"/>
    </xf>
    <xf numFmtId="4" fontId="30" fillId="5" borderId="16" applyNumberFormat="0" applyProtection="0">
      <alignment horizontal="right" vertical="center"/>
    </xf>
    <xf numFmtId="4" fontId="7" fillId="11" borderId="16" applyNumberFormat="0" applyProtection="0">
      <alignment horizontal="left" vertical="center" indent="1"/>
    </xf>
    <xf numFmtId="0" fontId="18" fillId="49" borderId="23" applyNumberFormat="0" applyProtection="0">
      <alignment horizontal="left" vertical="top" indent="1"/>
    </xf>
    <xf numFmtId="4" fontId="20" fillId="53" borderId="24" applyNumberFormat="0" applyProtection="0">
      <alignment horizontal="left" vertical="center" indent="1"/>
    </xf>
    <xf numFmtId="0" fontId="7" fillId="54" borderId="9"/>
    <xf numFmtId="4" fontId="21" fillId="6" borderId="16" applyNumberFormat="0" applyProtection="0">
      <alignment horizontal="right" vertical="center"/>
    </xf>
    <xf numFmtId="0" fontId="28" fillId="0" borderId="0" applyNumberFormat="0" applyFill="0" applyBorder="0" applyAlignment="0" applyProtection="0"/>
    <xf numFmtId="0" fontId="17" fillId="0" borderId="27" applyNumberFormat="0" applyFill="0" applyAlignment="0" applyProtection="0"/>
    <xf numFmtId="0" fontId="29" fillId="0" borderId="0" applyNumberFormat="0" applyFill="0" applyBorder="0" applyAlignment="0" applyProtection="0"/>
    <xf numFmtId="0" fontId="7" fillId="42" borderId="0"/>
    <xf numFmtId="0" fontId="13" fillId="16" borderId="0" applyNumberFormat="0" applyBorder="0" applyAlignment="0" applyProtection="0"/>
    <xf numFmtId="0" fontId="13" fillId="26" borderId="0" applyNumberFormat="0" applyBorder="0" applyAlignment="0" applyProtection="0"/>
    <xf numFmtId="0" fontId="13" fillId="21" borderId="0" applyNumberFormat="0" applyBorder="0" applyAlignment="0" applyProtection="0"/>
    <xf numFmtId="0" fontId="13" fillId="26" borderId="0" applyNumberFormat="0" applyBorder="0" applyAlignment="0" applyProtection="0"/>
    <xf numFmtId="0" fontId="13" fillId="28" borderId="0" applyNumberFormat="0" applyBorder="0" applyAlignment="0" applyProtection="0"/>
    <xf numFmtId="0" fontId="13" fillId="28"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15" borderId="0" applyNumberFormat="0" applyBorder="0" applyAlignment="0" applyProtection="0"/>
    <xf numFmtId="0" fontId="13" fillId="28" borderId="0" applyNumberFormat="0" applyBorder="0" applyAlignment="0" applyProtection="0"/>
    <xf numFmtId="0" fontId="13" fillId="26" borderId="0" applyNumberFormat="0" applyBorder="0" applyAlignment="0" applyProtection="0"/>
    <xf numFmtId="0" fontId="13" fillId="21" borderId="0" applyNumberFormat="0" applyBorder="0" applyAlignment="0" applyProtection="0"/>
    <xf numFmtId="0" fontId="13" fillId="16" borderId="0" applyNumberFormat="0" applyBorder="0" applyAlignment="0" applyProtection="0"/>
    <xf numFmtId="0" fontId="13" fillId="21" borderId="0" applyNumberFormat="0" applyBorder="0" applyAlignment="0" applyProtection="0"/>
    <xf numFmtId="0" fontId="13" fillId="16" borderId="0" applyNumberFormat="0" applyBorder="0" applyAlignment="0" applyProtection="0"/>
    <xf numFmtId="0" fontId="7" fillId="42" borderId="0"/>
    <xf numFmtId="0" fontId="13" fillId="16" borderId="0" applyNumberFormat="0" applyBorder="0" applyAlignment="0" applyProtection="0"/>
    <xf numFmtId="0" fontId="13" fillId="28" borderId="0" applyNumberFormat="0" applyBorder="0" applyAlignment="0" applyProtection="0"/>
    <xf numFmtId="0" fontId="13" fillId="28" borderId="0" applyNumberFormat="0" applyBorder="0" applyAlignment="0" applyProtection="0"/>
    <xf numFmtId="0" fontId="13" fillId="26" borderId="0" applyNumberFormat="0" applyBorder="0" applyAlignment="0" applyProtection="0"/>
    <xf numFmtId="0" fontId="13" fillId="21" borderId="0" applyNumberFormat="0" applyBorder="0" applyAlignment="0" applyProtection="0"/>
    <xf numFmtId="0" fontId="13" fillId="28" borderId="0" applyNumberFormat="0" applyBorder="0" applyAlignment="0" applyProtection="0"/>
    <xf numFmtId="0" fontId="13" fillId="15" borderId="0" applyNumberFormat="0" applyBorder="0" applyAlignment="0" applyProtection="0"/>
    <xf numFmtId="0" fontId="13" fillId="26" borderId="0" applyNumberFormat="0" applyBorder="0" applyAlignment="0" applyProtection="0"/>
    <xf numFmtId="0" fontId="13" fillId="28"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28"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28" borderId="0" applyNumberFormat="0" applyBorder="0" applyAlignment="0" applyProtection="0"/>
    <xf numFmtId="0" fontId="13" fillId="28" borderId="0" applyNumberFormat="0" applyBorder="0" applyAlignment="0" applyProtection="0"/>
    <xf numFmtId="0" fontId="13" fillId="15" borderId="0" applyNumberFormat="0" applyBorder="0" applyAlignment="0" applyProtection="0"/>
    <xf numFmtId="0" fontId="13" fillId="26" borderId="0" applyNumberFormat="0" applyBorder="0" applyAlignment="0" applyProtection="0"/>
    <xf numFmtId="0" fontId="13" fillId="28" borderId="0" applyNumberFormat="0" applyBorder="0" applyAlignment="0" applyProtection="0"/>
    <xf numFmtId="0" fontId="13" fillId="15" borderId="0" applyNumberFormat="0" applyBorder="0" applyAlignment="0" applyProtection="0"/>
    <xf numFmtId="0" fontId="13" fillId="26" borderId="0" applyNumberFormat="0" applyBorder="0" applyAlignment="0" applyProtection="0"/>
    <xf numFmtId="0" fontId="13" fillId="21" borderId="0" applyNumberFormat="0" applyBorder="0" applyAlignment="0" applyProtection="0"/>
    <xf numFmtId="0" fontId="13" fillId="28" borderId="0" applyNumberFormat="0" applyBorder="0" applyAlignment="0" applyProtection="0"/>
    <xf numFmtId="0" fontId="13" fillId="26" borderId="0" applyNumberFormat="0" applyBorder="0" applyAlignment="0" applyProtection="0"/>
    <xf numFmtId="0" fontId="13" fillId="16" borderId="0" applyNumberFormat="0" applyBorder="0" applyAlignment="0" applyProtection="0"/>
    <xf numFmtId="0" fontId="13" fillId="26" borderId="0" applyNumberFormat="0" applyBorder="0" applyAlignment="0" applyProtection="0"/>
    <xf numFmtId="0" fontId="13" fillId="21" borderId="0" applyNumberFormat="0" applyBorder="0" applyAlignment="0" applyProtection="0"/>
    <xf numFmtId="0" fontId="13" fillId="28" borderId="0" applyNumberFormat="0" applyBorder="0" applyAlignment="0" applyProtection="0"/>
    <xf numFmtId="0" fontId="13" fillId="26" borderId="0" applyNumberFormat="0" applyBorder="0" applyAlignment="0" applyProtection="0"/>
    <xf numFmtId="0" fontId="13" fillId="16" borderId="0" applyNumberFormat="0" applyBorder="0" applyAlignment="0" applyProtection="0"/>
    <xf numFmtId="0" fontId="13" fillId="21" borderId="0" applyNumberFormat="0" applyBorder="0" applyAlignment="0" applyProtection="0"/>
    <xf numFmtId="0" fontId="13" fillId="28" borderId="0" applyNumberFormat="0" applyBorder="0" applyAlignment="0" applyProtection="0"/>
    <xf numFmtId="0" fontId="13" fillId="26" borderId="0" applyNumberFormat="0" applyBorder="0" applyAlignment="0" applyProtection="0"/>
    <xf numFmtId="0" fontId="13" fillId="16" borderId="0" applyNumberFormat="0" applyBorder="0" applyAlignment="0" applyProtection="0"/>
    <xf numFmtId="0" fontId="13" fillId="21" borderId="0" applyNumberFormat="0" applyBorder="0" applyAlignment="0" applyProtection="0"/>
    <xf numFmtId="0" fontId="13" fillId="26" borderId="0" applyNumberFormat="0" applyBorder="0" applyAlignment="0" applyProtection="0"/>
    <xf numFmtId="0" fontId="13" fillId="28" borderId="0" applyNumberFormat="0" applyBorder="0" applyAlignment="0" applyProtection="0"/>
    <xf numFmtId="0" fontId="13" fillId="16" borderId="0" applyNumberFormat="0" applyBorder="0" applyAlignment="0" applyProtection="0"/>
    <xf numFmtId="0" fontId="13" fillId="21" borderId="0" applyNumberFormat="0" applyBorder="0" applyAlignment="0" applyProtection="0"/>
    <xf numFmtId="0" fontId="13" fillId="28" borderId="0" applyNumberFormat="0" applyBorder="0" applyAlignment="0" applyProtection="0"/>
    <xf numFmtId="0" fontId="13" fillId="16" borderId="0" applyNumberFormat="0" applyBorder="0" applyAlignment="0" applyProtection="0"/>
    <xf numFmtId="0" fontId="13" fillId="21" borderId="0" applyNumberFormat="0" applyBorder="0" applyAlignment="0" applyProtection="0"/>
    <xf numFmtId="0" fontId="13" fillId="26" borderId="0" applyNumberFormat="0" applyBorder="0" applyAlignment="0" applyProtection="0"/>
    <xf numFmtId="0" fontId="13" fillId="21" borderId="0" applyNumberFormat="0" applyBorder="0" applyAlignment="0" applyProtection="0"/>
    <xf numFmtId="0" fontId="13" fillId="16" borderId="0" applyNumberFormat="0" applyBorder="0" applyAlignment="0" applyProtection="0"/>
    <xf numFmtId="0" fontId="13" fillId="21" borderId="0" applyNumberFormat="0" applyBorder="0" applyAlignment="0" applyProtection="0"/>
    <xf numFmtId="0" fontId="13" fillId="26" borderId="0" applyNumberFormat="0" applyBorder="0" applyAlignment="0" applyProtection="0"/>
    <xf numFmtId="0" fontId="13" fillId="16" borderId="0" applyNumberFormat="0" applyBorder="0" applyAlignment="0" applyProtection="0"/>
    <xf numFmtId="0" fontId="13" fillId="26" borderId="0" applyNumberFormat="0" applyBorder="0" applyAlignment="0" applyProtection="0"/>
    <xf numFmtId="0" fontId="13" fillId="16" borderId="0" applyNumberFormat="0" applyBorder="0" applyAlignment="0" applyProtection="0"/>
    <xf numFmtId="0" fontId="13" fillId="26" borderId="0" applyNumberFormat="0" applyBorder="0" applyAlignment="0" applyProtection="0"/>
    <xf numFmtId="0" fontId="13" fillId="21" borderId="0" applyNumberFormat="0" applyBorder="0" applyAlignment="0" applyProtection="0"/>
    <xf numFmtId="0" fontId="13" fillId="16" borderId="0" applyNumberFormat="0" applyBorder="0" applyAlignment="0" applyProtection="0"/>
    <xf numFmtId="0" fontId="13" fillId="21" borderId="0" applyNumberFormat="0" applyBorder="0" applyAlignment="0" applyProtection="0"/>
    <xf numFmtId="0" fontId="7" fillId="42" borderId="0"/>
    <xf numFmtId="0" fontId="13" fillId="16" borderId="0" applyNumberFormat="0" applyBorder="0" applyAlignment="0" applyProtection="0"/>
    <xf numFmtId="0" fontId="13" fillId="21" borderId="0" applyNumberFormat="0" applyBorder="0" applyAlignment="0" applyProtection="0"/>
    <xf numFmtId="0" fontId="13" fillId="16" borderId="0" applyNumberFormat="0" applyBorder="0" applyAlignment="0" applyProtection="0"/>
    <xf numFmtId="0" fontId="13" fillId="21" borderId="0" applyNumberFormat="0" applyBorder="0" applyAlignment="0" applyProtection="0"/>
    <xf numFmtId="0" fontId="13" fillId="16" borderId="0" applyNumberFormat="0" applyBorder="0" applyAlignment="0" applyProtection="0"/>
    <xf numFmtId="0" fontId="10" fillId="0" borderId="0">
      <alignment horizontal="center" wrapText="1"/>
    </xf>
    <xf numFmtId="43" fontId="1" fillId="0" borderId="0" applyFont="0" applyFill="0" applyBorder="0" applyAlignment="0" applyProtection="0"/>
    <xf numFmtId="0" fontId="13" fillId="16" borderId="0" applyNumberFormat="0" applyBorder="0" applyAlignment="0" applyProtection="0"/>
    <xf numFmtId="0" fontId="13" fillId="26" borderId="0" applyNumberFormat="0" applyBorder="0" applyAlignment="0" applyProtection="0"/>
    <xf numFmtId="0" fontId="13" fillId="28" borderId="0" applyNumberFormat="0" applyBorder="0" applyAlignment="0" applyProtection="0"/>
    <xf numFmtId="0" fontId="13" fillId="21" borderId="0" applyNumberFormat="0" applyBorder="0" applyAlignment="0" applyProtection="0"/>
    <xf numFmtId="0" fontId="13" fillId="26" borderId="0" applyNumberFormat="0" applyBorder="0" applyAlignment="0" applyProtection="0"/>
    <xf numFmtId="0" fontId="13" fillId="28" borderId="0" applyNumberFormat="0" applyBorder="0" applyAlignment="0" applyProtection="0"/>
    <xf numFmtId="0" fontId="13" fillId="26" borderId="0" applyNumberFormat="0" applyBorder="0" applyAlignment="0" applyProtection="0"/>
    <xf numFmtId="0" fontId="13" fillId="28" borderId="0" applyNumberFormat="0" applyBorder="0" applyAlignment="0" applyProtection="0"/>
    <xf numFmtId="0" fontId="13" fillId="28"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28" borderId="0" applyNumberFormat="0" applyBorder="0" applyAlignment="0" applyProtection="0"/>
    <xf numFmtId="0" fontId="13" fillId="28" borderId="0" applyNumberFormat="0" applyBorder="0" applyAlignment="0" applyProtection="0"/>
    <xf numFmtId="0" fontId="13" fillId="26" borderId="0" applyNumberFormat="0" applyBorder="0" applyAlignment="0" applyProtection="0"/>
    <xf numFmtId="0" fontId="13" fillId="28" borderId="0" applyNumberFormat="0" applyBorder="0" applyAlignment="0" applyProtection="0"/>
    <xf numFmtId="0" fontId="13" fillId="26" borderId="0" applyNumberFormat="0" applyBorder="0" applyAlignment="0" applyProtection="0"/>
    <xf numFmtId="0" fontId="13" fillId="21" borderId="0" applyNumberFormat="0" applyBorder="0" applyAlignment="0" applyProtection="0"/>
    <xf numFmtId="0" fontId="13" fillId="26" borderId="0" applyNumberFormat="0" applyBorder="0" applyAlignment="0" applyProtection="0"/>
    <xf numFmtId="0" fontId="13" fillId="16" borderId="0" applyNumberFormat="0" applyBorder="0" applyAlignment="0" applyProtection="0"/>
    <xf numFmtId="0" fontId="13" fillId="21" borderId="0" applyNumberFormat="0" applyBorder="0" applyAlignment="0" applyProtection="0"/>
    <xf numFmtId="0" fontId="13" fillId="26" borderId="0" applyNumberFormat="0" applyBorder="0" applyAlignment="0" applyProtection="0"/>
    <xf numFmtId="0" fontId="13" fillId="16" borderId="0" applyNumberFormat="0" applyBorder="0" applyAlignment="0" applyProtection="0"/>
    <xf numFmtId="0" fontId="13" fillId="21" borderId="0" applyNumberFormat="0" applyBorder="0" applyAlignment="0" applyProtection="0"/>
    <xf numFmtId="0" fontId="13" fillId="16" borderId="0" applyNumberFormat="0" applyBorder="0" applyAlignment="0" applyProtection="0"/>
    <xf numFmtId="0" fontId="13" fillId="21" borderId="0" applyNumberFormat="0" applyBorder="0" applyAlignment="0" applyProtection="0"/>
    <xf numFmtId="0" fontId="13" fillId="16" borderId="0" applyNumberFormat="0" applyBorder="0" applyAlignment="0" applyProtection="0"/>
    <xf numFmtId="0" fontId="13" fillId="21" borderId="0" applyNumberFormat="0" applyBorder="0" applyAlignment="0" applyProtection="0"/>
    <xf numFmtId="0" fontId="13" fillId="16" borderId="0" applyNumberFormat="0" applyBorder="0" applyAlignment="0" applyProtection="0"/>
    <xf numFmtId="0" fontId="13" fillId="21" borderId="0" applyNumberFormat="0" applyBorder="0" applyAlignment="0" applyProtection="0"/>
    <xf numFmtId="0" fontId="13" fillId="16" borderId="0" applyNumberFormat="0" applyBorder="0" applyAlignment="0" applyProtection="0"/>
    <xf numFmtId="0" fontId="7" fillId="42" borderId="0"/>
    <xf numFmtId="0" fontId="13" fillId="16" borderId="0" applyNumberFormat="0" applyBorder="0" applyAlignment="0" applyProtection="0"/>
    <xf numFmtId="0" fontId="13" fillId="28" borderId="0" applyNumberFormat="0" applyBorder="0" applyAlignment="0" applyProtection="0"/>
    <xf numFmtId="0" fontId="13" fillId="26" borderId="0" applyNumberFormat="0" applyBorder="0" applyAlignment="0" applyProtection="0"/>
    <xf numFmtId="0" fontId="13" fillId="21" borderId="0" applyNumberFormat="0" applyBorder="0" applyAlignment="0" applyProtection="0"/>
    <xf numFmtId="0" fontId="13" fillId="28" borderId="0" applyNumberFormat="0" applyBorder="0" applyAlignment="0" applyProtection="0"/>
    <xf numFmtId="0" fontId="13" fillId="26" borderId="0" applyNumberFormat="0" applyBorder="0" applyAlignment="0" applyProtection="0"/>
    <xf numFmtId="0" fontId="13" fillId="28" borderId="0" applyNumberFormat="0" applyBorder="0" applyAlignment="0" applyProtection="0"/>
    <xf numFmtId="0" fontId="13" fillId="15" borderId="0" applyNumberFormat="0" applyBorder="0" applyAlignment="0" applyProtection="0"/>
    <xf numFmtId="0" fontId="13" fillId="28"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28" borderId="0" applyNumberFormat="0" applyBorder="0" applyAlignment="0" applyProtection="0"/>
    <xf numFmtId="0" fontId="13" fillId="28" borderId="0" applyNumberFormat="0" applyBorder="0" applyAlignment="0" applyProtection="0"/>
    <xf numFmtId="0" fontId="13" fillId="26" borderId="0" applyNumberFormat="0" applyBorder="0" applyAlignment="0" applyProtection="0"/>
    <xf numFmtId="0" fontId="13" fillId="28" borderId="0" applyNumberFormat="0" applyBorder="0" applyAlignment="0" applyProtection="0"/>
    <xf numFmtId="0" fontId="13" fillId="26" borderId="0" applyNumberFormat="0" applyBorder="0" applyAlignment="0" applyProtection="0"/>
    <xf numFmtId="0" fontId="13" fillId="21" borderId="0" applyNumberFormat="0" applyBorder="0" applyAlignment="0" applyProtection="0"/>
    <xf numFmtId="0" fontId="13" fillId="26" borderId="0" applyNumberFormat="0" applyBorder="0" applyAlignment="0" applyProtection="0"/>
    <xf numFmtId="0" fontId="13" fillId="16" borderId="0" applyNumberFormat="0" applyBorder="0" applyAlignment="0" applyProtection="0"/>
    <xf numFmtId="0" fontId="13" fillId="26" borderId="0" applyNumberFormat="0" applyBorder="0" applyAlignment="0" applyProtection="0"/>
    <xf numFmtId="0" fontId="13" fillId="21" borderId="0" applyNumberFormat="0" applyBorder="0" applyAlignment="0" applyProtection="0"/>
    <xf numFmtId="0" fontId="13" fillId="26" borderId="0" applyNumberFormat="0" applyBorder="0" applyAlignment="0" applyProtection="0"/>
    <xf numFmtId="0" fontId="13" fillId="16" borderId="0" applyNumberFormat="0" applyBorder="0" applyAlignment="0" applyProtection="0"/>
    <xf numFmtId="0" fontId="13" fillId="21" borderId="0" applyNumberFormat="0" applyBorder="0" applyAlignment="0" applyProtection="0"/>
    <xf numFmtId="0" fontId="13" fillId="16" borderId="0" applyNumberFormat="0" applyBorder="0" applyAlignment="0" applyProtection="0"/>
    <xf numFmtId="0" fontId="13" fillId="21" borderId="0" applyNumberFormat="0" applyBorder="0" applyAlignment="0" applyProtection="0"/>
    <xf numFmtId="0" fontId="13" fillId="16" borderId="0" applyNumberFormat="0" applyBorder="0" applyAlignment="0" applyProtection="0"/>
    <xf numFmtId="0" fontId="13" fillId="21" borderId="0" applyNumberFormat="0" applyBorder="0" applyAlignment="0" applyProtection="0"/>
    <xf numFmtId="0" fontId="13" fillId="16" borderId="0" applyNumberFormat="0" applyBorder="0" applyAlignment="0" applyProtection="0"/>
    <xf numFmtId="0" fontId="13" fillId="21" borderId="0" applyNumberFormat="0" applyBorder="0" applyAlignment="0" applyProtection="0"/>
    <xf numFmtId="0" fontId="13" fillId="16" borderId="0" applyNumberFormat="0" applyBorder="0" applyAlignment="0" applyProtection="0"/>
    <xf numFmtId="44" fontId="1" fillId="0" borderId="0" applyFont="0" applyFill="0" applyBorder="0" applyAlignment="0" applyProtection="0"/>
    <xf numFmtId="0" fontId="10" fillId="0" borderId="0"/>
    <xf numFmtId="0" fontId="32" fillId="55" borderId="0" applyNumberFormat="0" applyBorder="0" applyAlignment="0" applyProtection="0"/>
    <xf numFmtId="0" fontId="32" fillId="53" borderId="0" applyNumberFormat="0" applyBorder="0" applyAlignment="0" applyProtection="0"/>
    <xf numFmtId="0" fontId="32" fillId="56" borderId="0" applyNumberFormat="0" applyBorder="0" applyAlignment="0" applyProtection="0"/>
    <xf numFmtId="0" fontId="32" fillId="17" borderId="0" applyNumberFormat="0" applyBorder="0" applyAlignment="0" applyProtection="0"/>
    <xf numFmtId="0" fontId="32" fillId="6" borderId="0" applyNumberFormat="0" applyBorder="0" applyAlignment="0" applyProtection="0"/>
    <xf numFmtId="0" fontId="32" fillId="53" borderId="0" applyNumberFormat="0" applyBorder="0" applyAlignment="0" applyProtection="0"/>
    <xf numFmtId="0" fontId="32" fillId="55" borderId="0" applyNumberFormat="0" applyBorder="0" applyAlignment="0" applyProtection="0"/>
    <xf numFmtId="0" fontId="32" fillId="53" borderId="0" applyNumberFormat="0" applyBorder="0" applyAlignment="0" applyProtection="0"/>
    <xf numFmtId="0" fontId="32" fillId="56" borderId="0" applyNumberFormat="0" applyBorder="0" applyAlignment="0" applyProtection="0"/>
    <xf numFmtId="0" fontId="32" fillId="57" borderId="0" applyNumberFormat="0" applyBorder="0" applyAlignment="0" applyProtection="0"/>
    <xf numFmtId="0" fontId="32" fillId="6" borderId="0" applyNumberFormat="0" applyBorder="0" applyAlignment="0" applyProtection="0"/>
    <xf numFmtId="0" fontId="32" fillId="58" borderId="0" applyNumberFormat="0" applyBorder="0" applyAlignment="0" applyProtection="0"/>
    <xf numFmtId="0" fontId="33" fillId="54" borderId="0" applyNumberFormat="0" applyBorder="0" applyAlignment="0" applyProtection="0"/>
    <xf numFmtId="0" fontId="33" fillId="53" borderId="0" applyNumberFormat="0" applyBorder="0" applyAlignment="0" applyProtection="0"/>
    <xf numFmtId="0" fontId="33" fillId="56" borderId="0" applyNumberFormat="0" applyBorder="0" applyAlignment="0" applyProtection="0"/>
    <xf numFmtId="0" fontId="33" fillId="57" borderId="0" applyNumberFormat="0" applyBorder="0" applyAlignment="0" applyProtection="0"/>
    <xf numFmtId="0" fontId="33" fillId="54" borderId="0" applyNumberFormat="0" applyBorder="0" applyAlignment="0" applyProtection="0"/>
    <xf numFmtId="0" fontId="33" fillId="58" borderId="0" applyNumberFormat="0" applyBorder="0" applyAlignment="0" applyProtection="0"/>
    <xf numFmtId="0" fontId="33" fillId="11" borderId="0" applyNumberFormat="0" applyBorder="0" applyAlignment="0" applyProtection="0"/>
    <xf numFmtId="0" fontId="33" fillId="31" borderId="0" applyNumberFormat="0" applyBorder="0" applyAlignment="0" applyProtection="0"/>
    <xf numFmtId="0" fontId="33" fillId="56" borderId="0" applyNumberFormat="0" applyBorder="0" applyAlignment="0" applyProtection="0"/>
    <xf numFmtId="0" fontId="33" fillId="48" borderId="0" applyNumberFormat="0" applyBorder="0" applyAlignment="0" applyProtection="0"/>
    <xf numFmtId="0" fontId="33" fillId="11" borderId="0" applyNumberFormat="0" applyBorder="0" applyAlignment="0" applyProtection="0"/>
    <xf numFmtId="0" fontId="33" fillId="51" borderId="0" applyNumberFormat="0" applyBorder="0" applyAlignment="0" applyProtection="0"/>
    <xf numFmtId="0" fontId="34" fillId="7" borderId="0" applyNumberFormat="0" applyBorder="0" applyAlignment="0" applyProtection="0"/>
    <xf numFmtId="0" fontId="35" fillId="17" borderId="28" applyNumberFormat="0" applyAlignment="0" applyProtection="0"/>
    <xf numFmtId="0" fontId="36" fillId="59" borderId="17" applyNumberFormat="0" applyAlignment="0" applyProtection="0"/>
    <xf numFmtId="164" fontId="10" fillId="0" borderId="0" applyFont="0" applyFill="0" applyBorder="0" applyAlignment="0" applyProtection="0"/>
    <xf numFmtId="0" fontId="37" fillId="0" borderId="0" applyNumberFormat="0" applyFill="0" applyBorder="0" applyAlignment="0" applyProtection="0"/>
    <xf numFmtId="0" fontId="38" fillId="60" borderId="0" applyNumberFormat="0" applyBorder="0" applyAlignment="0" applyProtection="0"/>
    <xf numFmtId="0" fontId="24" fillId="0" borderId="29" applyNumberFormat="0" applyFill="0" applyAlignment="0" applyProtection="0"/>
    <xf numFmtId="0" fontId="25" fillId="0" borderId="30" applyNumberFormat="0" applyFill="0" applyAlignment="0" applyProtection="0"/>
    <xf numFmtId="0" fontId="26" fillId="0" borderId="31" applyNumberFormat="0" applyFill="0" applyAlignment="0" applyProtection="0"/>
    <xf numFmtId="0" fontId="39" fillId="58" borderId="28" applyNumberFormat="0" applyAlignment="0" applyProtection="0"/>
    <xf numFmtId="0" fontId="40" fillId="0" borderId="32" applyNumberFormat="0" applyFill="0" applyAlignment="0" applyProtection="0"/>
    <xf numFmtId="0" fontId="41" fillId="41" borderId="0" applyNumberFormat="0" applyBorder="0" applyAlignment="0" applyProtection="0"/>
    <xf numFmtId="0" fontId="10" fillId="0" borderId="0"/>
    <xf numFmtId="0" fontId="10" fillId="43" borderId="33" applyNumberFormat="0" applyFont="0" applyAlignment="0" applyProtection="0"/>
    <xf numFmtId="0" fontId="16" fillId="17" borderId="22" applyNumberFormat="0" applyAlignment="0" applyProtection="0"/>
    <xf numFmtId="0" fontId="28" fillId="0" borderId="0" applyNumberFormat="0" applyFill="0" applyBorder="0" applyAlignment="0" applyProtection="0"/>
    <xf numFmtId="0" fontId="16" fillId="0" borderId="34" applyNumberFormat="0" applyFill="0" applyAlignment="0" applyProtection="0"/>
    <xf numFmtId="0" fontId="42" fillId="0" borderId="0" applyNumberFormat="0" applyFill="0" applyBorder="0" applyAlignment="0" applyProtection="0"/>
    <xf numFmtId="0" fontId="1" fillId="0" borderId="0"/>
    <xf numFmtId="43" fontId="1" fillId="0" borderId="0" applyFont="0" applyFill="0" applyBorder="0" applyAlignment="0" applyProtection="0"/>
    <xf numFmtId="0" fontId="1" fillId="0" borderId="0"/>
    <xf numFmtId="44" fontId="1" fillId="0" borderId="0" applyFont="0" applyFill="0" applyBorder="0" applyAlignment="0" applyProtection="0"/>
    <xf numFmtId="165" fontId="31" fillId="0" borderId="0"/>
    <xf numFmtId="165" fontId="31" fillId="0" borderId="0"/>
    <xf numFmtId="43" fontId="10" fillId="0" borderId="0" applyFont="0" applyFill="0" applyBorder="0" applyAlignment="0" applyProtection="0"/>
    <xf numFmtId="43" fontId="10" fillId="0" borderId="0" applyFont="0" applyFill="0" applyBorder="0" applyAlignment="0" applyProtection="0"/>
    <xf numFmtId="44" fontId="10" fillId="0" borderId="0" applyFont="0" applyFill="0" applyBorder="0" applyAlignment="0" applyProtection="0"/>
    <xf numFmtId="165" fontId="31" fillId="0" borderId="0"/>
    <xf numFmtId="9" fontId="1" fillId="0" borderId="0" applyFont="0" applyFill="0" applyBorder="0" applyAlignment="0" applyProtection="0"/>
    <xf numFmtId="0" fontId="44" fillId="0" borderId="0"/>
  </cellStyleXfs>
  <cellXfs count="54">
    <xf numFmtId="0" fontId="0" fillId="2" borderId="0" xfId="0" applyFill="1" applyBorder="1" applyAlignment="1">
      <alignment horizontal="left" vertical="top"/>
    </xf>
    <xf numFmtId="0" fontId="2" fillId="2" borderId="0" xfId="0" applyFont="1" applyFill="1" applyBorder="1" applyAlignment="1">
      <alignment horizontal="left" vertical="top"/>
    </xf>
    <xf numFmtId="0" fontId="2" fillId="2" borderId="1" xfId="0" applyFont="1" applyFill="1" applyBorder="1" applyAlignment="1">
      <alignment horizontal="left" vertical="top" wrapText="1"/>
    </xf>
    <xf numFmtId="0" fontId="3"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4" fillId="2" borderId="0" xfId="0" applyFont="1" applyFill="1" applyBorder="1" applyAlignment="1">
      <alignment horizontal="left" vertical="top"/>
    </xf>
    <xf numFmtId="0" fontId="7" fillId="0" borderId="0" xfId="2"/>
    <xf numFmtId="0" fontId="7" fillId="0" borderId="0" xfId="2" applyBorder="1"/>
    <xf numFmtId="0" fontId="8" fillId="0" borderId="0" xfId="2" applyFont="1"/>
    <xf numFmtId="0" fontId="6" fillId="0" borderId="0" xfId="2" applyFont="1" applyFill="1" applyProtection="1"/>
    <xf numFmtId="0" fontId="7" fillId="0" borderId="0" xfId="2" applyFill="1"/>
    <xf numFmtId="0" fontId="3" fillId="2" borderId="10" xfId="3" applyFont="1" applyFill="1" applyBorder="1" applyAlignment="1">
      <alignment horizontal="center" vertical="center" wrapText="1"/>
    </xf>
    <xf numFmtId="0" fontId="2" fillId="2" borderId="11" xfId="3" applyFont="1" applyFill="1" applyBorder="1" applyAlignment="1">
      <alignment horizontal="center" vertical="center" wrapText="1"/>
    </xf>
    <xf numFmtId="0" fontId="3" fillId="2" borderId="11" xfId="3" applyFont="1" applyFill="1" applyBorder="1" applyAlignment="1">
      <alignment horizontal="center" vertical="center" wrapText="1"/>
    </xf>
    <xf numFmtId="0" fontId="2" fillId="2" borderId="12" xfId="3" applyFont="1" applyFill="1" applyBorder="1" applyAlignment="1">
      <alignment horizontal="center" vertical="center" wrapText="1"/>
    </xf>
    <xf numFmtId="41" fontId="7" fillId="0" borderId="9" xfId="2" applyNumberFormat="1" applyFill="1" applyBorder="1"/>
    <xf numFmtId="41" fontId="7" fillId="0" borderId="13" xfId="2" applyNumberFormat="1" applyFill="1" applyBorder="1"/>
    <xf numFmtId="41" fontId="7" fillId="0" borderId="14" xfId="2" applyNumberFormat="1" applyFont="1" applyFill="1" applyBorder="1" applyProtection="1"/>
    <xf numFmtId="3" fontId="3" fillId="2" borderId="1" xfId="1" applyNumberFormat="1" applyFont="1" applyFill="1" applyBorder="1" applyAlignment="1">
      <alignment horizontal="center" vertical="center" wrapText="1"/>
    </xf>
    <xf numFmtId="37" fontId="3" fillId="2" borderId="1" xfId="1" applyNumberFormat="1" applyFont="1" applyFill="1" applyBorder="1" applyAlignment="1">
      <alignment horizontal="center" vertical="center" wrapText="1"/>
    </xf>
    <xf numFmtId="0" fontId="6" fillId="4" borderId="0" xfId="2" applyFont="1" applyFill="1" applyProtection="1"/>
    <xf numFmtId="41" fontId="7" fillId="4" borderId="13" xfId="2" applyNumberFormat="1" applyFill="1" applyBorder="1"/>
    <xf numFmtId="41" fontId="7" fillId="4" borderId="9" xfId="2" applyNumberFormat="1" applyFill="1" applyBorder="1"/>
    <xf numFmtId="41" fontId="7" fillId="4" borderId="14" xfId="2" applyNumberFormat="1" applyFont="1" applyFill="1" applyBorder="1" applyProtection="1"/>
    <xf numFmtId="0" fontId="2" fillId="0" borderId="1" xfId="0" applyFont="1" applyFill="1" applyBorder="1" applyAlignment="1">
      <alignment horizontal="center" vertical="center" wrapText="1"/>
    </xf>
    <xf numFmtId="3" fontId="3" fillId="0" borderId="1" xfId="1" applyNumberFormat="1" applyFont="1" applyFill="1" applyBorder="1" applyAlignment="1">
      <alignment horizontal="center" vertical="center" wrapText="1"/>
    </xf>
    <xf numFmtId="0" fontId="2" fillId="0" borderId="0" xfId="0" applyFont="1" applyFill="1" applyBorder="1" applyAlignment="1">
      <alignment horizontal="left" vertical="top"/>
    </xf>
    <xf numFmtId="0" fontId="7" fillId="0" borderId="0" xfId="2" applyFill="1" applyAlignment="1"/>
    <xf numFmtId="0" fontId="9" fillId="0" borderId="1" xfId="0" applyFont="1" applyFill="1" applyBorder="1" applyAlignment="1">
      <alignment horizontal="center" vertical="center" wrapText="1"/>
    </xf>
    <xf numFmtId="3" fontId="3" fillId="0" borderId="1" xfId="1" applyNumberFormat="1" applyFont="1" applyBorder="1" applyAlignment="1">
      <alignment horizontal="center" vertical="center" wrapText="1"/>
    </xf>
    <xf numFmtId="0" fontId="9" fillId="3" borderId="1" xfId="0" applyFont="1" applyFill="1" applyBorder="1" applyAlignment="1">
      <alignment horizontal="center" vertical="center" wrapText="1"/>
    </xf>
    <xf numFmtId="3" fontId="7" fillId="0" borderId="0" xfId="2" applyNumberFormat="1"/>
    <xf numFmtId="6" fontId="7" fillId="0" borderId="0" xfId="2" applyNumberFormat="1"/>
    <xf numFmtId="41" fontId="7" fillId="0" borderId="0" xfId="2" applyNumberFormat="1"/>
    <xf numFmtId="0" fontId="6" fillId="3" borderId="0" xfId="2" applyFont="1" applyFill="1" applyProtection="1"/>
    <xf numFmtId="41" fontId="7" fillId="0" borderId="0" xfId="2" applyNumberFormat="1" applyFill="1" applyAlignment="1"/>
    <xf numFmtId="41" fontId="7" fillId="3" borderId="13" xfId="2" applyNumberFormat="1" applyFill="1" applyBorder="1"/>
    <xf numFmtId="41" fontId="7" fillId="3" borderId="9" xfId="2" applyNumberFormat="1" applyFill="1" applyBorder="1"/>
    <xf numFmtId="41" fontId="7" fillId="3" borderId="14" xfId="2" applyNumberFormat="1" applyFont="1" applyFill="1" applyBorder="1" applyProtection="1"/>
    <xf numFmtId="0" fontId="7" fillId="0" borderId="0" xfId="2" applyFill="1" applyBorder="1" applyAlignment="1"/>
    <xf numFmtId="0" fontId="8" fillId="0" borderId="6" xfId="2" applyFont="1" applyFill="1" applyBorder="1" applyAlignment="1">
      <alignment horizontal="center"/>
    </xf>
    <xf numFmtId="0" fontId="8" fillId="0" borderId="7" xfId="2" applyFont="1" applyFill="1" applyBorder="1" applyAlignment="1">
      <alignment horizontal="center"/>
    </xf>
    <xf numFmtId="0" fontId="8" fillId="0" borderId="8" xfId="2" applyFont="1" applyFill="1" applyBorder="1" applyAlignment="1">
      <alignment horizontal="center"/>
    </xf>
    <xf numFmtId="0" fontId="8" fillId="0" borderId="2" xfId="2" applyFont="1" applyBorder="1" applyAlignment="1">
      <alignment horizontal="center"/>
    </xf>
    <xf numFmtId="0" fontId="8" fillId="0" borderId="3" xfId="2" applyFont="1" applyBorder="1" applyAlignment="1">
      <alignment horizontal="center"/>
    </xf>
    <xf numFmtId="0" fontId="8" fillId="0" borderId="4" xfId="2" applyFont="1" applyBorder="1" applyAlignment="1">
      <alignment horizontal="center"/>
    </xf>
    <xf numFmtId="0" fontId="8" fillId="0" borderId="6" xfId="2" applyFont="1" applyBorder="1" applyAlignment="1">
      <alignment horizontal="center"/>
    </xf>
    <xf numFmtId="0" fontId="8" fillId="0" borderId="7" xfId="2" applyFont="1" applyBorder="1" applyAlignment="1">
      <alignment horizontal="center"/>
    </xf>
    <xf numFmtId="0" fontId="8" fillId="0" borderId="8" xfId="2" applyFont="1" applyBorder="1" applyAlignment="1">
      <alignment horizontal="center"/>
    </xf>
    <xf numFmtId="0" fontId="2" fillId="2" borderId="15" xfId="0" applyFont="1" applyFill="1" applyBorder="1" applyAlignment="1">
      <alignment horizontal="left" vertical="center" wrapText="1"/>
    </xf>
    <xf numFmtId="0" fontId="2" fillId="2" borderId="5" xfId="0" applyFont="1" applyFill="1" applyBorder="1" applyAlignment="1">
      <alignment horizontal="left" vertical="center" wrapText="1"/>
    </xf>
    <xf numFmtId="0" fontId="3" fillId="2" borderId="15" xfId="0" applyFont="1" applyFill="1" applyBorder="1" applyAlignment="1">
      <alignment horizontal="left" vertical="center" wrapText="1"/>
    </xf>
    <xf numFmtId="0" fontId="2" fillId="2" borderId="0" xfId="0" applyFont="1" applyFill="1" applyBorder="1" applyAlignment="1">
      <alignment horizontal="center" vertical="top"/>
    </xf>
    <xf numFmtId="0" fontId="3" fillId="2" borderId="5" xfId="0" applyFont="1" applyFill="1" applyBorder="1" applyAlignment="1">
      <alignment horizontal="left" vertical="center" wrapText="1"/>
    </xf>
  </cellXfs>
  <cellStyles count="371">
    <cellStyle name="20% - Accent1 2" xfId="317" xr:uid="{9015A1B6-AC5F-4E9F-84EE-3DC36891E0D1}"/>
    <cellStyle name="20% - Accent2 2" xfId="318" xr:uid="{2A6AFB98-9EDF-4AE1-8594-C7AF9A53470C}"/>
    <cellStyle name="20% - Accent3 2" xfId="319" xr:uid="{796E1939-9490-49F5-9313-4B28EC876D79}"/>
    <cellStyle name="20% - Accent4 2" xfId="320" xr:uid="{29C95C74-FD8D-4FDD-9430-38448C046466}"/>
    <cellStyle name="20% - Accent5 2" xfId="321" xr:uid="{3FF0988E-F009-4028-8D15-AA4B82F05156}"/>
    <cellStyle name="20% - Accent6 2" xfId="322" xr:uid="{0DDCDE57-2A19-4C35-97CD-DC9F7E625089}"/>
    <cellStyle name="40% - Accent1 2" xfId="323" xr:uid="{B14387E6-4384-4764-B796-C4765169A897}"/>
    <cellStyle name="40% - Accent2 2" xfId="324" xr:uid="{83E7A085-B70F-4BDB-BE9D-216EECC993E9}"/>
    <cellStyle name="40% - Accent3 2" xfId="325" xr:uid="{3C8BF897-32DD-4A88-987C-FC44AB0748A9}"/>
    <cellStyle name="40% - Accent4 2" xfId="326" xr:uid="{3D46C3E0-E7EA-42B5-9170-FB4EF200D04E}"/>
    <cellStyle name="40% - Accent5 2" xfId="327" xr:uid="{27E23FDF-FDB7-4B2A-A537-A6FE7033846C}"/>
    <cellStyle name="40% - Accent6 2" xfId="328" xr:uid="{5E1377DF-4326-4536-9243-63CA4762427D}"/>
    <cellStyle name="60% - Accent1 2" xfId="329" xr:uid="{96143C63-6657-4E5C-B7AC-6B9FB7C9570D}"/>
    <cellStyle name="60% - Accent2 2" xfId="330" xr:uid="{96D2F7EE-D322-42D1-9EB0-86E808DCEBA6}"/>
    <cellStyle name="60% - Accent3 2" xfId="331" xr:uid="{BB81A9D6-D92C-4A39-B5C3-05C04EAC18CC}"/>
    <cellStyle name="60% - Accent4 2" xfId="332" xr:uid="{64A36C2F-FE6A-4A36-A952-25FDBBD5FB3B}"/>
    <cellStyle name="60% - Accent5 2" xfId="333" xr:uid="{657A0A1B-43DC-4D90-8405-0DB66A4A5B20}"/>
    <cellStyle name="60% - Accent6 2" xfId="334" xr:uid="{4300F27B-27EE-40AC-8866-FD7C0B80A1A6}"/>
    <cellStyle name="Accent1 - 20%" xfId="14" xr:uid="{275B546A-E3F4-46FD-AF7F-1DC1B22D2394}"/>
    <cellStyle name="Accent1 - 40%" xfId="15" xr:uid="{40729E9D-0B07-4646-AACA-F4DA3CE5C03C}"/>
    <cellStyle name="Accent1 - 60%" xfId="16" xr:uid="{88EF0B50-5D4B-4B94-AB42-14901FB39C55}"/>
    <cellStyle name="Accent1 10" xfId="147" xr:uid="{A5CF0506-DFBD-43BB-8236-438B5072D5A4}"/>
    <cellStyle name="Accent1 11" xfId="149" xr:uid="{BE09BDC7-9015-455E-9998-2D7D04381FCD}"/>
    <cellStyle name="Accent1 12" xfId="192" xr:uid="{CE405380-B2E8-41AC-A4D0-06DFD240E367}"/>
    <cellStyle name="Accent1 13" xfId="197" xr:uid="{0A79900C-CEA5-4691-84F2-C222A5C6A2AD}"/>
    <cellStyle name="Accent1 14" xfId="201" xr:uid="{CC35FF77-F81E-48E1-B8B6-2B16B50F6AF7}"/>
    <cellStyle name="Accent1 15" xfId="205" xr:uid="{9570CB70-EE64-4C81-905B-3AA9A28A9E01}"/>
    <cellStyle name="Accent1 16" xfId="208" xr:uid="{284CDFCB-1A5A-41E4-A47C-7057D6936925}"/>
    <cellStyle name="Accent1 17" xfId="212" xr:uid="{412429C2-66E4-4EEB-BFAB-25C9BBE1669A}"/>
    <cellStyle name="Accent1 18" xfId="215" xr:uid="{D4AAC997-629B-4248-9F4D-4C879C765730}"/>
    <cellStyle name="Accent1 19" xfId="217" xr:uid="{A5E90D9D-B9A3-41A4-86F8-EB81E8BF7495}"/>
    <cellStyle name="Accent1 2" xfId="17" xr:uid="{B7DBB433-9FB0-4999-AF17-177E0698FEAE}"/>
    <cellStyle name="Accent1 20" xfId="220" xr:uid="{9C12AE34-ECBB-4FFB-87FC-1615FEB86F46}"/>
    <cellStyle name="Accent1 21" xfId="223" xr:uid="{62008357-B1E8-4B3B-BAF1-F3DE846D0DB1}"/>
    <cellStyle name="Accent1 22" xfId="225" xr:uid="{AFD5004A-292B-413B-91DF-BB4EA4A122E8}"/>
    <cellStyle name="Accent1 23" xfId="227" xr:uid="{2715DDB9-7C04-4EED-8372-A1B58EDADB5F}"/>
    <cellStyle name="Accent1 24" xfId="230" xr:uid="{F3F47FA7-AFE8-4B07-935C-872AE1D3F738}"/>
    <cellStyle name="Accent1 25" xfId="260" xr:uid="{4E726C22-13E2-4BEE-B937-88E53FEAAE12}"/>
    <cellStyle name="Accent1 26" xfId="263" xr:uid="{11D9C7F7-60B2-4FFD-A148-2847791429A4}"/>
    <cellStyle name="Accent1 27" xfId="265" xr:uid="{F8ACF2E9-4C0D-45C6-BCE5-8A75A1B098F9}"/>
    <cellStyle name="Accent1 28" xfId="267" xr:uid="{4C5766A3-DD59-4E8E-94E4-B72EE9AE62C2}"/>
    <cellStyle name="Accent1 29" xfId="269" xr:uid="{DAC98E4D-E26E-406E-846A-A6F5D4E37B32}"/>
    <cellStyle name="Accent1 3" xfId="18" xr:uid="{716DCCBC-2310-411D-98DC-577F5C2E3337}"/>
    <cellStyle name="Accent1 30" xfId="271" xr:uid="{12637CDC-FEEE-488B-B867-C666AB002E89}"/>
    <cellStyle name="Accent1 31" xfId="273" xr:uid="{70C9C45F-236F-4841-A69E-4577E7C7AD30}"/>
    <cellStyle name="Accent1 32" xfId="302" xr:uid="{2DD24978-7E7C-463B-863F-17A95904C83B}"/>
    <cellStyle name="Accent1 33" xfId="306" xr:uid="{E678E6CD-B103-4DA3-8A74-751961B367E0}"/>
    <cellStyle name="Accent1 34" xfId="308" xr:uid="{3ED96587-FD4D-4750-A471-958671317936}"/>
    <cellStyle name="Accent1 35" xfId="310" xr:uid="{60EA253A-6CBE-4DD7-B072-80A7947518C1}"/>
    <cellStyle name="Accent1 36" xfId="312" xr:uid="{B32954EB-AAF8-459F-B8BB-6761E6804D94}"/>
    <cellStyle name="Accent1 37" xfId="314" xr:uid="{058085C6-AFE3-45B6-AABB-C59B73B2B931}"/>
    <cellStyle name="Accent1 38" xfId="335" xr:uid="{39F3652F-CAD1-4775-AB96-5D2808BF3EFE}"/>
    <cellStyle name="Accent1 4" xfId="19" xr:uid="{D6A48ACD-F526-445D-ADFB-0C1A33E93FF6}"/>
    <cellStyle name="Accent1 5" xfId="20" xr:uid="{1D6D796B-DC96-4CCE-9C90-D3A4B45D216E}"/>
    <cellStyle name="Accent1 6" xfId="21" xr:uid="{08538F40-3646-4946-83A8-E172BBF2DA25}"/>
    <cellStyle name="Accent1 7" xfId="22" xr:uid="{A00A0E84-E6CC-430C-9EFA-AC09AE7CC138}"/>
    <cellStyle name="Accent1 8" xfId="130" xr:uid="{31B5A464-3D74-4265-A279-1509106C41BD}"/>
    <cellStyle name="Accent1 9" xfId="145" xr:uid="{168BD635-D577-4A08-8CE8-5C22607DB764}"/>
    <cellStyle name="Accent2 - 20%" xfId="23" xr:uid="{C6D78ECC-1B42-4278-A708-70942AE76F6D}"/>
    <cellStyle name="Accent2 - 40%" xfId="24" xr:uid="{5256B702-2F5F-4827-A286-FAB7BA4B07EB}"/>
    <cellStyle name="Accent2 - 60%" xfId="25" xr:uid="{F9C93898-A3FD-4A3B-8EA8-F25232FC2141}"/>
    <cellStyle name="Accent2 10" xfId="146" xr:uid="{BE395656-CF6D-4D70-A886-03EF7B6E37D0}"/>
    <cellStyle name="Accent2 11" xfId="153" xr:uid="{D8E628A9-0868-4C2C-B0D1-003B260897A3}"/>
    <cellStyle name="Accent2 12" xfId="189" xr:uid="{2230691D-9BE0-4338-A829-6180587331E5}"/>
    <cellStyle name="Accent2 13" xfId="194" xr:uid="{3E405F1F-4F9B-46A1-A892-2569ABDC8F70}"/>
    <cellStyle name="Accent2 14" xfId="198" xr:uid="{B3BC5625-B847-4701-A7E6-E00410CD4F38}"/>
    <cellStyle name="Accent2 15" xfId="202" xr:uid="{E214FB2A-EC20-47F3-B31B-0CD1C39A8076}"/>
    <cellStyle name="Accent2 16" xfId="206" xr:uid="{D9BFAEF2-5444-4430-8206-F24143602BC5}"/>
    <cellStyle name="Accent2 17" xfId="209" xr:uid="{76F8AE74-C3A8-4FFB-B080-4E126BDFAADE}"/>
    <cellStyle name="Accent2 18" xfId="213" xr:uid="{BC124651-ED9F-468A-A202-03025AE77CED}"/>
    <cellStyle name="Accent2 19" xfId="211" xr:uid="{38A2E6D7-F524-46EB-B940-DCF7F7A3773E}"/>
    <cellStyle name="Accent2 2" xfId="26" xr:uid="{D895EE1E-BB8B-458F-988E-807FC5176A9E}"/>
    <cellStyle name="Accent2 20" xfId="219" xr:uid="{0015E7F7-9023-4632-AE27-74D709C19FB1}"/>
    <cellStyle name="Accent2 21" xfId="221" xr:uid="{65EADF63-CA75-4531-BBAE-2C1C306259A8}"/>
    <cellStyle name="Accent2 22" xfId="224" xr:uid="{498D89B0-8C1F-4FEB-BAC3-8663614FF96F}"/>
    <cellStyle name="Accent2 23" xfId="226" xr:uid="{03CC1FDA-39B9-469F-A4F1-43BF84519032}"/>
    <cellStyle name="Accent2 24" xfId="233" xr:uid="{D7E0A4DE-0336-416D-9F10-E9D18713C52E}"/>
    <cellStyle name="Accent2 25" xfId="258" xr:uid="{BDE5530A-FD31-4512-A999-F1CA5EC88999}"/>
    <cellStyle name="Accent2 26" xfId="261" xr:uid="{60233BB7-C2F8-4BBA-A782-CE98B72647CD}"/>
    <cellStyle name="Accent2 27" xfId="264" xr:uid="{A6FF5EF6-9739-4E00-82D9-20D98A96A32C}"/>
    <cellStyle name="Accent2 28" xfId="266" xr:uid="{26B25174-9BD5-488E-BC77-6CD5B3F9E9AA}"/>
    <cellStyle name="Accent2 29" xfId="268" xr:uid="{DE1D155E-E2EA-43EB-8CEA-9F398F6A1629}"/>
    <cellStyle name="Accent2 3" xfId="27" xr:uid="{4845D3F2-9376-42B6-825B-7688E3C518AF}"/>
    <cellStyle name="Accent2 30" xfId="270" xr:uid="{F39F198A-DD39-4C81-A0C6-B00C71C74C7B}"/>
    <cellStyle name="Accent2 31" xfId="276" xr:uid="{1837214C-6FA2-4CF8-88DB-FC29B8EB725C}"/>
    <cellStyle name="Accent2 32" xfId="300" xr:uid="{53872DF1-D4F5-43C7-AB70-1E4CD412A0CE}"/>
    <cellStyle name="Accent2 33" xfId="304" xr:uid="{AF5F2ADC-49C1-46CF-824E-D0C0DFDD94B9}"/>
    <cellStyle name="Accent2 34" xfId="307" xr:uid="{9E6CFE2D-3B5B-4515-9CE2-16CB42CD44BB}"/>
    <cellStyle name="Accent2 35" xfId="309" xr:uid="{7EE9B5B7-431F-4411-B3C8-BA114E53E33F}"/>
    <cellStyle name="Accent2 36" xfId="311" xr:uid="{962FCE84-7BA0-4CE5-977D-7B91B976907D}"/>
    <cellStyle name="Accent2 37" xfId="313" xr:uid="{CDDB7674-D5F4-4A5E-BDB7-C60C3E734C0B}"/>
    <cellStyle name="Accent2 38" xfId="336" xr:uid="{B77AA330-CF5F-47B0-862A-DA918D38CEA4}"/>
    <cellStyle name="Accent2 4" xfId="28" xr:uid="{B7958062-E483-425C-BC17-AB413A605373}"/>
    <cellStyle name="Accent2 5" xfId="29" xr:uid="{5D505404-5B9F-4D44-B956-127B9B1FFBE5}"/>
    <cellStyle name="Accent2 6" xfId="30" xr:uid="{3ABF8CDF-CF7A-47EB-94F5-1833062EC9B2}"/>
    <cellStyle name="Accent2 7" xfId="31" xr:uid="{D4B03C0A-0A7C-49B2-ABAC-D0B7FCE45104}"/>
    <cellStyle name="Accent2 8" xfId="132" xr:uid="{8D2C5610-1B11-467A-8F25-F643C8F4A65B}"/>
    <cellStyle name="Accent2 9" xfId="144" xr:uid="{F6777CBE-4246-4EC9-A705-C453FFA02A1C}"/>
    <cellStyle name="Accent3 - 20%" xfId="32" xr:uid="{01085964-3161-4743-9537-38228D4B5FBC}"/>
    <cellStyle name="Accent3 - 40%" xfId="33" xr:uid="{DDF418DE-36D5-441A-9A26-B3F217B46A61}"/>
    <cellStyle name="Accent3 - 60%" xfId="34" xr:uid="{A04217A6-2BF4-48F6-8E9D-81A9068333CD}"/>
    <cellStyle name="Accent3 10" xfId="131" xr:uid="{DC0332EC-AE20-4FC4-A406-1C30CF2D34AC}"/>
    <cellStyle name="Accent3 11" xfId="156" xr:uid="{95287ED6-8BB1-49D3-B55A-B8BBCB07B7CD}"/>
    <cellStyle name="Accent3 12" xfId="185" xr:uid="{52A291D3-42D8-41A9-80C1-2D3D3AC1227A}"/>
    <cellStyle name="Accent3 13" xfId="152" xr:uid="{8673EE0E-F691-4247-8753-16BED55C8F0C}"/>
    <cellStyle name="Accent3 14" xfId="188" xr:uid="{59B7F943-95C6-4B2D-B989-068D2C2FA87B}"/>
    <cellStyle name="Accent3 15" xfId="193" xr:uid="{3E533443-8291-4F1B-B0F7-385C65BB281B}"/>
    <cellStyle name="Accent3 16" xfId="191" xr:uid="{620BE05C-F00A-40F2-B10F-B65D69AEE36A}"/>
    <cellStyle name="Accent3 17" xfId="196" xr:uid="{29C95C9C-6033-43C4-902B-0E7F30D9F6E5}"/>
    <cellStyle name="Accent3 18" xfId="200" xr:uid="{9BC5892E-1199-4810-BD83-8492B6542740}"/>
    <cellStyle name="Accent3 19" xfId="203" xr:uid="{97B0FFBD-7B47-4E30-B8F8-89654D17D1DE}"/>
    <cellStyle name="Accent3 2" xfId="35" xr:uid="{6977E1CD-CF0D-46AA-94AC-6380FB27A028}"/>
    <cellStyle name="Accent3 20" xfId="214" xr:uid="{CD6D716F-31EA-4EB3-B2C3-6D2AE8FBEF27}"/>
    <cellStyle name="Accent3 21" xfId="210" xr:uid="{04C6983C-C42A-4E00-AE9C-2A6DB8973C84}"/>
    <cellStyle name="Accent3 22" xfId="218" xr:uid="{7E8E2C49-2B7B-47D6-83B4-B1512A570604}"/>
    <cellStyle name="Accent3 23" xfId="216" xr:uid="{961F0A70-D93E-43D3-9CB2-5260928586C3}"/>
    <cellStyle name="Accent3 24" xfId="236" xr:uid="{602015F5-C328-4DD2-BD81-863B99450360}"/>
    <cellStyle name="Accent3 25" xfId="255" xr:uid="{6612917E-388D-4F13-B57C-548C6DC0A02C}"/>
    <cellStyle name="Accent3 26" xfId="234" xr:uid="{6A27A5CC-2A42-4384-847B-4D73A93EE2C9}"/>
    <cellStyle name="Accent3 27" xfId="257" xr:uid="{957E161F-67B9-4B5A-87E5-101BACFE5F93}"/>
    <cellStyle name="Accent3 28" xfId="231" xr:uid="{F5847963-837A-4413-9E04-CB768253A0AD}"/>
    <cellStyle name="Accent3 29" xfId="259" xr:uid="{0CC4480C-8B11-4187-A11F-A75E44633BD9}"/>
    <cellStyle name="Accent3 3" xfId="36" xr:uid="{1E2D4580-B26B-41FA-8A47-1E418EDE81AC}"/>
    <cellStyle name="Accent3 30" xfId="262" xr:uid="{CCCA8485-306C-48E8-A689-0D4DAAA47796}"/>
    <cellStyle name="Accent3 31" xfId="278" xr:uid="{39F72673-86C5-49D6-9A00-490D9C00942F}"/>
    <cellStyle name="Accent3 32" xfId="297" xr:uid="{B0E92120-D824-4633-B23C-1303FD3A4637}"/>
    <cellStyle name="Accent3 33" xfId="275" xr:uid="{A6A8F59C-A037-4D98-9A9F-A30FEBF18CF5}"/>
    <cellStyle name="Accent3 34" xfId="299" xr:uid="{D8E4CAB9-B434-40F1-B8DC-6752C3DD61FF}"/>
    <cellStyle name="Accent3 35" xfId="303" xr:uid="{DF5AEA1F-B98A-4BB7-A162-F94024CB1B93}"/>
    <cellStyle name="Accent3 36" xfId="301" xr:uid="{1A97DAD5-C59D-47C0-8CC3-4CFE60905956}"/>
    <cellStyle name="Accent3 37" xfId="305" xr:uid="{29A08687-1647-4801-8938-561FA495988D}"/>
    <cellStyle name="Accent3 38" xfId="337" xr:uid="{50AC1C3F-357D-44D4-8960-B2262D97E82C}"/>
    <cellStyle name="Accent3 4" xfId="37" xr:uid="{39ED5377-593F-441F-84E6-6A37762C0F6D}"/>
    <cellStyle name="Accent3 5" xfId="38" xr:uid="{0830FC4A-C623-4BBE-AEAA-AA0E947D680E}"/>
    <cellStyle name="Accent3 6" xfId="39" xr:uid="{DD8D907F-3C63-4311-BF61-24B8C362F9E3}"/>
    <cellStyle name="Accent3 7" xfId="40" xr:uid="{ADE8EC9D-DD60-4A41-86C8-64A17B9D7477}"/>
    <cellStyle name="Accent3 8" xfId="133" xr:uid="{245F6307-F40D-4481-92E4-9D302B0DDBE2}"/>
    <cellStyle name="Accent3 9" xfId="143" xr:uid="{7FFE0E73-9DBD-4930-93A1-24CBDA5F5C9B}"/>
    <cellStyle name="Accent4 - 20%" xfId="41" xr:uid="{1A7A2546-7054-4EE0-A3DC-8412A289D2D4}"/>
    <cellStyle name="Accent4 - 40%" xfId="42" xr:uid="{5920D5D1-7F06-450D-BC68-AFAF50C00AD9}"/>
    <cellStyle name="Accent4 - 60%" xfId="43" xr:uid="{44035994-C96B-432D-B9C4-1482A8CDCB16}"/>
    <cellStyle name="Accent4 10" xfId="134" xr:uid="{FC172D1F-E085-4997-B454-55E57E2702FC}"/>
    <cellStyle name="Accent4 11" xfId="160" xr:uid="{35CA7012-9167-42EB-93AE-91D1083D3A66}"/>
    <cellStyle name="Accent4 12" xfId="182" xr:uid="{3CE15DA3-9ADE-4C8A-AF98-C1DFF78F4823}"/>
    <cellStyle name="Accent4 13" xfId="157" xr:uid="{FAA02513-28C5-4113-9E4A-37293BC63C1A}"/>
    <cellStyle name="Accent4 14" xfId="183" xr:uid="{D601D3E7-2B9A-4CBB-BF47-2E6857FC7440}"/>
    <cellStyle name="Accent4 15" xfId="154" xr:uid="{78F78995-6A11-426C-8647-60EF92F50E01}"/>
    <cellStyle name="Accent4 16" xfId="186" xr:uid="{32CFED66-8B49-49B3-A0BA-34D6B7EB8A7B}"/>
    <cellStyle name="Accent4 17" xfId="151" xr:uid="{8A8B1FF6-85AE-4479-A06A-ECD85BC1FDF6}"/>
    <cellStyle name="Accent4 18" xfId="190" xr:uid="{A42CAE87-8A08-427A-AEF2-3D23190F15F5}"/>
    <cellStyle name="Accent4 19" xfId="150" xr:uid="{688D8EF1-C48A-4926-B447-764E300B9982}"/>
    <cellStyle name="Accent4 2" xfId="44" xr:uid="{63AC5EED-7F0C-4BE7-B2AF-90B40832D4A0}"/>
    <cellStyle name="Accent4 20" xfId="199" xr:uid="{AABC7F16-6C31-4282-98CB-B1CE43B5A232}"/>
    <cellStyle name="Accent4 21" xfId="195" xr:uid="{06D22A55-47DC-4A05-BCDB-2A8BD4559AB1}"/>
    <cellStyle name="Accent4 22" xfId="207" xr:uid="{89837624-296C-46C7-930E-2DF9E1637F5E}"/>
    <cellStyle name="Accent4 23" xfId="204" xr:uid="{2E2D91DB-893F-4C23-951F-A1E2EFA3BABA}"/>
    <cellStyle name="Accent4 24" xfId="238" xr:uid="{A7D8C82B-B74E-4EA2-890C-754DF9A1B5BE}"/>
    <cellStyle name="Accent4 25" xfId="253" xr:uid="{7F1B680A-CD9B-4540-907C-5660DAB6FDDC}"/>
    <cellStyle name="Accent4 26" xfId="237" xr:uid="{B802B3FF-8E72-489A-B1D0-8E06F6597660}"/>
    <cellStyle name="Accent4 27" xfId="254" xr:uid="{174EA1E3-1ED9-410C-99F9-903376F70F7E}"/>
    <cellStyle name="Accent4 28" xfId="235" xr:uid="{70A3D85D-144B-48E7-8735-F690DA0A7345}"/>
    <cellStyle name="Accent4 29" xfId="256" xr:uid="{20D27D3E-89B4-4F67-9E09-9129D7723301}"/>
    <cellStyle name="Accent4 3" xfId="45" xr:uid="{C10B5480-E7D5-4728-86F3-AEC1673DB084}"/>
    <cellStyle name="Accent4 30" xfId="232" xr:uid="{75766D6C-DBD1-4AF7-BA51-D177B8D7EF4B}"/>
    <cellStyle name="Accent4 31" xfId="281" xr:uid="{69C86A79-8455-43A9-B99D-D4C41507C6E5}"/>
    <cellStyle name="Accent4 32" xfId="295" xr:uid="{EFE0BC18-4D1A-4581-B2DE-3E5FCDABE47C}"/>
    <cellStyle name="Accent4 33" xfId="279" xr:uid="{0782DB29-4088-402B-8941-DC256DB8DD44}"/>
    <cellStyle name="Accent4 34" xfId="296" xr:uid="{7AE420D8-4ED3-4E90-99C0-7E292E8C8E53}"/>
    <cellStyle name="Accent4 35" xfId="277" xr:uid="{ED6F34D3-C69A-4775-8459-571655062B20}"/>
    <cellStyle name="Accent4 36" xfId="298" xr:uid="{9A55E932-C9E1-422D-A068-612907F50D90}"/>
    <cellStyle name="Accent4 37" xfId="274" xr:uid="{AD734634-2622-4F8D-9A49-363EB706E5E0}"/>
    <cellStyle name="Accent4 38" xfId="338" xr:uid="{FBED1D8E-A990-4DA8-BF62-16D4602ABA4C}"/>
    <cellStyle name="Accent4 4" xfId="46" xr:uid="{92B08CD6-9401-4372-8170-93F3F0F80DCE}"/>
    <cellStyle name="Accent4 5" xfId="47" xr:uid="{277FE6C8-AEAA-4F3B-90AA-6D9A98698D31}"/>
    <cellStyle name="Accent4 6" xfId="48" xr:uid="{F36289BC-EABB-4772-A778-B84878145A0E}"/>
    <cellStyle name="Accent4 7" xfId="49" xr:uid="{9B1BCD39-DBD4-4435-B323-B6DC55D88C7E}"/>
    <cellStyle name="Accent4 8" xfId="135" xr:uid="{FA76F1B3-FFF4-43DA-ACFB-919B74CF5E52}"/>
    <cellStyle name="Accent4 9" xfId="142" xr:uid="{BCF620AC-9873-4BC5-B31F-0D1567D899EC}"/>
    <cellStyle name="Accent5 - 20%" xfId="50" xr:uid="{3D6A1E9E-14F6-41A9-B68E-204502DC00C2}"/>
    <cellStyle name="Accent5 - 40%" xfId="51" xr:uid="{28F6ED16-ADD4-40CE-BF40-93792C04CF89}"/>
    <cellStyle name="Accent5 - 60%" xfId="52" xr:uid="{A6DDC82F-ED1E-4F8B-BBC0-2C10DCE7D646}"/>
    <cellStyle name="Accent5 10" xfId="136" xr:uid="{BC183F2C-A54F-48C6-9B59-B5CC366F51FC}"/>
    <cellStyle name="Accent5 11" xfId="164" xr:uid="{3797E653-49C3-4543-9D1F-3D967ED9CB9D}"/>
    <cellStyle name="Accent5 12" xfId="178" xr:uid="{33870930-F8AE-45ED-BF52-E9CB9D712F6C}"/>
    <cellStyle name="Accent5 13" xfId="162" xr:uid="{29766AC3-F484-43CD-917A-BE92821BA650}"/>
    <cellStyle name="Accent5 14" xfId="179" xr:uid="{460F5388-FF42-4E81-89F4-5BEF40A728F8}"/>
    <cellStyle name="Accent5 15" xfId="161" xr:uid="{910E29E2-9651-44FF-98DD-CB6A2F4E5744}"/>
    <cellStyle name="Accent5 16" xfId="180" xr:uid="{CEAF0CAF-F15C-4535-9F92-99E97A387A19}"/>
    <cellStyle name="Accent5 17" xfId="159" xr:uid="{11CE5072-1058-458A-8951-FFAB1CDC359C}"/>
    <cellStyle name="Accent5 18" xfId="181" xr:uid="{81330E73-5038-4442-8E53-ACF8AEACC7F8}"/>
    <cellStyle name="Accent5 19" xfId="163" xr:uid="{BAB4B21E-CE6D-4A0C-B8C7-564BA364BF76}"/>
    <cellStyle name="Accent5 2" xfId="53" xr:uid="{FFB6D4F3-5874-4932-B3D4-BAA5A681BE53}"/>
    <cellStyle name="Accent5 20" xfId="184" xr:uid="{7598BCE9-ACEF-4C09-957E-27B7AF6B195F}"/>
    <cellStyle name="Accent5 21" xfId="158" xr:uid="{E1E701B9-D654-4AD0-B99D-D0E83CBBECD4}"/>
    <cellStyle name="Accent5 22" xfId="187" xr:uid="{8C8D8B22-926B-4F1F-AB69-F5C555F7F9E6}"/>
    <cellStyle name="Accent5 23" xfId="155" xr:uid="{8E90A79F-9F6D-482F-8373-AE112465D97A}"/>
    <cellStyle name="Accent5 24" xfId="242" xr:uid="{6F208581-2195-4C06-B2F2-EF8F315637AD}"/>
    <cellStyle name="Accent5 25" xfId="250" xr:uid="{0B7FA831-40A2-42C8-B1F3-E0D9CC2A0A8E}"/>
    <cellStyle name="Accent5 26" xfId="241" xr:uid="{021D51A8-5DB6-46BC-A2C7-DC024D0CC1A5}"/>
    <cellStyle name="Accent5 27" xfId="251" xr:uid="{88BE394C-1DDF-42E8-97F9-77CE70A6BF47}"/>
    <cellStyle name="Accent5 28" xfId="240" xr:uid="{3FB0646F-0588-45EA-B6F7-83CF36376E46}"/>
    <cellStyle name="Accent5 29" xfId="252" xr:uid="{78DD8130-0ED9-44C9-A339-4277564E364F}"/>
    <cellStyle name="Accent5 3" xfId="54" xr:uid="{026D1144-AB53-4844-97A6-349C8E607921}"/>
    <cellStyle name="Accent5 30" xfId="239" xr:uid="{B4657DAF-B2A5-478A-9916-457A54A5C57E}"/>
    <cellStyle name="Accent5 31" xfId="284" xr:uid="{CE83BD40-E38A-485C-88D3-9CC6A0563728}"/>
    <cellStyle name="Accent5 32" xfId="292" xr:uid="{EC5631D4-4BB8-4F79-AE82-A742576E8BD8}"/>
    <cellStyle name="Accent5 33" xfId="283" xr:uid="{BE5BCD32-E7BC-42DB-B28D-2B00A0B3AADA}"/>
    <cellStyle name="Accent5 34" xfId="293" xr:uid="{0FD03EC8-181D-4369-BB87-A763EE5139F2}"/>
    <cellStyle name="Accent5 35" xfId="282" xr:uid="{07A200FD-EA73-4E22-903E-980B551DA0B0}"/>
    <cellStyle name="Accent5 36" xfId="294" xr:uid="{1A59C985-F0D4-4CA7-B59F-02B6C0C68390}"/>
    <cellStyle name="Accent5 37" xfId="280" xr:uid="{8D98AF0E-27FF-4052-9C71-3916890545BE}"/>
    <cellStyle name="Accent5 38" xfId="339" xr:uid="{16A1B26C-BC33-4190-91F2-3E6C32AFFFDB}"/>
    <cellStyle name="Accent5 4" xfId="55" xr:uid="{B2A4B0F2-1842-4A89-BAAF-067D5A9DEAD4}"/>
    <cellStyle name="Accent5 5" xfId="56" xr:uid="{73C5554A-AA17-42A8-8EEB-05165DFD0FBD}"/>
    <cellStyle name="Accent5 6" xfId="57" xr:uid="{7706B219-78D5-4E41-9B48-0C2675516B53}"/>
    <cellStyle name="Accent5 7" xfId="58" xr:uid="{5224BE5C-2A12-4B69-86F9-8ED59BD4144C}"/>
    <cellStyle name="Accent5 8" xfId="137" xr:uid="{9217EC6D-AB5A-4A9A-925F-1199119EDB8A}"/>
    <cellStyle name="Accent5 9" xfId="141" xr:uid="{290D8835-3D3B-479B-9BB2-93B5D3E0EF25}"/>
    <cellStyle name="Accent6 - 20%" xfId="59" xr:uid="{CC6317D7-FB27-42C2-BE6C-D736CFE9D90E}"/>
    <cellStyle name="Accent6 - 40%" xfId="60" xr:uid="{75C90448-9EBD-4153-9927-9FFB4E97139F}"/>
    <cellStyle name="Accent6 - 60%" xfId="61" xr:uid="{42418EC2-68FC-48FB-B05E-30EA424F126B}"/>
    <cellStyle name="Accent6 10" xfId="138" xr:uid="{43231928-8E1D-434A-91AC-2C5D089BEE69}"/>
    <cellStyle name="Accent6 11" xfId="166" xr:uid="{AF5F00EC-2A92-458E-A55D-D6E402D35C91}"/>
    <cellStyle name="Accent6 12" xfId="176" xr:uid="{EC429267-DB5F-480A-8A51-9F75C48D87A5}"/>
    <cellStyle name="Accent6 13" xfId="165" xr:uid="{4209EAE1-AC7D-44FE-930A-0BF1B0C08E2A}"/>
    <cellStyle name="Accent6 14" xfId="175" xr:uid="{DB011CFB-3223-4D43-BE34-9DD6EDA737D8}"/>
    <cellStyle name="Accent6 15" xfId="167" xr:uid="{8A145769-EDFF-4F3D-BA80-1979CD2F8EE7}"/>
    <cellStyle name="Accent6 16" xfId="174" xr:uid="{F816980E-D0C5-477C-83C4-122EDD8CD0C7}"/>
    <cellStyle name="Accent6 17" xfId="168" xr:uid="{DBC1E627-12A8-49C6-9D00-12D809150AB2}"/>
    <cellStyle name="Accent6 18" xfId="173" xr:uid="{9F198D0A-9286-4487-A393-CA548B4CC02F}"/>
    <cellStyle name="Accent6 19" xfId="169" xr:uid="{B0BCA9C7-6199-470E-8F4D-A4D3469D3756}"/>
    <cellStyle name="Accent6 2" xfId="62" xr:uid="{BE62612A-05EC-4D3A-8EDB-6423953AD92B}"/>
    <cellStyle name="Accent6 20" xfId="177" xr:uid="{58452C3C-F9BE-4EC3-8A08-86EB496E975D}"/>
    <cellStyle name="Accent6 21" xfId="170" xr:uid="{C6374CB1-E364-4D8F-8B74-C9EE0945B9F3}"/>
    <cellStyle name="Accent6 22" xfId="172" xr:uid="{A2B23767-4821-4D5A-95EA-90447882D8DE}"/>
    <cellStyle name="Accent6 23" xfId="171" xr:uid="{EBC07FE1-9902-486F-BA6D-23B19E7674A8}"/>
    <cellStyle name="Accent6 24" xfId="243" xr:uid="{B8C4ECE7-5BE6-46A1-8A79-BDFC258EB347}"/>
    <cellStyle name="Accent6 25" xfId="249" xr:uid="{FB40E0A2-1432-4D12-8D17-C7F4941BEB89}"/>
    <cellStyle name="Accent6 26" xfId="244" xr:uid="{EE871515-DE6E-4CFE-B909-6B1BFDBE3CA5}"/>
    <cellStyle name="Accent6 27" xfId="248" xr:uid="{F988E97C-9596-4379-879F-82A7E8C39E4F}"/>
    <cellStyle name="Accent6 28" xfId="245" xr:uid="{A0169414-ACAE-44B3-8133-7057F85E4B18}"/>
    <cellStyle name="Accent6 29" xfId="247" xr:uid="{32B207AD-7AE5-4428-B5E5-1B6F7A681C6A}"/>
    <cellStyle name="Accent6 3" xfId="63" xr:uid="{CB1D3745-2472-4B7C-B8ED-0DE7B3A3A58E}"/>
    <cellStyle name="Accent6 30" xfId="246" xr:uid="{D45C7A30-B459-4361-B581-EB6539D13A82}"/>
    <cellStyle name="Accent6 31" xfId="286" xr:uid="{7027F8CB-12AB-414F-B20D-8874D9EF020C}"/>
    <cellStyle name="Accent6 32" xfId="291" xr:uid="{EC5331F2-A974-4645-A24F-7D3AF8AF909B}"/>
    <cellStyle name="Accent6 33" xfId="285" xr:uid="{06F79A10-D72F-4B50-94A5-8C625FE5A782}"/>
    <cellStyle name="Accent6 34" xfId="290" xr:uid="{85E48E0F-0302-42E0-AAD8-B371B08F7B14}"/>
    <cellStyle name="Accent6 35" xfId="287" xr:uid="{D335254E-6886-43C2-A72F-9F37F0C55505}"/>
    <cellStyle name="Accent6 36" xfId="289" xr:uid="{4DFE0E84-65DF-4653-9D0F-607D0207BEFE}"/>
    <cellStyle name="Accent6 37" xfId="288" xr:uid="{7C437081-36A4-4F11-9DC8-39F897F69048}"/>
    <cellStyle name="Accent6 38" xfId="340" xr:uid="{1094E4B7-1666-4AE9-831D-21C923932097}"/>
    <cellStyle name="Accent6 4" xfId="64" xr:uid="{86BE1197-FE09-4BE0-B6C5-472729BE26BE}"/>
    <cellStyle name="Accent6 5" xfId="65" xr:uid="{B1038F9F-8B45-4BCF-B96A-34F11B88C968}"/>
    <cellStyle name="Accent6 6" xfId="66" xr:uid="{55E79662-F444-440F-9F12-09160DC79399}"/>
    <cellStyle name="Accent6 7" xfId="67" xr:uid="{B23C3B8E-F008-4892-AEC7-70F9CCE5B96D}"/>
    <cellStyle name="Accent6 8" xfId="139" xr:uid="{7E80D176-309B-4A77-930B-EA8B60EE88E0}"/>
    <cellStyle name="Accent6 9" xfId="140" xr:uid="{CB74AA09-0D15-404E-835E-2F62E8B0E53E}"/>
    <cellStyle name="Bad 2" xfId="68" xr:uid="{EF70B7DB-9023-45E1-A0F2-8A206FB32629}"/>
    <cellStyle name="Bad 3" xfId="341" xr:uid="{7D6C4EF3-8B90-4F66-B87E-AEDB52CFDCFD}"/>
    <cellStyle name="Calculation 2" xfId="69" xr:uid="{6ACF4597-78A6-4380-A04B-96897AD17688}"/>
    <cellStyle name="Calculation 3" xfId="342" xr:uid="{2C0753C9-FD87-4BE2-80CA-E6697DD68F2D}"/>
    <cellStyle name="Check Cell 2" xfId="70" xr:uid="{256EB6F9-550C-4D6D-91D2-3C61CCD1E632}"/>
    <cellStyle name="Check Cell 3" xfId="343" xr:uid="{EC85191A-4B4D-4F55-AAB5-0D37322F939A}"/>
    <cellStyle name="Comma" xfId="1" builtinId="3"/>
    <cellStyle name="Comma 2" xfId="6" xr:uid="{4F90EDDE-B5A6-4294-B7D4-79BB790FCBE8}"/>
    <cellStyle name="Comma 2 2" xfId="365" xr:uid="{9E429435-7955-4840-AAB7-F36CFC6763A9}"/>
    <cellStyle name="Comma 2 3" xfId="366" xr:uid="{7D9208F4-BC1E-4235-A459-B64794AFFA27}"/>
    <cellStyle name="Comma 2 4" xfId="360" xr:uid="{9D5BBC9E-8BB2-4328-8B45-1230252B5897}"/>
    <cellStyle name="Comma 3" xfId="229" xr:uid="{69FCCDF6-3096-4A39-B384-AA492F60B987}"/>
    <cellStyle name="Comma 4" xfId="12" xr:uid="{6502B67C-C5E7-4D98-87A9-5080699B3930}"/>
    <cellStyle name="Currency 2" xfId="11" xr:uid="{79110D2D-64EE-42EC-98A2-1C1B52416239}"/>
    <cellStyle name="Currency 2 2" xfId="367" xr:uid="{C7E60265-5C36-495B-B936-C4B512AD888A}"/>
    <cellStyle name="Currency 2 3" xfId="344" xr:uid="{1AAE878B-4999-452A-8F09-C5F1F59156DF}"/>
    <cellStyle name="Currency 3" xfId="362" xr:uid="{7DB032E9-88CC-4B21-930D-401492270F12}"/>
    <cellStyle name="Currency 4" xfId="4" xr:uid="{C739E27A-07A5-4886-981C-8A88A85DEC37}"/>
    <cellStyle name="Currency 5" xfId="315" xr:uid="{C5CEF41E-C6D3-4A61-913C-EE044B0525BE}"/>
    <cellStyle name="Emphasis 1" xfId="71" xr:uid="{B4F6A3DC-0D86-49C1-B47F-8AE741318716}"/>
    <cellStyle name="Emphasis 2" xfId="72" xr:uid="{D4A3F020-8B4A-4F0E-A351-0CE7D52135F9}"/>
    <cellStyle name="Emphasis 3" xfId="73" xr:uid="{11C7ABDD-C942-4CAA-9E0C-6FE99D174B7F}"/>
    <cellStyle name="Explanatory Text 2" xfId="345" xr:uid="{D8313C2A-C81B-405C-BD2D-1017FC37AE09}"/>
    <cellStyle name="Good 2" xfId="74" xr:uid="{0DD28D82-4DD6-4E84-96A1-7A9D9A6FED71}"/>
    <cellStyle name="Good 3" xfId="346" xr:uid="{2FD2B1DC-DA31-4E28-B99F-5466956968EC}"/>
    <cellStyle name="Heading 1 2" xfId="75" xr:uid="{2191170C-BAFF-4E58-875C-E58269DE74DA}"/>
    <cellStyle name="Heading 1 3" xfId="347" xr:uid="{78E34E61-1F01-4A66-8D6B-629F217894FE}"/>
    <cellStyle name="Heading 2 2" xfId="76" xr:uid="{6ABEA039-6807-4BFD-81FA-3B6995589AFB}"/>
    <cellStyle name="Heading 2 3" xfId="348" xr:uid="{BEAB47F9-33FB-4CC0-A60C-62C9C64739A7}"/>
    <cellStyle name="Heading 3 2" xfId="77" xr:uid="{F3F67F37-C97D-4000-A4FF-3B49BB0CCE98}"/>
    <cellStyle name="Heading 3 3" xfId="349" xr:uid="{203A1C18-0925-4112-976A-846018797DA7}"/>
    <cellStyle name="Heading 4 2" xfId="78" xr:uid="{99E5E624-FA13-450E-A2DF-835C8CD1BE6C}"/>
    <cellStyle name="Input 2" xfId="79" xr:uid="{07F18894-9FDE-4767-9566-ED67D56F1BE9}"/>
    <cellStyle name="Input 3" xfId="350" xr:uid="{F5B5F6CE-8ED8-4947-9CC6-B73DA0C19377}"/>
    <cellStyle name="Linked Cell 2" xfId="80" xr:uid="{1A1EEA3F-35A8-4C65-B6D3-F3FFC103DECB}"/>
    <cellStyle name="Linked Cell 3" xfId="351" xr:uid="{C08834A2-8E2F-418C-98F8-07094C1CAE29}"/>
    <cellStyle name="Neutral 2" xfId="81" xr:uid="{6CB2467B-25DA-4910-92C0-E49916287D10}"/>
    <cellStyle name="Neutral 3" xfId="352" xr:uid="{918732D1-17BD-45D1-9379-1622319A94F4}"/>
    <cellStyle name="Normal" xfId="0" builtinId="0"/>
    <cellStyle name="Normal 2" xfId="2" xr:uid="{00000000-0005-0000-0000-000002000000}"/>
    <cellStyle name="Normal 2 2" xfId="9" xr:uid="{ED03059F-169E-40DD-8658-C17614B153ED}"/>
    <cellStyle name="Normal 2 2 2" xfId="363" xr:uid="{5994163D-FB62-46CF-B2A0-742ECF08398E}"/>
    <cellStyle name="Normal 2 2 3" xfId="222" xr:uid="{107C6DEC-1909-4124-8370-1E96913E798E}"/>
    <cellStyle name="Normal 2 3" xfId="353" xr:uid="{FF5BCDE3-EAC8-4897-8F9A-A7ABB70A8853}"/>
    <cellStyle name="Normal 2 4" xfId="82" xr:uid="{69CD14F4-5D7B-4E07-88F9-8CF2994F2AA2}"/>
    <cellStyle name="Normal 3" xfId="3" xr:uid="{00000000-0005-0000-0000-000003000000}"/>
    <cellStyle name="Normal 3 2" xfId="364" xr:uid="{44DA4041-4DF5-4442-BD8A-5B9D3344E9E6}"/>
    <cellStyle name="Normal 3 3" xfId="368" xr:uid="{346B15A6-BE1C-40F1-983A-A441FD62D43B}"/>
    <cellStyle name="Normal 3 4" xfId="359" xr:uid="{11BD29A1-D66D-4057-A94B-1ED1DBA3B3F8}"/>
    <cellStyle name="Normal 3 5" xfId="129" xr:uid="{BC79C4E3-0C91-4DFC-91DD-DD37C35FD283}"/>
    <cellStyle name="Normal 4" xfId="8" xr:uid="{56271F0A-468C-4FB0-9197-3A9F6D57AD16}"/>
    <cellStyle name="Normal 4 2" xfId="228" xr:uid="{256CD6C9-CC1B-44CE-B423-F5AD38C0BE0B}"/>
    <cellStyle name="Normal 4 3" xfId="148" xr:uid="{09F146D1-9ACF-4880-863B-3E6EF02FAD87}"/>
    <cellStyle name="Normal 4 4" xfId="361" xr:uid="{44A64238-6072-49BD-83F3-27967C98011D}"/>
    <cellStyle name="Normal 4 5" xfId="13" xr:uid="{6ED51AE7-AA65-42CC-8C0F-D950B8DBEBFB}"/>
    <cellStyle name="Normal 5" xfId="5" xr:uid="{C4DE4B49-939E-4167-AAF4-50CB11CBAD8D}"/>
    <cellStyle name="Normal 6" xfId="10" xr:uid="{2D0666BD-1B65-448D-BDF2-ED03AE24EDB2}"/>
    <cellStyle name="Normal 6 2" xfId="272" xr:uid="{CF608527-17A8-408B-9241-1A062089E458}"/>
    <cellStyle name="Normal 7" xfId="316" xr:uid="{4DEB4EDF-1AA7-4B99-BD4F-0D9C2A4DEE67}"/>
    <cellStyle name="Normal 8" xfId="370" xr:uid="{200814C9-BE1E-4557-B479-4BFD7B8B3818}"/>
    <cellStyle name="Note 2" xfId="83" xr:uid="{96EA1029-0A5D-4B53-BDA9-7F8005F22BD7}"/>
    <cellStyle name="Note 3" xfId="354" xr:uid="{B9F804B7-A78B-4EEA-8EDE-202FFC0E5EDB}"/>
    <cellStyle name="Output 2" xfId="84" xr:uid="{F237916B-8E0A-47E8-9239-32B4F820C704}"/>
    <cellStyle name="Output 3" xfId="355" xr:uid="{E6BD8881-B5FB-4857-8FBB-228834A908D9}"/>
    <cellStyle name="Percent 2" xfId="7" xr:uid="{A25CED07-5F7C-4331-8C56-0BE0A265A4F8}"/>
    <cellStyle name="Percent 3" xfId="369" xr:uid="{D22D1DC7-4671-469B-87A9-84671A14CDB6}"/>
    <cellStyle name="SAPBEXaggData" xfId="85" xr:uid="{68E9619D-B97F-4B82-9D9B-80CB1BA43D9A}"/>
    <cellStyle name="SAPBEXaggDataEmph" xfId="86" xr:uid="{64232E33-3D03-4A48-86ED-9720D3BCFF68}"/>
    <cellStyle name="SAPBEXaggItem" xfId="87" xr:uid="{B9DD5B9E-8AE6-4884-972C-B007E0F993F2}"/>
    <cellStyle name="SAPBEXaggItemX" xfId="88" xr:uid="{207EC2B4-448F-42F0-8CA4-6FE981E57958}"/>
    <cellStyle name="SAPBEXchaText" xfId="89" xr:uid="{CE475CC6-2367-4D87-9FDC-761793FF0D96}"/>
    <cellStyle name="SAPBEXexcBad7" xfId="90" xr:uid="{E7D10B7A-300D-453A-B739-D2033FF0170C}"/>
    <cellStyle name="SAPBEXexcBad8" xfId="91" xr:uid="{9F59CA7B-A0DC-4BDB-901C-8E6BDBDF2E2D}"/>
    <cellStyle name="SAPBEXexcBad9" xfId="92" xr:uid="{39CD8CF1-186A-498E-BFFE-3ADE813B2E7A}"/>
    <cellStyle name="SAPBEXexcCritical4" xfId="93" xr:uid="{B2DCAA4A-33B9-4015-87AC-F1F5B91D7379}"/>
    <cellStyle name="SAPBEXexcCritical5" xfId="94" xr:uid="{3065C9D9-9EF4-4009-B015-0FAC90B8E0D2}"/>
    <cellStyle name="SAPBEXexcCritical6" xfId="95" xr:uid="{B705D43F-386E-4BBD-A7B8-B37E51F833F2}"/>
    <cellStyle name="SAPBEXexcGood1" xfId="96" xr:uid="{295E5499-E011-4C07-B40D-9F27B20243A8}"/>
    <cellStyle name="SAPBEXexcGood2" xfId="97" xr:uid="{202EA639-69FD-4D8E-89CB-E57A185A902A}"/>
    <cellStyle name="SAPBEXexcGood3" xfId="98" xr:uid="{B272C06D-B0BF-4C17-AB04-A90189181CAE}"/>
    <cellStyle name="SAPBEXfilterDrill" xfId="99" xr:uid="{4F53A74B-17B2-4733-9603-7948898B7BB1}"/>
    <cellStyle name="SAPBEXfilterItem" xfId="100" xr:uid="{7E5A2806-3724-4FDE-91B3-E204950B33CD}"/>
    <cellStyle name="SAPBEXfilterText" xfId="101" xr:uid="{A0954D3D-B735-4B21-A95B-24F4CD61940A}"/>
    <cellStyle name="SAPBEXformats" xfId="102" xr:uid="{F9AE77EE-2870-4261-A7F7-C475B36ACEAB}"/>
    <cellStyle name="SAPBEXheaderItem" xfId="103" xr:uid="{15BF2CC2-340A-4D85-B5B0-B7BC99C83139}"/>
    <cellStyle name="SAPBEXheaderText" xfId="104" xr:uid="{EC6DAC0A-9EEB-4F16-ACB8-B5F80CE7E15F}"/>
    <cellStyle name="SAPBEXHLevel0" xfId="105" xr:uid="{5A540C4C-23A2-423B-984D-98A36252E966}"/>
    <cellStyle name="SAPBEXHLevel0X" xfId="106" xr:uid="{803C4719-B465-4AFB-B567-77BB6D9F355F}"/>
    <cellStyle name="SAPBEXHLevel1" xfId="107" xr:uid="{7794B5C3-B661-4D9B-AF74-A0F7FE4F795B}"/>
    <cellStyle name="SAPBEXHLevel1X" xfId="108" xr:uid="{7AFAFAF7-2F4F-4BE6-B02A-4EE123E9AEA9}"/>
    <cellStyle name="SAPBEXHLevel2" xfId="109" xr:uid="{010F2597-7D52-4F08-9AFD-FABBFA4C18A1}"/>
    <cellStyle name="SAPBEXHLevel2X" xfId="110" xr:uid="{7FDA878F-1EFF-481A-8A52-1F0A8916D384}"/>
    <cellStyle name="SAPBEXHLevel3" xfId="111" xr:uid="{B6534D28-03DC-41CD-A7B6-86B5C953FB84}"/>
    <cellStyle name="SAPBEXHLevel3X" xfId="112" xr:uid="{9E021F81-7793-4CA2-8191-03B9C18D5E76}"/>
    <cellStyle name="SAPBEXinputData" xfId="113" xr:uid="{F860FF9E-FB5E-4C6D-843B-389A1D64B138}"/>
    <cellStyle name="SAPBEXItemHeader" xfId="114" xr:uid="{7867B3BA-0F18-4FEA-8FDB-8CFC323F42CB}"/>
    <cellStyle name="SAPBEXresData" xfId="115" xr:uid="{5F93C177-9872-4548-8287-EE2BE6E5E4E5}"/>
    <cellStyle name="SAPBEXresDataEmph" xfId="116" xr:uid="{719713A3-6577-40C2-B555-00F3EC8EB2BC}"/>
    <cellStyle name="SAPBEXresItem" xfId="117" xr:uid="{FB70181B-3D6E-45E7-9A20-1465344E7ECA}"/>
    <cellStyle name="SAPBEXresItemX" xfId="118" xr:uid="{25434A35-E442-459D-80E5-F509DA8851C2}"/>
    <cellStyle name="SAPBEXstdData" xfId="119" xr:uid="{E979798C-6BB0-4FF3-A592-10CCBAD06920}"/>
    <cellStyle name="SAPBEXstdDataEmph" xfId="120" xr:uid="{76CBDB3D-E695-461C-81DF-FDD10ADFDF51}"/>
    <cellStyle name="SAPBEXstdItem" xfId="121" xr:uid="{FFF1B228-0C89-4376-8859-80C27A97919D}"/>
    <cellStyle name="SAPBEXstdItemX" xfId="122" xr:uid="{3DD2E13D-0F21-46FE-BE03-40939886B709}"/>
    <cellStyle name="SAPBEXtitle" xfId="123" xr:uid="{42FFC391-B09E-45FB-8CFD-DC1B80B00DD6}"/>
    <cellStyle name="SAPBEXunassignedItem" xfId="124" xr:uid="{784027FE-6005-49C1-BD44-DEEE7CF8F31D}"/>
    <cellStyle name="SAPBEXundefined" xfId="125" xr:uid="{06A21FE8-C579-49CE-ACCC-A49650ACCE1A}"/>
    <cellStyle name="Sheet Title" xfId="126" xr:uid="{121C3CF5-9C88-4D2C-88E1-8EE81D168952}"/>
    <cellStyle name="Title 2" xfId="356" xr:uid="{14EEC4BD-D0E7-454E-85E8-2F448F92E729}"/>
    <cellStyle name="Total 2" xfId="127" xr:uid="{845D0711-14D9-4B56-B0FF-C606509881C8}"/>
    <cellStyle name="Total 3" xfId="357" xr:uid="{E009D856-D6E5-4FDE-985A-7776D34B5FFD}"/>
    <cellStyle name="Warning Text 2" xfId="128" xr:uid="{7480EA88-C9BC-4A35-BE13-3D527AD0BCF9}"/>
    <cellStyle name="Warning Text 3" xfId="358" xr:uid="{DD936CFC-3050-4488-B214-085F3B3C25A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O52"/>
  <sheetViews>
    <sheetView tabSelected="1" zoomScale="85" zoomScaleNormal="85" workbookViewId="0">
      <pane xSplit="1" ySplit="6" topLeftCell="B40" activePane="bottomRight" state="frozen"/>
      <selection pane="topRight" activeCell="B1" sqref="B1"/>
      <selection pane="bottomLeft" activeCell="A7" sqref="A7"/>
      <selection pane="bottomRight" activeCell="AA47" sqref="AA47"/>
    </sheetView>
  </sheetViews>
  <sheetFormatPr defaultRowHeight="10" x14ac:dyDescent="0.2"/>
  <cols>
    <col min="1" max="1" width="34.796875" style="6" customWidth="1"/>
    <col min="2" max="2" width="10.5" style="6" customWidth="1"/>
    <col min="3" max="3" width="9.296875" style="6" customWidth="1"/>
    <col min="4" max="4" width="9.69921875" style="6" customWidth="1"/>
    <col min="5" max="5" width="12.5" style="6" customWidth="1"/>
    <col min="6" max="6" width="8.8984375" style="6" bestFit="1" customWidth="1"/>
    <col min="7" max="12" width="9" style="6" customWidth="1"/>
    <col min="13" max="13" width="8.796875" style="6" customWidth="1"/>
    <col min="14" max="16" width="9" style="6" customWidth="1"/>
    <col min="17" max="17" width="8" style="6" customWidth="1"/>
    <col min="18" max="18" width="8.796875" style="6" customWidth="1"/>
    <col min="19" max="21" width="9" style="6" customWidth="1"/>
    <col min="22" max="22" width="10" style="6" bestFit="1" customWidth="1"/>
    <col min="23" max="23" width="9.09765625" style="6" bestFit="1" customWidth="1"/>
    <col min="24" max="24" width="9.69921875" style="6" bestFit="1" customWidth="1"/>
    <col min="25" max="25" width="10" style="6" bestFit="1" customWidth="1"/>
    <col min="26" max="26" width="9.09765625" style="6" bestFit="1" customWidth="1"/>
    <col min="27" max="27" width="8" style="6" bestFit="1" customWidth="1"/>
    <col min="28" max="28" width="8.796875" style="6" bestFit="1" customWidth="1"/>
    <col min="29" max="33" width="9" style="6" bestFit="1" customWidth="1"/>
    <col min="34" max="34" width="9.69921875" style="6" bestFit="1" customWidth="1"/>
    <col min="35" max="35" width="14.296875" style="6" bestFit="1" customWidth="1"/>
    <col min="36" max="38" width="9" style="6" bestFit="1" customWidth="1"/>
    <col min="39" max="39" width="9.69921875" style="6" bestFit="1" customWidth="1"/>
    <col min="40" max="40" width="14.296875" style="6" bestFit="1" customWidth="1"/>
    <col min="41" max="41" width="9" style="6" bestFit="1" customWidth="1"/>
    <col min="42" max="202" width="9.296875" style="6"/>
    <col min="203" max="203" width="32" style="6" customWidth="1"/>
    <col min="204" max="204" width="11.5" style="6" bestFit="1" customWidth="1"/>
    <col min="205" max="206" width="10.5" style="6" bestFit="1" customWidth="1"/>
    <col min="207" max="207" width="12.69921875" style="6" bestFit="1" customWidth="1"/>
    <col min="208" max="208" width="0" style="6" hidden="1" customWidth="1"/>
    <col min="209" max="209" width="11.5" style="6" bestFit="1" customWidth="1"/>
    <col min="210" max="211" width="10.5" style="6" bestFit="1" customWidth="1"/>
    <col min="212" max="212" width="12.5" style="6" bestFit="1" customWidth="1"/>
    <col min="213" max="213" width="0" style="6" hidden="1" customWidth="1"/>
    <col min="214" max="214" width="10.5" style="6" bestFit="1" customWidth="1"/>
    <col min="215" max="216" width="9.5" style="6" bestFit="1" customWidth="1"/>
    <col min="217" max="217" width="12.5" style="6" bestFit="1" customWidth="1"/>
    <col min="218" max="218" width="0" style="6" hidden="1" customWidth="1"/>
    <col min="219" max="219" width="10.5" style="6" bestFit="1" customWidth="1"/>
    <col min="220" max="221" width="9.5" style="6" bestFit="1" customWidth="1"/>
    <col min="222" max="222" width="12.5" style="6" bestFit="1" customWidth="1"/>
    <col min="223" max="223" width="0" style="6" hidden="1" customWidth="1"/>
    <col min="224" max="224" width="11.5" style="6" bestFit="1" customWidth="1"/>
    <col min="225" max="226" width="10.5" style="6" bestFit="1" customWidth="1"/>
    <col min="227" max="227" width="12.5" style="6" bestFit="1" customWidth="1"/>
    <col min="228" max="228" width="0" style="6" hidden="1" customWidth="1"/>
    <col min="229" max="229" width="10.5" style="6" bestFit="1" customWidth="1"/>
    <col min="230" max="230" width="9.5" style="6" bestFit="1" customWidth="1"/>
    <col min="231" max="231" width="9.69921875" style="6" bestFit="1" customWidth="1"/>
    <col min="232" max="232" width="12.69921875" style="6" bestFit="1" customWidth="1"/>
    <col min="233" max="233" width="0" style="6" hidden="1" customWidth="1"/>
    <col min="234" max="234" width="11.5" style="6" bestFit="1" customWidth="1"/>
    <col min="235" max="236" width="10.5" style="6" bestFit="1" customWidth="1"/>
    <col min="237" max="237" width="12.5" style="6" bestFit="1" customWidth="1"/>
    <col min="238" max="238" width="35.69921875" style="6" bestFit="1" customWidth="1"/>
    <col min="239" max="239" width="11.5" style="6" bestFit="1" customWidth="1"/>
    <col min="240" max="241" width="10.5" style="6" bestFit="1" customWidth="1"/>
    <col min="242" max="242" width="12.69921875" style="6" bestFit="1" customWidth="1"/>
    <col min="243" max="243" width="12.5" style="6" bestFit="1" customWidth="1"/>
    <col min="244" max="244" width="11.5" style="6" bestFit="1" customWidth="1"/>
    <col min="245" max="245" width="10.5" style="6" bestFit="1" customWidth="1"/>
    <col min="246" max="246" width="12.69921875" style="6" bestFit="1" customWidth="1"/>
    <col min="247" max="247" width="12.5" style="6" bestFit="1" customWidth="1"/>
    <col min="248" max="249" width="9.5" style="6" bestFit="1" customWidth="1"/>
    <col min="250" max="250" width="12.69921875" style="6" bestFit="1" customWidth="1"/>
    <col min="251" max="251" width="10.5" style="6" bestFit="1" customWidth="1"/>
    <col min="252" max="253" width="9.5" style="6" bestFit="1" customWidth="1"/>
    <col min="254" max="254" width="12.69921875" style="6" bestFit="1" customWidth="1"/>
    <col min="255" max="255" width="11.5" style="6" bestFit="1" customWidth="1"/>
    <col min="256" max="257" width="10.5" style="6" bestFit="1" customWidth="1"/>
    <col min="258" max="258" width="12.69921875" style="6" bestFit="1" customWidth="1"/>
    <col min="259" max="259" width="10.5" style="6" bestFit="1" customWidth="1"/>
    <col min="260" max="260" width="9.5" style="6" bestFit="1" customWidth="1"/>
    <col min="261" max="261" width="9.69921875" style="6" bestFit="1" customWidth="1"/>
    <col min="262" max="262" width="12.69921875" style="6" bestFit="1" customWidth="1"/>
    <col min="263" max="263" width="11.5" style="6" bestFit="1" customWidth="1"/>
    <col min="264" max="265" width="10.5" style="6" bestFit="1" customWidth="1"/>
    <col min="266" max="266" width="12.5" style="6" bestFit="1" customWidth="1"/>
    <col min="267" max="267" width="12.69921875" style="6" customWidth="1"/>
    <col min="268" max="269" width="9.296875" style="6"/>
    <col min="270" max="270" width="9.296875" style="6" customWidth="1"/>
    <col min="271" max="458" width="9.296875" style="6"/>
    <col min="459" max="459" width="32" style="6" customWidth="1"/>
    <col min="460" max="460" width="11.5" style="6" bestFit="1" customWidth="1"/>
    <col min="461" max="462" width="10.5" style="6" bestFit="1" customWidth="1"/>
    <col min="463" max="463" width="12.69921875" style="6" bestFit="1" customWidth="1"/>
    <col min="464" max="464" width="0" style="6" hidden="1" customWidth="1"/>
    <col min="465" max="465" width="11.5" style="6" bestFit="1" customWidth="1"/>
    <col min="466" max="467" width="10.5" style="6" bestFit="1" customWidth="1"/>
    <col min="468" max="468" width="12.5" style="6" bestFit="1" customWidth="1"/>
    <col min="469" max="469" width="0" style="6" hidden="1" customWidth="1"/>
    <col min="470" max="470" width="10.5" style="6" bestFit="1" customWidth="1"/>
    <col min="471" max="472" width="9.5" style="6" bestFit="1" customWidth="1"/>
    <col min="473" max="473" width="12.5" style="6" bestFit="1" customWidth="1"/>
    <col min="474" max="474" width="0" style="6" hidden="1" customWidth="1"/>
    <col min="475" max="475" width="10.5" style="6" bestFit="1" customWidth="1"/>
    <col min="476" max="477" width="9.5" style="6" bestFit="1" customWidth="1"/>
    <col min="478" max="478" width="12.5" style="6" bestFit="1" customWidth="1"/>
    <col min="479" max="479" width="0" style="6" hidden="1" customWidth="1"/>
    <col min="480" max="480" width="11.5" style="6" bestFit="1" customWidth="1"/>
    <col min="481" max="482" width="10.5" style="6" bestFit="1" customWidth="1"/>
    <col min="483" max="483" width="12.5" style="6" bestFit="1" customWidth="1"/>
    <col min="484" max="484" width="0" style="6" hidden="1" customWidth="1"/>
    <col min="485" max="485" width="10.5" style="6" bestFit="1" customWidth="1"/>
    <col min="486" max="486" width="9.5" style="6" bestFit="1" customWidth="1"/>
    <col min="487" max="487" width="9.69921875" style="6" bestFit="1" customWidth="1"/>
    <col min="488" max="488" width="12.69921875" style="6" bestFit="1" customWidth="1"/>
    <col min="489" max="489" width="0" style="6" hidden="1" customWidth="1"/>
    <col min="490" max="490" width="11.5" style="6" bestFit="1" customWidth="1"/>
    <col min="491" max="492" width="10.5" style="6" bestFit="1" customWidth="1"/>
    <col min="493" max="493" width="12.5" style="6" bestFit="1" customWidth="1"/>
    <col min="494" max="494" width="35.69921875" style="6" bestFit="1" customWidth="1"/>
    <col min="495" max="495" width="11.5" style="6" bestFit="1" customWidth="1"/>
    <col min="496" max="497" width="10.5" style="6" bestFit="1" customWidth="1"/>
    <col min="498" max="498" width="12.69921875" style="6" bestFit="1" customWidth="1"/>
    <col min="499" max="499" width="12.5" style="6" bestFit="1" customWidth="1"/>
    <col min="500" max="500" width="11.5" style="6" bestFit="1" customWidth="1"/>
    <col min="501" max="501" width="10.5" style="6" bestFit="1" customWidth="1"/>
    <col min="502" max="502" width="12.69921875" style="6" bestFit="1" customWidth="1"/>
    <col min="503" max="503" width="12.5" style="6" bestFit="1" customWidth="1"/>
    <col min="504" max="505" width="9.5" style="6" bestFit="1" customWidth="1"/>
    <col min="506" max="506" width="12.69921875" style="6" bestFit="1" customWidth="1"/>
    <col min="507" max="507" width="10.5" style="6" bestFit="1" customWidth="1"/>
    <col min="508" max="509" width="9.5" style="6" bestFit="1" customWidth="1"/>
    <col min="510" max="510" width="12.69921875" style="6" bestFit="1" customWidth="1"/>
    <col min="511" max="511" width="11.5" style="6" bestFit="1" customWidth="1"/>
    <col min="512" max="513" width="10.5" style="6" bestFit="1" customWidth="1"/>
    <col min="514" max="514" width="12.69921875" style="6" bestFit="1" customWidth="1"/>
    <col min="515" max="515" width="10.5" style="6" bestFit="1" customWidth="1"/>
    <col min="516" max="516" width="9.5" style="6" bestFit="1" customWidth="1"/>
    <col min="517" max="517" width="9.69921875" style="6" bestFit="1" customWidth="1"/>
    <col min="518" max="518" width="12.69921875" style="6" bestFit="1" customWidth="1"/>
    <col min="519" max="519" width="11.5" style="6" bestFit="1" customWidth="1"/>
    <col min="520" max="521" width="10.5" style="6" bestFit="1" customWidth="1"/>
    <col min="522" max="522" width="12.5" style="6" bestFit="1" customWidth="1"/>
    <col min="523" max="523" width="12.69921875" style="6" customWidth="1"/>
    <col min="524" max="525" width="9.296875" style="6"/>
    <col min="526" max="526" width="9.296875" style="6" customWidth="1"/>
    <col min="527" max="714" width="9.296875" style="6"/>
    <col min="715" max="715" width="32" style="6" customWidth="1"/>
    <col min="716" max="716" width="11.5" style="6" bestFit="1" customWidth="1"/>
    <col min="717" max="718" width="10.5" style="6" bestFit="1" customWidth="1"/>
    <col min="719" max="719" width="12.69921875" style="6" bestFit="1" customWidth="1"/>
    <col min="720" max="720" width="0" style="6" hidden="1" customWidth="1"/>
    <col min="721" max="721" width="11.5" style="6" bestFit="1" customWidth="1"/>
    <col min="722" max="723" width="10.5" style="6" bestFit="1" customWidth="1"/>
    <col min="724" max="724" width="12.5" style="6" bestFit="1" customWidth="1"/>
    <col min="725" max="725" width="0" style="6" hidden="1" customWidth="1"/>
    <col min="726" max="726" width="10.5" style="6" bestFit="1" customWidth="1"/>
    <col min="727" max="728" width="9.5" style="6" bestFit="1" customWidth="1"/>
    <col min="729" max="729" width="12.5" style="6" bestFit="1" customWidth="1"/>
    <col min="730" max="730" width="0" style="6" hidden="1" customWidth="1"/>
    <col min="731" max="731" width="10.5" style="6" bestFit="1" customWidth="1"/>
    <col min="732" max="733" width="9.5" style="6" bestFit="1" customWidth="1"/>
    <col min="734" max="734" width="12.5" style="6" bestFit="1" customWidth="1"/>
    <col min="735" max="735" width="0" style="6" hidden="1" customWidth="1"/>
    <col min="736" max="736" width="11.5" style="6" bestFit="1" customWidth="1"/>
    <col min="737" max="738" width="10.5" style="6" bestFit="1" customWidth="1"/>
    <col min="739" max="739" width="12.5" style="6" bestFit="1" customWidth="1"/>
    <col min="740" max="740" width="0" style="6" hidden="1" customWidth="1"/>
    <col min="741" max="741" width="10.5" style="6" bestFit="1" customWidth="1"/>
    <col min="742" max="742" width="9.5" style="6" bestFit="1" customWidth="1"/>
    <col min="743" max="743" width="9.69921875" style="6" bestFit="1" customWidth="1"/>
    <col min="744" max="744" width="12.69921875" style="6" bestFit="1" customWidth="1"/>
    <col min="745" max="745" width="0" style="6" hidden="1" customWidth="1"/>
    <col min="746" max="746" width="11.5" style="6" bestFit="1" customWidth="1"/>
    <col min="747" max="748" width="10.5" style="6" bestFit="1" customWidth="1"/>
    <col min="749" max="749" width="12.5" style="6" bestFit="1" customWidth="1"/>
    <col min="750" max="750" width="35.69921875" style="6" bestFit="1" customWidth="1"/>
    <col min="751" max="751" width="11.5" style="6" bestFit="1" customWidth="1"/>
    <col min="752" max="753" width="10.5" style="6" bestFit="1" customWidth="1"/>
    <col min="754" max="754" width="12.69921875" style="6" bestFit="1" customWidth="1"/>
    <col min="755" max="755" width="12.5" style="6" bestFit="1" customWidth="1"/>
    <col min="756" max="756" width="11.5" style="6" bestFit="1" customWidth="1"/>
    <col min="757" max="757" width="10.5" style="6" bestFit="1" customWidth="1"/>
    <col min="758" max="758" width="12.69921875" style="6" bestFit="1" customWidth="1"/>
    <col min="759" max="759" width="12.5" style="6" bestFit="1" customWidth="1"/>
    <col min="760" max="761" width="9.5" style="6" bestFit="1" customWidth="1"/>
    <col min="762" max="762" width="12.69921875" style="6" bestFit="1" customWidth="1"/>
    <col min="763" max="763" width="10.5" style="6" bestFit="1" customWidth="1"/>
    <col min="764" max="765" width="9.5" style="6" bestFit="1" customWidth="1"/>
    <col min="766" max="766" width="12.69921875" style="6" bestFit="1" customWidth="1"/>
    <col min="767" max="767" width="11.5" style="6" bestFit="1" customWidth="1"/>
    <col min="768" max="769" width="10.5" style="6" bestFit="1" customWidth="1"/>
    <col min="770" max="770" width="12.69921875" style="6" bestFit="1" customWidth="1"/>
    <col min="771" max="771" width="10.5" style="6" bestFit="1" customWidth="1"/>
    <col min="772" max="772" width="9.5" style="6" bestFit="1" customWidth="1"/>
    <col min="773" max="773" width="9.69921875" style="6" bestFit="1" customWidth="1"/>
    <col min="774" max="774" width="12.69921875" style="6" bestFit="1" customWidth="1"/>
    <col min="775" max="775" width="11.5" style="6" bestFit="1" customWidth="1"/>
    <col min="776" max="777" width="10.5" style="6" bestFit="1" customWidth="1"/>
    <col min="778" max="778" width="12.5" style="6" bestFit="1" customWidth="1"/>
    <col min="779" max="779" width="12.69921875" style="6" customWidth="1"/>
    <col min="780" max="781" width="9.296875" style="6"/>
    <col min="782" max="782" width="9.296875" style="6" customWidth="1"/>
    <col min="783" max="970" width="9.296875" style="6"/>
    <col min="971" max="971" width="32" style="6" customWidth="1"/>
    <col min="972" max="972" width="11.5" style="6" bestFit="1" customWidth="1"/>
    <col min="973" max="974" width="10.5" style="6" bestFit="1" customWidth="1"/>
    <col min="975" max="975" width="12.69921875" style="6" bestFit="1" customWidth="1"/>
    <col min="976" max="976" width="0" style="6" hidden="1" customWidth="1"/>
    <col min="977" max="977" width="11.5" style="6" bestFit="1" customWidth="1"/>
    <col min="978" max="979" width="10.5" style="6" bestFit="1" customWidth="1"/>
    <col min="980" max="980" width="12.5" style="6" bestFit="1" customWidth="1"/>
    <col min="981" max="981" width="0" style="6" hidden="1" customWidth="1"/>
    <col min="982" max="982" width="10.5" style="6" bestFit="1" customWidth="1"/>
    <col min="983" max="984" width="9.5" style="6" bestFit="1" customWidth="1"/>
    <col min="985" max="985" width="12.5" style="6" bestFit="1" customWidth="1"/>
    <col min="986" max="986" width="0" style="6" hidden="1" customWidth="1"/>
    <col min="987" max="987" width="10.5" style="6" bestFit="1" customWidth="1"/>
    <col min="988" max="989" width="9.5" style="6" bestFit="1" customWidth="1"/>
    <col min="990" max="990" width="12.5" style="6" bestFit="1" customWidth="1"/>
    <col min="991" max="991" width="0" style="6" hidden="1" customWidth="1"/>
    <col min="992" max="992" width="11.5" style="6" bestFit="1" customWidth="1"/>
    <col min="993" max="994" width="10.5" style="6" bestFit="1" customWidth="1"/>
    <col min="995" max="995" width="12.5" style="6" bestFit="1" customWidth="1"/>
    <col min="996" max="996" width="0" style="6" hidden="1" customWidth="1"/>
    <col min="997" max="997" width="10.5" style="6" bestFit="1" customWidth="1"/>
    <col min="998" max="998" width="9.5" style="6" bestFit="1" customWidth="1"/>
    <col min="999" max="999" width="9.69921875" style="6" bestFit="1" customWidth="1"/>
    <col min="1000" max="1000" width="12.69921875" style="6" bestFit="1" customWidth="1"/>
    <col min="1001" max="1001" width="0" style="6" hidden="1" customWidth="1"/>
    <col min="1002" max="1002" width="11.5" style="6" bestFit="1" customWidth="1"/>
    <col min="1003" max="1004" width="10.5" style="6" bestFit="1" customWidth="1"/>
    <col min="1005" max="1005" width="12.5" style="6" bestFit="1" customWidth="1"/>
    <col min="1006" max="1006" width="35.69921875" style="6" bestFit="1" customWidth="1"/>
    <col min="1007" max="1007" width="11.5" style="6" bestFit="1" customWidth="1"/>
    <col min="1008" max="1009" width="10.5" style="6" bestFit="1" customWidth="1"/>
    <col min="1010" max="1010" width="12.69921875" style="6" bestFit="1" customWidth="1"/>
    <col min="1011" max="1011" width="12.5" style="6" bestFit="1" customWidth="1"/>
    <col min="1012" max="1012" width="11.5" style="6" bestFit="1" customWidth="1"/>
    <col min="1013" max="1013" width="10.5" style="6" bestFit="1" customWidth="1"/>
    <col min="1014" max="1014" width="12.69921875" style="6" bestFit="1" customWidth="1"/>
    <col min="1015" max="1015" width="12.5" style="6" bestFit="1" customWidth="1"/>
    <col min="1016" max="1017" width="9.5" style="6" bestFit="1" customWidth="1"/>
    <col min="1018" max="1018" width="12.69921875" style="6" bestFit="1" customWidth="1"/>
    <col min="1019" max="1019" width="10.5" style="6" bestFit="1" customWidth="1"/>
    <col min="1020" max="1021" width="9.5" style="6" bestFit="1" customWidth="1"/>
    <col min="1022" max="1022" width="12.69921875" style="6" bestFit="1" customWidth="1"/>
    <col min="1023" max="1023" width="11.5" style="6" bestFit="1" customWidth="1"/>
    <col min="1024" max="1025" width="10.5" style="6" bestFit="1" customWidth="1"/>
    <col min="1026" max="1026" width="12.69921875" style="6" bestFit="1" customWidth="1"/>
    <col min="1027" max="1027" width="10.5" style="6" bestFit="1" customWidth="1"/>
    <col min="1028" max="1028" width="9.5" style="6" bestFit="1" customWidth="1"/>
    <col min="1029" max="1029" width="9.69921875" style="6" bestFit="1" customWidth="1"/>
    <col min="1030" max="1030" width="12.69921875" style="6" bestFit="1" customWidth="1"/>
    <col min="1031" max="1031" width="11.5" style="6" bestFit="1" customWidth="1"/>
    <col min="1032" max="1033" width="10.5" style="6" bestFit="1" customWidth="1"/>
    <col min="1034" max="1034" width="12.5" style="6" bestFit="1" customWidth="1"/>
    <col min="1035" max="1035" width="12.69921875" style="6" customWidth="1"/>
    <col min="1036" max="1037" width="9.296875" style="6"/>
    <col min="1038" max="1038" width="9.296875" style="6" customWidth="1"/>
    <col min="1039" max="1226" width="9.296875" style="6"/>
    <col min="1227" max="1227" width="32" style="6" customWidth="1"/>
    <col min="1228" max="1228" width="11.5" style="6" bestFit="1" customWidth="1"/>
    <col min="1229" max="1230" width="10.5" style="6" bestFit="1" customWidth="1"/>
    <col min="1231" max="1231" width="12.69921875" style="6" bestFit="1" customWidth="1"/>
    <col min="1232" max="1232" width="0" style="6" hidden="1" customWidth="1"/>
    <col min="1233" max="1233" width="11.5" style="6" bestFit="1" customWidth="1"/>
    <col min="1234" max="1235" width="10.5" style="6" bestFit="1" customWidth="1"/>
    <col min="1236" max="1236" width="12.5" style="6" bestFit="1" customWidth="1"/>
    <col min="1237" max="1237" width="0" style="6" hidden="1" customWidth="1"/>
    <col min="1238" max="1238" width="10.5" style="6" bestFit="1" customWidth="1"/>
    <col min="1239" max="1240" width="9.5" style="6" bestFit="1" customWidth="1"/>
    <col min="1241" max="1241" width="12.5" style="6" bestFit="1" customWidth="1"/>
    <col min="1242" max="1242" width="0" style="6" hidden="1" customWidth="1"/>
    <col min="1243" max="1243" width="10.5" style="6" bestFit="1" customWidth="1"/>
    <col min="1244" max="1245" width="9.5" style="6" bestFit="1" customWidth="1"/>
    <col min="1246" max="1246" width="12.5" style="6" bestFit="1" customWidth="1"/>
    <col min="1247" max="1247" width="0" style="6" hidden="1" customWidth="1"/>
    <col min="1248" max="1248" width="11.5" style="6" bestFit="1" customWidth="1"/>
    <col min="1249" max="1250" width="10.5" style="6" bestFit="1" customWidth="1"/>
    <col min="1251" max="1251" width="12.5" style="6" bestFit="1" customWidth="1"/>
    <col min="1252" max="1252" width="0" style="6" hidden="1" customWidth="1"/>
    <col min="1253" max="1253" width="10.5" style="6" bestFit="1" customWidth="1"/>
    <col min="1254" max="1254" width="9.5" style="6" bestFit="1" customWidth="1"/>
    <col min="1255" max="1255" width="9.69921875" style="6" bestFit="1" customWidth="1"/>
    <col min="1256" max="1256" width="12.69921875" style="6" bestFit="1" customWidth="1"/>
    <col min="1257" max="1257" width="0" style="6" hidden="1" customWidth="1"/>
    <col min="1258" max="1258" width="11.5" style="6" bestFit="1" customWidth="1"/>
    <col min="1259" max="1260" width="10.5" style="6" bestFit="1" customWidth="1"/>
    <col min="1261" max="1261" width="12.5" style="6" bestFit="1" customWidth="1"/>
    <col min="1262" max="1262" width="35.69921875" style="6" bestFit="1" customWidth="1"/>
    <col min="1263" max="1263" width="11.5" style="6" bestFit="1" customWidth="1"/>
    <col min="1264" max="1265" width="10.5" style="6" bestFit="1" customWidth="1"/>
    <col min="1266" max="1266" width="12.69921875" style="6" bestFit="1" customWidth="1"/>
    <col min="1267" max="1267" width="12.5" style="6" bestFit="1" customWidth="1"/>
    <col min="1268" max="1268" width="11.5" style="6" bestFit="1" customWidth="1"/>
    <col min="1269" max="1269" width="10.5" style="6" bestFit="1" customWidth="1"/>
    <col min="1270" max="1270" width="12.69921875" style="6" bestFit="1" customWidth="1"/>
    <col min="1271" max="1271" width="12.5" style="6" bestFit="1" customWidth="1"/>
    <col min="1272" max="1273" width="9.5" style="6" bestFit="1" customWidth="1"/>
    <col min="1274" max="1274" width="12.69921875" style="6" bestFit="1" customWidth="1"/>
    <col min="1275" max="1275" width="10.5" style="6" bestFit="1" customWidth="1"/>
    <col min="1276" max="1277" width="9.5" style="6" bestFit="1" customWidth="1"/>
    <col min="1278" max="1278" width="12.69921875" style="6" bestFit="1" customWidth="1"/>
    <col min="1279" max="1279" width="11.5" style="6" bestFit="1" customWidth="1"/>
    <col min="1280" max="1281" width="10.5" style="6" bestFit="1" customWidth="1"/>
    <col min="1282" max="1282" width="12.69921875" style="6" bestFit="1" customWidth="1"/>
    <col min="1283" max="1283" width="10.5" style="6" bestFit="1" customWidth="1"/>
    <col min="1284" max="1284" width="9.5" style="6" bestFit="1" customWidth="1"/>
    <col min="1285" max="1285" width="9.69921875" style="6" bestFit="1" customWidth="1"/>
    <col min="1286" max="1286" width="12.69921875" style="6" bestFit="1" customWidth="1"/>
    <col min="1287" max="1287" width="11.5" style="6" bestFit="1" customWidth="1"/>
    <col min="1288" max="1289" width="10.5" style="6" bestFit="1" customWidth="1"/>
    <col min="1290" max="1290" width="12.5" style="6" bestFit="1" customWidth="1"/>
    <col min="1291" max="1291" width="12.69921875" style="6" customWidth="1"/>
    <col min="1292" max="1293" width="9.296875" style="6"/>
    <col min="1294" max="1294" width="9.296875" style="6" customWidth="1"/>
    <col min="1295" max="1482" width="9.296875" style="6"/>
    <col min="1483" max="1483" width="32" style="6" customWidth="1"/>
    <col min="1484" max="1484" width="11.5" style="6" bestFit="1" customWidth="1"/>
    <col min="1485" max="1486" width="10.5" style="6" bestFit="1" customWidth="1"/>
    <col min="1487" max="1487" width="12.69921875" style="6" bestFit="1" customWidth="1"/>
    <col min="1488" max="1488" width="0" style="6" hidden="1" customWidth="1"/>
    <col min="1489" max="1489" width="11.5" style="6" bestFit="1" customWidth="1"/>
    <col min="1490" max="1491" width="10.5" style="6" bestFit="1" customWidth="1"/>
    <col min="1492" max="1492" width="12.5" style="6" bestFit="1" customWidth="1"/>
    <col min="1493" max="1493" width="0" style="6" hidden="1" customWidth="1"/>
    <col min="1494" max="1494" width="10.5" style="6" bestFit="1" customWidth="1"/>
    <col min="1495" max="1496" width="9.5" style="6" bestFit="1" customWidth="1"/>
    <col min="1497" max="1497" width="12.5" style="6" bestFit="1" customWidth="1"/>
    <col min="1498" max="1498" width="0" style="6" hidden="1" customWidth="1"/>
    <col min="1499" max="1499" width="10.5" style="6" bestFit="1" customWidth="1"/>
    <col min="1500" max="1501" width="9.5" style="6" bestFit="1" customWidth="1"/>
    <col min="1502" max="1502" width="12.5" style="6" bestFit="1" customWidth="1"/>
    <col min="1503" max="1503" width="0" style="6" hidden="1" customWidth="1"/>
    <col min="1504" max="1504" width="11.5" style="6" bestFit="1" customWidth="1"/>
    <col min="1505" max="1506" width="10.5" style="6" bestFit="1" customWidth="1"/>
    <col min="1507" max="1507" width="12.5" style="6" bestFit="1" customWidth="1"/>
    <col min="1508" max="1508" width="0" style="6" hidden="1" customWidth="1"/>
    <col min="1509" max="1509" width="10.5" style="6" bestFit="1" customWidth="1"/>
    <col min="1510" max="1510" width="9.5" style="6" bestFit="1" customWidth="1"/>
    <col min="1511" max="1511" width="9.69921875" style="6" bestFit="1" customWidth="1"/>
    <col min="1512" max="1512" width="12.69921875" style="6" bestFit="1" customWidth="1"/>
    <col min="1513" max="1513" width="0" style="6" hidden="1" customWidth="1"/>
    <col min="1514" max="1514" width="11.5" style="6" bestFit="1" customWidth="1"/>
    <col min="1515" max="1516" width="10.5" style="6" bestFit="1" customWidth="1"/>
    <col min="1517" max="1517" width="12.5" style="6" bestFit="1" customWidth="1"/>
    <col min="1518" max="1518" width="35.69921875" style="6" bestFit="1" customWidth="1"/>
    <col min="1519" max="1519" width="11.5" style="6" bestFit="1" customWidth="1"/>
    <col min="1520" max="1521" width="10.5" style="6" bestFit="1" customWidth="1"/>
    <col min="1522" max="1522" width="12.69921875" style="6" bestFit="1" customWidth="1"/>
    <col min="1523" max="1523" width="12.5" style="6" bestFit="1" customWidth="1"/>
    <col min="1524" max="1524" width="11.5" style="6" bestFit="1" customWidth="1"/>
    <col min="1525" max="1525" width="10.5" style="6" bestFit="1" customWidth="1"/>
    <col min="1526" max="1526" width="12.69921875" style="6" bestFit="1" customWidth="1"/>
    <col min="1527" max="1527" width="12.5" style="6" bestFit="1" customWidth="1"/>
    <col min="1528" max="1529" width="9.5" style="6" bestFit="1" customWidth="1"/>
    <col min="1530" max="1530" width="12.69921875" style="6" bestFit="1" customWidth="1"/>
    <col min="1531" max="1531" width="10.5" style="6" bestFit="1" customWidth="1"/>
    <col min="1532" max="1533" width="9.5" style="6" bestFit="1" customWidth="1"/>
    <col min="1534" max="1534" width="12.69921875" style="6" bestFit="1" customWidth="1"/>
    <col min="1535" max="1535" width="11.5" style="6" bestFit="1" customWidth="1"/>
    <col min="1536" max="1537" width="10.5" style="6" bestFit="1" customWidth="1"/>
    <col min="1538" max="1538" width="12.69921875" style="6" bestFit="1" customWidth="1"/>
    <col min="1539" max="1539" width="10.5" style="6" bestFit="1" customWidth="1"/>
    <col min="1540" max="1540" width="9.5" style="6" bestFit="1" customWidth="1"/>
    <col min="1541" max="1541" width="9.69921875" style="6" bestFit="1" customWidth="1"/>
    <col min="1542" max="1542" width="12.69921875" style="6" bestFit="1" customWidth="1"/>
    <col min="1543" max="1543" width="11.5" style="6" bestFit="1" customWidth="1"/>
    <col min="1544" max="1545" width="10.5" style="6" bestFit="1" customWidth="1"/>
    <col min="1546" max="1546" width="12.5" style="6" bestFit="1" customWidth="1"/>
    <col min="1547" max="1547" width="12.69921875" style="6" customWidth="1"/>
    <col min="1548" max="1549" width="9.296875" style="6"/>
    <col min="1550" max="1550" width="9.296875" style="6" customWidth="1"/>
    <col min="1551" max="1738" width="9.296875" style="6"/>
    <col min="1739" max="1739" width="32" style="6" customWidth="1"/>
    <col min="1740" max="1740" width="11.5" style="6" bestFit="1" customWidth="1"/>
    <col min="1741" max="1742" width="10.5" style="6" bestFit="1" customWidth="1"/>
    <col min="1743" max="1743" width="12.69921875" style="6" bestFit="1" customWidth="1"/>
    <col min="1744" max="1744" width="0" style="6" hidden="1" customWidth="1"/>
    <col min="1745" max="1745" width="11.5" style="6" bestFit="1" customWidth="1"/>
    <col min="1746" max="1747" width="10.5" style="6" bestFit="1" customWidth="1"/>
    <col min="1748" max="1748" width="12.5" style="6" bestFit="1" customWidth="1"/>
    <col min="1749" max="1749" width="0" style="6" hidden="1" customWidth="1"/>
    <col min="1750" max="1750" width="10.5" style="6" bestFit="1" customWidth="1"/>
    <col min="1751" max="1752" width="9.5" style="6" bestFit="1" customWidth="1"/>
    <col min="1753" max="1753" width="12.5" style="6" bestFit="1" customWidth="1"/>
    <col min="1754" max="1754" width="0" style="6" hidden="1" customWidth="1"/>
    <col min="1755" max="1755" width="10.5" style="6" bestFit="1" customWidth="1"/>
    <col min="1756" max="1757" width="9.5" style="6" bestFit="1" customWidth="1"/>
    <col min="1758" max="1758" width="12.5" style="6" bestFit="1" customWidth="1"/>
    <col min="1759" max="1759" width="0" style="6" hidden="1" customWidth="1"/>
    <col min="1760" max="1760" width="11.5" style="6" bestFit="1" customWidth="1"/>
    <col min="1761" max="1762" width="10.5" style="6" bestFit="1" customWidth="1"/>
    <col min="1763" max="1763" width="12.5" style="6" bestFit="1" customWidth="1"/>
    <col min="1764" max="1764" width="0" style="6" hidden="1" customWidth="1"/>
    <col min="1765" max="1765" width="10.5" style="6" bestFit="1" customWidth="1"/>
    <col min="1766" max="1766" width="9.5" style="6" bestFit="1" customWidth="1"/>
    <col min="1767" max="1767" width="9.69921875" style="6" bestFit="1" customWidth="1"/>
    <col min="1768" max="1768" width="12.69921875" style="6" bestFit="1" customWidth="1"/>
    <col min="1769" max="1769" width="0" style="6" hidden="1" customWidth="1"/>
    <col min="1770" max="1770" width="11.5" style="6" bestFit="1" customWidth="1"/>
    <col min="1771" max="1772" width="10.5" style="6" bestFit="1" customWidth="1"/>
    <col min="1773" max="1773" width="12.5" style="6" bestFit="1" customWidth="1"/>
    <col min="1774" max="1774" width="35.69921875" style="6" bestFit="1" customWidth="1"/>
    <col min="1775" max="1775" width="11.5" style="6" bestFit="1" customWidth="1"/>
    <col min="1776" max="1777" width="10.5" style="6" bestFit="1" customWidth="1"/>
    <col min="1778" max="1778" width="12.69921875" style="6" bestFit="1" customWidth="1"/>
    <col min="1779" max="1779" width="12.5" style="6" bestFit="1" customWidth="1"/>
    <col min="1780" max="1780" width="11.5" style="6" bestFit="1" customWidth="1"/>
    <col min="1781" max="1781" width="10.5" style="6" bestFit="1" customWidth="1"/>
    <col min="1782" max="1782" width="12.69921875" style="6" bestFit="1" customWidth="1"/>
    <col min="1783" max="1783" width="12.5" style="6" bestFit="1" customWidth="1"/>
    <col min="1784" max="1785" width="9.5" style="6" bestFit="1" customWidth="1"/>
    <col min="1786" max="1786" width="12.69921875" style="6" bestFit="1" customWidth="1"/>
    <col min="1787" max="1787" width="10.5" style="6" bestFit="1" customWidth="1"/>
    <col min="1788" max="1789" width="9.5" style="6" bestFit="1" customWidth="1"/>
    <col min="1790" max="1790" width="12.69921875" style="6" bestFit="1" customWidth="1"/>
    <col min="1791" max="1791" width="11.5" style="6" bestFit="1" customWidth="1"/>
    <col min="1792" max="1793" width="10.5" style="6" bestFit="1" customWidth="1"/>
    <col min="1794" max="1794" width="12.69921875" style="6" bestFit="1" customWidth="1"/>
    <col min="1795" max="1795" width="10.5" style="6" bestFit="1" customWidth="1"/>
    <col min="1796" max="1796" width="9.5" style="6" bestFit="1" customWidth="1"/>
    <col min="1797" max="1797" width="9.69921875" style="6" bestFit="1" customWidth="1"/>
    <col min="1798" max="1798" width="12.69921875" style="6" bestFit="1" customWidth="1"/>
    <col min="1799" max="1799" width="11.5" style="6" bestFit="1" customWidth="1"/>
    <col min="1800" max="1801" width="10.5" style="6" bestFit="1" customWidth="1"/>
    <col min="1802" max="1802" width="12.5" style="6" bestFit="1" customWidth="1"/>
    <col min="1803" max="1803" width="12.69921875" style="6" customWidth="1"/>
    <col min="1804" max="1805" width="9.296875" style="6"/>
    <col min="1806" max="1806" width="9.296875" style="6" customWidth="1"/>
    <col min="1807" max="1994" width="9.296875" style="6"/>
    <col min="1995" max="1995" width="32" style="6" customWidth="1"/>
    <col min="1996" max="1996" width="11.5" style="6" bestFit="1" customWidth="1"/>
    <col min="1997" max="1998" width="10.5" style="6" bestFit="1" customWidth="1"/>
    <col min="1999" max="1999" width="12.69921875" style="6" bestFit="1" customWidth="1"/>
    <col min="2000" max="2000" width="0" style="6" hidden="1" customWidth="1"/>
    <col min="2001" max="2001" width="11.5" style="6" bestFit="1" customWidth="1"/>
    <col min="2002" max="2003" width="10.5" style="6" bestFit="1" customWidth="1"/>
    <col min="2004" max="2004" width="12.5" style="6" bestFit="1" customWidth="1"/>
    <col min="2005" max="2005" width="0" style="6" hidden="1" customWidth="1"/>
    <col min="2006" max="2006" width="10.5" style="6" bestFit="1" customWidth="1"/>
    <col min="2007" max="2008" width="9.5" style="6" bestFit="1" customWidth="1"/>
    <col min="2009" max="2009" width="12.5" style="6" bestFit="1" customWidth="1"/>
    <col min="2010" max="2010" width="0" style="6" hidden="1" customWidth="1"/>
    <col min="2011" max="2011" width="10.5" style="6" bestFit="1" customWidth="1"/>
    <col min="2012" max="2013" width="9.5" style="6" bestFit="1" customWidth="1"/>
    <col min="2014" max="2014" width="12.5" style="6" bestFit="1" customWidth="1"/>
    <col min="2015" max="2015" width="0" style="6" hidden="1" customWidth="1"/>
    <col min="2016" max="2016" width="11.5" style="6" bestFit="1" customWidth="1"/>
    <col min="2017" max="2018" width="10.5" style="6" bestFit="1" customWidth="1"/>
    <col min="2019" max="2019" width="12.5" style="6" bestFit="1" customWidth="1"/>
    <col min="2020" max="2020" width="0" style="6" hidden="1" customWidth="1"/>
    <col min="2021" max="2021" width="10.5" style="6" bestFit="1" customWidth="1"/>
    <col min="2022" max="2022" width="9.5" style="6" bestFit="1" customWidth="1"/>
    <col min="2023" max="2023" width="9.69921875" style="6" bestFit="1" customWidth="1"/>
    <col min="2024" max="2024" width="12.69921875" style="6" bestFit="1" customWidth="1"/>
    <col min="2025" max="2025" width="0" style="6" hidden="1" customWidth="1"/>
    <col min="2026" max="2026" width="11.5" style="6" bestFit="1" customWidth="1"/>
    <col min="2027" max="2028" width="10.5" style="6" bestFit="1" customWidth="1"/>
    <col min="2029" max="2029" width="12.5" style="6" bestFit="1" customWidth="1"/>
    <col min="2030" max="2030" width="35.69921875" style="6" bestFit="1" customWidth="1"/>
    <col min="2031" max="2031" width="11.5" style="6" bestFit="1" customWidth="1"/>
    <col min="2032" max="2033" width="10.5" style="6" bestFit="1" customWidth="1"/>
    <col min="2034" max="2034" width="12.69921875" style="6" bestFit="1" customWidth="1"/>
    <col min="2035" max="2035" width="12.5" style="6" bestFit="1" customWidth="1"/>
    <col min="2036" max="2036" width="11.5" style="6" bestFit="1" customWidth="1"/>
    <col min="2037" max="2037" width="10.5" style="6" bestFit="1" customWidth="1"/>
    <col min="2038" max="2038" width="12.69921875" style="6" bestFit="1" customWidth="1"/>
    <col min="2039" max="2039" width="12.5" style="6" bestFit="1" customWidth="1"/>
    <col min="2040" max="2041" width="9.5" style="6" bestFit="1" customWidth="1"/>
    <col min="2042" max="2042" width="12.69921875" style="6" bestFit="1" customWidth="1"/>
    <col min="2043" max="2043" width="10.5" style="6" bestFit="1" customWidth="1"/>
    <col min="2044" max="2045" width="9.5" style="6" bestFit="1" customWidth="1"/>
    <col min="2046" max="2046" width="12.69921875" style="6" bestFit="1" customWidth="1"/>
    <col min="2047" max="2047" width="11.5" style="6" bestFit="1" customWidth="1"/>
    <col min="2048" max="2049" width="10.5" style="6" bestFit="1" customWidth="1"/>
    <col min="2050" max="2050" width="12.69921875" style="6" bestFit="1" customWidth="1"/>
    <col min="2051" max="2051" width="10.5" style="6" bestFit="1" customWidth="1"/>
    <col min="2052" max="2052" width="9.5" style="6" bestFit="1" customWidth="1"/>
    <col min="2053" max="2053" width="9.69921875" style="6" bestFit="1" customWidth="1"/>
    <col min="2054" max="2054" width="12.69921875" style="6" bestFit="1" customWidth="1"/>
    <col min="2055" max="2055" width="11.5" style="6" bestFit="1" customWidth="1"/>
    <col min="2056" max="2057" width="10.5" style="6" bestFit="1" customWidth="1"/>
    <col min="2058" max="2058" width="12.5" style="6" bestFit="1" customWidth="1"/>
    <col min="2059" max="2059" width="12.69921875" style="6" customWidth="1"/>
    <col min="2060" max="2061" width="9.296875" style="6"/>
    <col min="2062" max="2062" width="9.296875" style="6" customWidth="1"/>
    <col min="2063" max="2250" width="9.296875" style="6"/>
    <col min="2251" max="2251" width="32" style="6" customWidth="1"/>
    <col min="2252" max="2252" width="11.5" style="6" bestFit="1" customWidth="1"/>
    <col min="2253" max="2254" width="10.5" style="6" bestFit="1" customWidth="1"/>
    <col min="2255" max="2255" width="12.69921875" style="6" bestFit="1" customWidth="1"/>
    <col min="2256" max="2256" width="0" style="6" hidden="1" customWidth="1"/>
    <col min="2257" max="2257" width="11.5" style="6" bestFit="1" customWidth="1"/>
    <col min="2258" max="2259" width="10.5" style="6" bestFit="1" customWidth="1"/>
    <col min="2260" max="2260" width="12.5" style="6" bestFit="1" customWidth="1"/>
    <col min="2261" max="2261" width="0" style="6" hidden="1" customWidth="1"/>
    <col min="2262" max="2262" width="10.5" style="6" bestFit="1" customWidth="1"/>
    <col min="2263" max="2264" width="9.5" style="6" bestFit="1" customWidth="1"/>
    <col min="2265" max="2265" width="12.5" style="6" bestFit="1" customWidth="1"/>
    <col min="2266" max="2266" width="0" style="6" hidden="1" customWidth="1"/>
    <col min="2267" max="2267" width="10.5" style="6" bestFit="1" customWidth="1"/>
    <col min="2268" max="2269" width="9.5" style="6" bestFit="1" customWidth="1"/>
    <col min="2270" max="2270" width="12.5" style="6" bestFit="1" customWidth="1"/>
    <col min="2271" max="2271" width="0" style="6" hidden="1" customWidth="1"/>
    <col min="2272" max="2272" width="11.5" style="6" bestFit="1" customWidth="1"/>
    <col min="2273" max="2274" width="10.5" style="6" bestFit="1" customWidth="1"/>
    <col min="2275" max="2275" width="12.5" style="6" bestFit="1" customWidth="1"/>
    <col min="2276" max="2276" width="0" style="6" hidden="1" customWidth="1"/>
    <col min="2277" max="2277" width="10.5" style="6" bestFit="1" customWidth="1"/>
    <col min="2278" max="2278" width="9.5" style="6" bestFit="1" customWidth="1"/>
    <col min="2279" max="2279" width="9.69921875" style="6" bestFit="1" customWidth="1"/>
    <col min="2280" max="2280" width="12.69921875" style="6" bestFit="1" customWidth="1"/>
    <col min="2281" max="2281" width="0" style="6" hidden="1" customWidth="1"/>
    <col min="2282" max="2282" width="11.5" style="6" bestFit="1" customWidth="1"/>
    <col min="2283" max="2284" width="10.5" style="6" bestFit="1" customWidth="1"/>
    <col min="2285" max="2285" width="12.5" style="6" bestFit="1" customWidth="1"/>
    <col min="2286" max="2286" width="35.69921875" style="6" bestFit="1" customWidth="1"/>
    <col min="2287" max="2287" width="11.5" style="6" bestFit="1" customWidth="1"/>
    <col min="2288" max="2289" width="10.5" style="6" bestFit="1" customWidth="1"/>
    <col min="2290" max="2290" width="12.69921875" style="6" bestFit="1" customWidth="1"/>
    <col min="2291" max="2291" width="12.5" style="6" bestFit="1" customWidth="1"/>
    <col min="2292" max="2292" width="11.5" style="6" bestFit="1" customWidth="1"/>
    <col min="2293" max="2293" width="10.5" style="6" bestFit="1" customWidth="1"/>
    <col min="2294" max="2294" width="12.69921875" style="6" bestFit="1" customWidth="1"/>
    <col min="2295" max="2295" width="12.5" style="6" bestFit="1" customWidth="1"/>
    <col min="2296" max="2297" width="9.5" style="6" bestFit="1" customWidth="1"/>
    <col min="2298" max="2298" width="12.69921875" style="6" bestFit="1" customWidth="1"/>
    <col min="2299" max="2299" width="10.5" style="6" bestFit="1" customWidth="1"/>
    <col min="2300" max="2301" width="9.5" style="6" bestFit="1" customWidth="1"/>
    <col min="2302" max="2302" width="12.69921875" style="6" bestFit="1" customWidth="1"/>
    <col min="2303" max="2303" width="11.5" style="6" bestFit="1" customWidth="1"/>
    <col min="2304" max="2305" width="10.5" style="6" bestFit="1" customWidth="1"/>
    <col min="2306" max="2306" width="12.69921875" style="6" bestFit="1" customWidth="1"/>
    <col min="2307" max="2307" width="10.5" style="6" bestFit="1" customWidth="1"/>
    <col min="2308" max="2308" width="9.5" style="6" bestFit="1" customWidth="1"/>
    <col min="2309" max="2309" width="9.69921875" style="6" bestFit="1" customWidth="1"/>
    <col min="2310" max="2310" width="12.69921875" style="6" bestFit="1" customWidth="1"/>
    <col min="2311" max="2311" width="11.5" style="6" bestFit="1" customWidth="1"/>
    <col min="2312" max="2313" width="10.5" style="6" bestFit="1" customWidth="1"/>
    <col min="2314" max="2314" width="12.5" style="6" bestFit="1" customWidth="1"/>
    <col min="2315" max="2315" width="12.69921875" style="6" customWidth="1"/>
    <col min="2316" max="2317" width="9.296875" style="6"/>
    <col min="2318" max="2318" width="9.296875" style="6" customWidth="1"/>
    <col min="2319" max="2506" width="9.296875" style="6"/>
    <col min="2507" max="2507" width="32" style="6" customWidth="1"/>
    <col min="2508" max="2508" width="11.5" style="6" bestFit="1" customWidth="1"/>
    <col min="2509" max="2510" width="10.5" style="6" bestFit="1" customWidth="1"/>
    <col min="2511" max="2511" width="12.69921875" style="6" bestFit="1" customWidth="1"/>
    <col min="2512" max="2512" width="0" style="6" hidden="1" customWidth="1"/>
    <col min="2513" max="2513" width="11.5" style="6" bestFit="1" customWidth="1"/>
    <col min="2514" max="2515" width="10.5" style="6" bestFit="1" customWidth="1"/>
    <col min="2516" max="2516" width="12.5" style="6" bestFit="1" customWidth="1"/>
    <col min="2517" max="2517" width="0" style="6" hidden="1" customWidth="1"/>
    <col min="2518" max="2518" width="10.5" style="6" bestFit="1" customWidth="1"/>
    <col min="2519" max="2520" width="9.5" style="6" bestFit="1" customWidth="1"/>
    <col min="2521" max="2521" width="12.5" style="6" bestFit="1" customWidth="1"/>
    <col min="2522" max="2522" width="0" style="6" hidden="1" customWidth="1"/>
    <col min="2523" max="2523" width="10.5" style="6" bestFit="1" customWidth="1"/>
    <col min="2524" max="2525" width="9.5" style="6" bestFit="1" customWidth="1"/>
    <col min="2526" max="2526" width="12.5" style="6" bestFit="1" customWidth="1"/>
    <col min="2527" max="2527" width="0" style="6" hidden="1" customWidth="1"/>
    <col min="2528" max="2528" width="11.5" style="6" bestFit="1" customWidth="1"/>
    <col min="2529" max="2530" width="10.5" style="6" bestFit="1" customWidth="1"/>
    <col min="2531" max="2531" width="12.5" style="6" bestFit="1" customWidth="1"/>
    <col min="2532" max="2532" width="0" style="6" hidden="1" customWidth="1"/>
    <col min="2533" max="2533" width="10.5" style="6" bestFit="1" customWidth="1"/>
    <col min="2534" max="2534" width="9.5" style="6" bestFit="1" customWidth="1"/>
    <col min="2535" max="2535" width="9.69921875" style="6" bestFit="1" customWidth="1"/>
    <col min="2536" max="2536" width="12.69921875" style="6" bestFit="1" customWidth="1"/>
    <col min="2537" max="2537" width="0" style="6" hidden="1" customWidth="1"/>
    <col min="2538" max="2538" width="11.5" style="6" bestFit="1" customWidth="1"/>
    <col min="2539" max="2540" width="10.5" style="6" bestFit="1" customWidth="1"/>
    <col min="2541" max="2541" width="12.5" style="6" bestFit="1" customWidth="1"/>
    <col min="2542" max="2542" width="35.69921875" style="6" bestFit="1" customWidth="1"/>
    <col min="2543" max="2543" width="11.5" style="6" bestFit="1" customWidth="1"/>
    <col min="2544" max="2545" width="10.5" style="6" bestFit="1" customWidth="1"/>
    <col min="2546" max="2546" width="12.69921875" style="6" bestFit="1" customWidth="1"/>
    <col min="2547" max="2547" width="12.5" style="6" bestFit="1" customWidth="1"/>
    <col min="2548" max="2548" width="11.5" style="6" bestFit="1" customWidth="1"/>
    <col min="2549" max="2549" width="10.5" style="6" bestFit="1" customWidth="1"/>
    <col min="2550" max="2550" width="12.69921875" style="6" bestFit="1" customWidth="1"/>
    <col min="2551" max="2551" width="12.5" style="6" bestFit="1" customWidth="1"/>
    <col min="2552" max="2553" width="9.5" style="6" bestFit="1" customWidth="1"/>
    <col min="2554" max="2554" width="12.69921875" style="6" bestFit="1" customWidth="1"/>
    <col min="2555" max="2555" width="10.5" style="6" bestFit="1" customWidth="1"/>
    <col min="2556" max="2557" width="9.5" style="6" bestFit="1" customWidth="1"/>
    <col min="2558" max="2558" width="12.69921875" style="6" bestFit="1" customWidth="1"/>
    <col min="2559" max="2559" width="11.5" style="6" bestFit="1" customWidth="1"/>
    <col min="2560" max="2561" width="10.5" style="6" bestFit="1" customWidth="1"/>
    <col min="2562" max="2562" width="12.69921875" style="6" bestFit="1" customWidth="1"/>
    <col min="2563" max="2563" width="10.5" style="6" bestFit="1" customWidth="1"/>
    <col min="2564" max="2564" width="9.5" style="6" bestFit="1" customWidth="1"/>
    <col min="2565" max="2565" width="9.69921875" style="6" bestFit="1" customWidth="1"/>
    <col min="2566" max="2566" width="12.69921875" style="6" bestFit="1" customWidth="1"/>
    <col min="2567" max="2567" width="11.5" style="6" bestFit="1" customWidth="1"/>
    <col min="2568" max="2569" width="10.5" style="6" bestFit="1" customWidth="1"/>
    <col min="2570" max="2570" width="12.5" style="6" bestFit="1" customWidth="1"/>
    <col min="2571" max="2571" width="12.69921875" style="6" customWidth="1"/>
    <col min="2572" max="2573" width="9.296875" style="6"/>
    <col min="2574" max="2574" width="9.296875" style="6" customWidth="1"/>
    <col min="2575" max="2762" width="9.296875" style="6"/>
    <col min="2763" max="2763" width="32" style="6" customWidth="1"/>
    <col min="2764" max="2764" width="11.5" style="6" bestFit="1" customWidth="1"/>
    <col min="2765" max="2766" width="10.5" style="6" bestFit="1" customWidth="1"/>
    <col min="2767" max="2767" width="12.69921875" style="6" bestFit="1" customWidth="1"/>
    <col min="2768" max="2768" width="0" style="6" hidden="1" customWidth="1"/>
    <col min="2769" max="2769" width="11.5" style="6" bestFit="1" customWidth="1"/>
    <col min="2770" max="2771" width="10.5" style="6" bestFit="1" customWidth="1"/>
    <col min="2772" max="2772" width="12.5" style="6" bestFit="1" customWidth="1"/>
    <col min="2773" max="2773" width="0" style="6" hidden="1" customWidth="1"/>
    <col min="2774" max="2774" width="10.5" style="6" bestFit="1" customWidth="1"/>
    <col min="2775" max="2776" width="9.5" style="6" bestFit="1" customWidth="1"/>
    <col min="2777" max="2777" width="12.5" style="6" bestFit="1" customWidth="1"/>
    <col min="2778" max="2778" width="0" style="6" hidden="1" customWidth="1"/>
    <col min="2779" max="2779" width="10.5" style="6" bestFit="1" customWidth="1"/>
    <col min="2780" max="2781" width="9.5" style="6" bestFit="1" customWidth="1"/>
    <col min="2782" max="2782" width="12.5" style="6" bestFit="1" customWidth="1"/>
    <col min="2783" max="2783" width="0" style="6" hidden="1" customWidth="1"/>
    <col min="2784" max="2784" width="11.5" style="6" bestFit="1" customWidth="1"/>
    <col min="2785" max="2786" width="10.5" style="6" bestFit="1" customWidth="1"/>
    <col min="2787" max="2787" width="12.5" style="6" bestFit="1" customWidth="1"/>
    <col min="2788" max="2788" width="0" style="6" hidden="1" customWidth="1"/>
    <col min="2789" max="2789" width="10.5" style="6" bestFit="1" customWidth="1"/>
    <col min="2790" max="2790" width="9.5" style="6" bestFit="1" customWidth="1"/>
    <col min="2791" max="2791" width="9.69921875" style="6" bestFit="1" customWidth="1"/>
    <col min="2792" max="2792" width="12.69921875" style="6" bestFit="1" customWidth="1"/>
    <col min="2793" max="2793" width="0" style="6" hidden="1" customWidth="1"/>
    <col min="2794" max="2794" width="11.5" style="6" bestFit="1" customWidth="1"/>
    <col min="2795" max="2796" width="10.5" style="6" bestFit="1" customWidth="1"/>
    <col min="2797" max="2797" width="12.5" style="6" bestFit="1" customWidth="1"/>
    <col min="2798" max="2798" width="35.69921875" style="6" bestFit="1" customWidth="1"/>
    <col min="2799" max="2799" width="11.5" style="6" bestFit="1" customWidth="1"/>
    <col min="2800" max="2801" width="10.5" style="6" bestFit="1" customWidth="1"/>
    <col min="2802" max="2802" width="12.69921875" style="6" bestFit="1" customWidth="1"/>
    <col min="2803" max="2803" width="12.5" style="6" bestFit="1" customWidth="1"/>
    <col min="2804" max="2804" width="11.5" style="6" bestFit="1" customWidth="1"/>
    <col min="2805" max="2805" width="10.5" style="6" bestFit="1" customWidth="1"/>
    <col min="2806" max="2806" width="12.69921875" style="6" bestFit="1" customWidth="1"/>
    <col min="2807" max="2807" width="12.5" style="6" bestFit="1" customWidth="1"/>
    <col min="2808" max="2809" width="9.5" style="6" bestFit="1" customWidth="1"/>
    <col min="2810" max="2810" width="12.69921875" style="6" bestFit="1" customWidth="1"/>
    <col min="2811" max="2811" width="10.5" style="6" bestFit="1" customWidth="1"/>
    <col min="2812" max="2813" width="9.5" style="6" bestFit="1" customWidth="1"/>
    <col min="2814" max="2814" width="12.69921875" style="6" bestFit="1" customWidth="1"/>
    <col min="2815" max="2815" width="11.5" style="6" bestFit="1" customWidth="1"/>
    <col min="2816" max="2817" width="10.5" style="6" bestFit="1" customWidth="1"/>
    <col min="2818" max="2818" width="12.69921875" style="6" bestFit="1" customWidth="1"/>
    <col min="2819" max="2819" width="10.5" style="6" bestFit="1" customWidth="1"/>
    <col min="2820" max="2820" width="9.5" style="6" bestFit="1" customWidth="1"/>
    <col min="2821" max="2821" width="9.69921875" style="6" bestFit="1" customWidth="1"/>
    <col min="2822" max="2822" width="12.69921875" style="6" bestFit="1" customWidth="1"/>
    <col min="2823" max="2823" width="11.5" style="6" bestFit="1" customWidth="1"/>
    <col min="2824" max="2825" width="10.5" style="6" bestFit="1" customWidth="1"/>
    <col min="2826" max="2826" width="12.5" style="6" bestFit="1" customWidth="1"/>
    <col min="2827" max="2827" width="12.69921875" style="6" customWidth="1"/>
    <col min="2828" max="2829" width="9.296875" style="6"/>
    <col min="2830" max="2830" width="9.296875" style="6" customWidth="1"/>
    <col min="2831" max="3018" width="9.296875" style="6"/>
    <col min="3019" max="3019" width="32" style="6" customWidth="1"/>
    <col min="3020" max="3020" width="11.5" style="6" bestFit="1" customWidth="1"/>
    <col min="3021" max="3022" width="10.5" style="6" bestFit="1" customWidth="1"/>
    <col min="3023" max="3023" width="12.69921875" style="6" bestFit="1" customWidth="1"/>
    <col min="3024" max="3024" width="0" style="6" hidden="1" customWidth="1"/>
    <col min="3025" max="3025" width="11.5" style="6" bestFit="1" customWidth="1"/>
    <col min="3026" max="3027" width="10.5" style="6" bestFit="1" customWidth="1"/>
    <col min="3028" max="3028" width="12.5" style="6" bestFit="1" customWidth="1"/>
    <col min="3029" max="3029" width="0" style="6" hidden="1" customWidth="1"/>
    <col min="3030" max="3030" width="10.5" style="6" bestFit="1" customWidth="1"/>
    <col min="3031" max="3032" width="9.5" style="6" bestFit="1" customWidth="1"/>
    <col min="3033" max="3033" width="12.5" style="6" bestFit="1" customWidth="1"/>
    <col min="3034" max="3034" width="0" style="6" hidden="1" customWidth="1"/>
    <col min="3035" max="3035" width="10.5" style="6" bestFit="1" customWidth="1"/>
    <col min="3036" max="3037" width="9.5" style="6" bestFit="1" customWidth="1"/>
    <col min="3038" max="3038" width="12.5" style="6" bestFit="1" customWidth="1"/>
    <col min="3039" max="3039" width="0" style="6" hidden="1" customWidth="1"/>
    <col min="3040" max="3040" width="11.5" style="6" bestFit="1" customWidth="1"/>
    <col min="3041" max="3042" width="10.5" style="6" bestFit="1" customWidth="1"/>
    <col min="3043" max="3043" width="12.5" style="6" bestFit="1" customWidth="1"/>
    <col min="3044" max="3044" width="0" style="6" hidden="1" customWidth="1"/>
    <col min="3045" max="3045" width="10.5" style="6" bestFit="1" customWidth="1"/>
    <col min="3046" max="3046" width="9.5" style="6" bestFit="1" customWidth="1"/>
    <col min="3047" max="3047" width="9.69921875" style="6" bestFit="1" customWidth="1"/>
    <col min="3048" max="3048" width="12.69921875" style="6" bestFit="1" customWidth="1"/>
    <col min="3049" max="3049" width="0" style="6" hidden="1" customWidth="1"/>
    <col min="3050" max="3050" width="11.5" style="6" bestFit="1" customWidth="1"/>
    <col min="3051" max="3052" width="10.5" style="6" bestFit="1" customWidth="1"/>
    <col min="3053" max="3053" width="12.5" style="6" bestFit="1" customWidth="1"/>
    <col min="3054" max="3054" width="35.69921875" style="6" bestFit="1" customWidth="1"/>
    <col min="3055" max="3055" width="11.5" style="6" bestFit="1" customWidth="1"/>
    <col min="3056" max="3057" width="10.5" style="6" bestFit="1" customWidth="1"/>
    <col min="3058" max="3058" width="12.69921875" style="6" bestFit="1" customWidth="1"/>
    <col min="3059" max="3059" width="12.5" style="6" bestFit="1" customWidth="1"/>
    <col min="3060" max="3060" width="11.5" style="6" bestFit="1" customWidth="1"/>
    <col min="3061" max="3061" width="10.5" style="6" bestFit="1" customWidth="1"/>
    <col min="3062" max="3062" width="12.69921875" style="6" bestFit="1" customWidth="1"/>
    <col min="3063" max="3063" width="12.5" style="6" bestFit="1" customWidth="1"/>
    <col min="3064" max="3065" width="9.5" style="6" bestFit="1" customWidth="1"/>
    <col min="3066" max="3066" width="12.69921875" style="6" bestFit="1" customWidth="1"/>
    <col min="3067" max="3067" width="10.5" style="6" bestFit="1" customWidth="1"/>
    <col min="3068" max="3069" width="9.5" style="6" bestFit="1" customWidth="1"/>
    <col min="3070" max="3070" width="12.69921875" style="6" bestFit="1" customWidth="1"/>
    <col min="3071" max="3071" width="11.5" style="6" bestFit="1" customWidth="1"/>
    <col min="3072" max="3073" width="10.5" style="6" bestFit="1" customWidth="1"/>
    <col min="3074" max="3074" width="12.69921875" style="6" bestFit="1" customWidth="1"/>
    <col min="3075" max="3075" width="10.5" style="6" bestFit="1" customWidth="1"/>
    <col min="3076" max="3076" width="9.5" style="6" bestFit="1" customWidth="1"/>
    <col min="3077" max="3077" width="9.69921875" style="6" bestFit="1" customWidth="1"/>
    <col min="3078" max="3078" width="12.69921875" style="6" bestFit="1" customWidth="1"/>
    <col min="3079" max="3079" width="11.5" style="6" bestFit="1" customWidth="1"/>
    <col min="3080" max="3081" width="10.5" style="6" bestFit="1" customWidth="1"/>
    <col min="3082" max="3082" width="12.5" style="6" bestFit="1" customWidth="1"/>
    <col min="3083" max="3083" width="12.69921875" style="6" customWidth="1"/>
    <col min="3084" max="3085" width="9.296875" style="6"/>
    <col min="3086" max="3086" width="9.296875" style="6" customWidth="1"/>
    <col min="3087" max="3274" width="9.296875" style="6"/>
    <col min="3275" max="3275" width="32" style="6" customWidth="1"/>
    <col min="3276" max="3276" width="11.5" style="6" bestFit="1" customWidth="1"/>
    <col min="3277" max="3278" width="10.5" style="6" bestFit="1" customWidth="1"/>
    <col min="3279" max="3279" width="12.69921875" style="6" bestFit="1" customWidth="1"/>
    <col min="3280" max="3280" width="0" style="6" hidden="1" customWidth="1"/>
    <col min="3281" max="3281" width="11.5" style="6" bestFit="1" customWidth="1"/>
    <col min="3282" max="3283" width="10.5" style="6" bestFit="1" customWidth="1"/>
    <col min="3284" max="3284" width="12.5" style="6" bestFit="1" customWidth="1"/>
    <col min="3285" max="3285" width="0" style="6" hidden="1" customWidth="1"/>
    <col min="3286" max="3286" width="10.5" style="6" bestFit="1" customWidth="1"/>
    <col min="3287" max="3288" width="9.5" style="6" bestFit="1" customWidth="1"/>
    <col min="3289" max="3289" width="12.5" style="6" bestFit="1" customWidth="1"/>
    <col min="3290" max="3290" width="0" style="6" hidden="1" customWidth="1"/>
    <col min="3291" max="3291" width="10.5" style="6" bestFit="1" customWidth="1"/>
    <col min="3292" max="3293" width="9.5" style="6" bestFit="1" customWidth="1"/>
    <col min="3294" max="3294" width="12.5" style="6" bestFit="1" customWidth="1"/>
    <col min="3295" max="3295" width="0" style="6" hidden="1" customWidth="1"/>
    <col min="3296" max="3296" width="11.5" style="6" bestFit="1" customWidth="1"/>
    <col min="3297" max="3298" width="10.5" style="6" bestFit="1" customWidth="1"/>
    <col min="3299" max="3299" width="12.5" style="6" bestFit="1" customWidth="1"/>
    <col min="3300" max="3300" width="0" style="6" hidden="1" customWidth="1"/>
    <col min="3301" max="3301" width="10.5" style="6" bestFit="1" customWidth="1"/>
    <col min="3302" max="3302" width="9.5" style="6" bestFit="1" customWidth="1"/>
    <col min="3303" max="3303" width="9.69921875" style="6" bestFit="1" customWidth="1"/>
    <col min="3304" max="3304" width="12.69921875" style="6" bestFit="1" customWidth="1"/>
    <col min="3305" max="3305" width="0" style="6" hidden="1" customWidth="1"/>
    <col min="3306" max="3306" width="11.5" style="6" bestFit="1" customWidth="1"/>
    <col min="3307" max="3308" width="10.5" style="6" bestFit="1" customWidth="1"/>
    <col min="3309" max="3309" width="12.5" style="6" bestFit="1" customWidth="1"/>
    <col min="3310" max="3310" width="35.69921875" style="6" bestFit="1" customWidth="1"/>
    <col min="3311" max="3311" width="11.5" style="6" bestFit="1" customWidth="1"/>
    <col min="3312" max="3313" width="10.5" style="6" bestFit="1" customWidth="1"/>
    <col min="3314" max="3314" width="12.69921875" style="6" bestFit="1" customWidth="1"/>
    <col min="3315" max="3315" width="12.5" style="6" bestFit="1" customWidth="1"/>
    <col min="3316" max="3316" width="11.5" style="6" bestFit="1" customWidth="1"/>
    <col min="3317" max="3317" width="10.5" style="6" bestFit="1" customWidth="1"/>
    <col min="3318" max="3318" width="12.69921875" style="6" bestFit="1" customWidth="1"/>
    <col min="3319" max="3319" width="12.5" style="6" bestFit="1" customWidth="1"/>
    <col min="3320" max="3321" width="9.5" style="6" bestFit="1" customWidth="1"/>
    <col min="3322" max="3322" width="12.69921875" style="6" bestFit="1" customWidth="1"/>
    <col min="3323" max="3323" width="10.5" style="6" bestFit="1" customWidth="1"/>
    <col min="3324" max="3325" width="9.5" style="6" bestFit="1" customWidth="1"/>
    <col min="3326" max="3326" width="12.69921875" style="6" bestFit="1" customWidth="1"/>
    <col min="3327" max="3327" width="11.5" style="6" bestFit="1" customWidth="1"/>
    <col min="3328" max="3329" width="10.5" style="6" bestFit="1" customWidth="1"/>
    <col min="3330" max="3330" width="12.69921875" style="6" bestFit="1" customWidth="1"/>
    <col min="3331" max="3331" width="10.5" style="6" bestFit="1" customWidth="1"/>
    <col min="3332" max="3332" width="9.5" style="6" bestFit="1" customWidth="1"/>
    <col min="3333" max="3333" width="9.69921875" style="6" bestFit="1" customWidth="1"/>
    <col min="3334" max="3334" width="12.69921875" style="6" bestFit="1" customWidth="1"/>
    <col min="3335" max="3335" width="11.5" style="6" bestFit="1" customWidth="1"/>
    <col min="3336" max="3337" width="10.5" style="6" bestFit="1" customWidth="1"/>
    <col min="3338" max="3338" width="12.5" style="6" bestFit="1" customWidth="1"/>
    <col min="3339" max="3339" width="12.69921875" style="6" customWidth="1"/>
    <col min="3340" max="3341" width="9.296875" style="6"/>
    <col min="3342" max="3342" width="9.296875" style="6" customWidth="1"/>
    <col min="3343" max="3530" width="9.296875" style="6"/>
    <col min="3531" max="3531" width="32" style="6" customWidth="1"/>
    <col min="3532" max="3532" width="11.5" style="6" bestFit="1" customWidth="1"/>
    <col min="3533" max="3534" width="10.5" style="6" bestFit="1" customWidth="1"/>
    <col min="3535" max="3535" width="12.69921875" style="6" bestFit="1" customWidth="1"/>
    <col min="3536" max="3536" width="0" style="6" hidden="1" customWidth="1"/>
    <col min="3537" max="3537" width="11.5" style="6" bestFit="1" customWidth="1"/>
    <col min="3538" max="3539" width="10.5" style="6" bestFit="1" customWidth="1"/>
    <col min="3540" max="3540" width="12.5" style="6" bestFit="1" customWidth="1"/>
    <col min="3541" max="3541" width="0" style="6" hidden="1" customWidth="1"/>
    <col min="3542" max="3542" width="10.5" style="6" bestFit="1" customWidth="1"/>
    <col min="3543" max="3544" width="9.5" style="6" bestFit="1" customWidth="1"/>
    <col min="3545" max="3545" width="12.5" style="6" bestFit="1" customWidth="1"/>
    <col min="3546" max="3546" width="0" style="6" hidden="1" customWidth="1"/>
    <col min="3547" max="3547" width="10.5" style="6" bestFit="1" customWidth="1"/>
    <col min="3548" max="3549" width="9.5" style="6" bestFit="1" customWidth="1"/>
    <col min="3550" max="3550" width="12.5" style="6" bestFit="1" customWidth="1"/>
    <col min="3551" max="3551" width="0" style="6" hidden="1" customWidth="1"/>
    <col min="3552" max="3552" width="11.5" style="6" bestFit="1" customWidth="1"/>
    <col min="3553" max="3554" width="10.5" style="6" bestFit="1" customWidth="1"/>
    <col min="3555" max="3555" width="12.5" style="6" bestFit="1" customWidth="1"/>
    <col min="3556" max="3556" width="0" style="6" hidden="1" customWidth="1"/>
    <col min="3557" max="3557" width="10.5" style="6" bestFit="1" customWidth="1"/>
    <col min="3558" max="3558" width="9.5" style="6" bestFit="1" customWidth="1"/>
    <col min="3559" max="3559" width="9.69921875" style="6" bestFit="1" customWidth="1"/>
    <col min="3560" max="3560" width="12.69921875" style="6" bestFit="1" customWidth="1"/>
    <col min="3561" max="3561" width="0" style="6" hidden="1" customWidth="1"/>
    <col min="3562" max="3562" width="11.5" style="6" bestFit="1" customWidth="1"/>
    <col min="3563" max="3564" width="10.5" style="6" bestFit="1" customWidth="1"/>
    <col min="3565" max="3565" width="12.5" style="6" bestFit="1" customWidth="1"/>
    <col min="3566" max="3566" width="35.69921875" style="6" bestFit="1" customWidth="1"/>
    <col min="3567" max="3567" width="11.5" style="6" bestFit="1" customWidth="1"/>
    <col min="3568" max="3569" width="10.5" style="6" bestFit="1" customWidth="1"/>
    <col min="3570" max="3570" width="12.69921875" style="6" bestFit="1" customWidth="1"/>
    <col min="3571" max="3571" width="12.5" style="6" bestFit="1" customWidth="1"/>
    <col min="3572" max="3572" width="11.5" style="6" bestFit="1" customWidth="1"/>
    <col min="3573" max="3573" width="10.5" style="6" bestFit="1" customWidth="1"/>
    <col min="3574" max="3574" width="12.69921875" style="6" bestFit="1" customWidth="1"/>
    <col min="3575" max="3575" width="12.5" style="6" bestFit="1" customWidth="1"/>
    <col min="3576" max="3577" width="9.5" style="6" bestFit="1" customWidth="1"/>
    <col min="3578" max="3578" width="12.69921875" style="6" bestFit="1" customWidth="1"/>
    <col min="3579" max="3579" width="10.5" style="6" bestFit="1" customWidth="1"/>
    <col min="3580" max="3581" width="9.5" style="6" bestFit="1" customWidth="1"/>
    <col min="3582" max="3582" width="12.69921875" style="6" bestFit="1" customWidth="1"/>
    <col min="3583" max="3583" width="11.5" style="6" bestFit="1" customWidth="1"/>
    <col min="3584" max="3585" width="10.5" style="6" bestFit="1" customWidth="1"/>
    <col min="3586" max="3586" width="12.69921875" style="6" bestFit="1" customWidth="1"/>
    <col min="3587" max="3587" width="10.5" style="6" bestFit="1" customWidth="1"/>
    <col min="3588" max="3588" width="9.5" style="6" bestFit="1" customWidth="1"/>
    <col min="3589" max="3589" width="9.69921875" style="6" bestFit="1" customWidth="1"/>
    <col min="3590" max="3590" width="12.69921875" style="6" bestFit="1" customWidth="1"/>
    <col min="3591" max="3591" width="11.5" style="6" bestFit="1" customWidth="1"/>
    <col min="3592" max="3593" width="10.5" style="6" bestFit="1" customWidth="1"/>
    <col min="3594" max="3594" width="12.5" style="6" bestFit="1" customWidth="1"/>
    <col min="3595" max="3595" width="12.69921875" style="6" customWidth="1"/>
    <col min="3596" max="3597" width="9.296875" style="6"/>
    <col min="3598" max="3598" width="9.296875" style="6" customWidth="1"/>
    <col min="3599" max="3786" width="9.296875" style="6"/>
    <col min="3787" max="3787" width="32" style="6" customWidth="1"/>
    <col min="3788" max="3788" width="11.5" style="6" bestFit="1" customWidth="1"/>
    <col min="3789" max="3790" width="10.5" style="6" bestFit="1" customWidth="1"/>
    <col min="3791" max="3791" width="12.69921875" style="6" bestFit="1" customWidth="1"/>
    <col min="3792" max="3792" width="0" style="6" hidden="1" customWidth="1"/>
    <col min="3793" max="3793" width="11.5" style="6" bestFit="1" customWidth="1"/>
    <col min="3794" max="3795" width="10.5" style="6" bestFit="1" customWidth="1"/>
    <col min="3796" max="3796" width="12.5" style="6" bestFit="1" customWidth="1"/>
    <col min="3797" max="3797" width="0" style="6" hidden="1" customWidth="1"/>
    <col min="3798" max="3798" width="10.5" style="6" bestFit="1" customWidth="1"/>
    <col min="3799" max="3800" width="9.5" style="6" bestFit="1" customWidth="1"/>
    <col min="3801" max="3801" width="12.5" style="6" bestFit="1" customWidth="1"/>
    <col min="3802" max="3802" width="0" style="6" hidden="1" customWidth="1"/>
    <col min="3803" max="3803" width="10.5" style="6" bestFit="1" customWidth="1"/>
    <col min="3804" max="3805" width="9.5" style="6" bestFit="1" customWidth="1"/>
    <col min="3806" max="3806" width="12.5" style="6" bestFit="1" customWidth="1"/>
    <col min="3807" max="3807" width="0" style="6" hidden="1" customWidth="1"/>
    <col min="3808" max="3808" width="11.5" style="6" bestFit="1" customWidth="1"/>
    <col min="3809" max="3810" width="10.5" style="6" bestFit="1" customWidth="1"/>
    <col min="3811" max="3811" width="12.5" style="6" bestFit="1" customWidth="1"/>
    <col min="3812" max="3812" width="0" style="6" hidden="1" customWidth="1"/>
    <col min="3813" max="3813" width="10.5" style="6" bestFit="1" customWidth="1"/>
    <col min="3814" max="3814" width="9.5" style="6" bestFit="1" customWidth="1"/>
    <col min="3815" max="3815" width="9.69921875" style="6" bestFit="1" customWidth="1"/>
    <col min="3816" max="3816" width="12.69921875" style="6" bestFit="1" customWidth="1"/>
    <col min="3817" max="3817" width="0" style="6" hidden="1" customWidth="1"/>
    <col min="3818" max="3818" width="11.5" style="6" bestFit="1" customWidth="1"/>
    <col min="3819" max="3820" width="10.5" style="6" bestFit="1" customWidth="1"/>
    <col min="3821" max="3821" width="12.5" style="6" bestFit="1" customWidth="1"/>
    <col min="3822" max="3822" width="35.69921875" style="6" bestFit="1" customWidth="1"/>
    <col min="3823" max="3823" width="11.5" style="6" bestFit="1" customWidth="1"/>
    <col min="3824" max="3825" width="10.5" style="6" bestFit="1" customWidth="1"/>
    <col min="3826" max="3826" width="12.69921875" style="6" bestFit="1" customWidth="1"/>
    <col min="3827" max="3827" width="12.5" style="6" bestFit="1" customWidth="1"/>
    <col min="3828" max="3828" width="11.5" style="6" bestFit="1" customWidth="1"/>
    <col min="3829" max="3829" width="10.5" style="6" bestFit="1" customWidth="1"/>
    <col min="3830" max="3830" width="12.69921875" style="6" bestFit="1" customWidth="1"/>
    <col min="3831" max="3831" width="12.5" style="6" bestFit="1" customWidth="1"/>
    <col min="3832" max="3833" width="9.5" style="6" bestFit="1" customWidth="1"/>
    <col min="3834" max="3834" width="12.69921875" style="6" bestFit="1" customWidth="1"/>
    <col min="3835" max="3835" width="10.5" style="6" bestFit="1" customWidth="1"/>
    <col min="3836" max="3837" width="9.5" style="6" bestFit="1" customWidth="1"/>
    <col min="3838" max="3838" width="12.69921875" style="6" bestFit="1" customWidth="1"/>
    <col min="3839" max="3839" width="11.5" style="6" bestFit="1" customWidth="1"/>
    <col min="3840" max="3841" width="10.5" style="6" bestFit="1" customWidth="1"/>
    <col min="3842" max="3842" width="12.69921875" style="6" bestFit="1" customWidth="1"/>
    <col min="3843" max="3843" width="10.5" style="6" bestFit="1" customWidth="1"/>
    <col min="3844" max="3844" width="9.5" style="6" bestFit="1" customWidth="1"/>
    <col min="3845" max="3845" width="9.69921875" style="6" bestFit="1" customWidth="1"/>
    <col min="3846" max="3846" width="12.69921875" style="6" bestFit="1" customWidth="1"/>
    <col min="3847" max="3847" width="11.5" style="6" bestFit="1" customWidth="1"/>
    <col min="3848" max="3849" width="10.5" style="6" bestFit="1" customWidth="1"/>
    <col min="3850" max="3850" width="12.5" style="6" bestFit="1" customWidth="1"/>
    <col min="3851" max="3851" width="12.69921875" style="6" customWidth="1"/>
    <col min="3852" max="3853" width="9.296875" style="6"/>
    <col min="3854" max="3854" width="9.296875" style="6" customWidth="1"/>
    <col min="3855" max="4042" width="9.296875" style="6"/>
    <col min="4043" max="4043" width="32" style="6" customWidth="1"/>
    <col min="4044" max="4044" width="11.5" style="6" bestFit="1" customWidth="1"/>
    <col min="4045" max="4046" width="10.5" style="6" bestFit="1" customWidth="1"/>
    <col min="4047" max="4047" width="12.69921875" style="6" bestFit="1" customWidth="1"/>
    <col min="4048" max="4048" width="0" style="6" hidden="1" customWidth="1"/>
    <col min="4049" max="4049" width="11.5" style="6" bestFit="1" customWidth="1"/>
    <col min="4050" max="4051" width="10.5" style="6" bestFit="1" customWidth="1"/>
    <col min="4052" max="4052" width="12.5" style="6" bestFit="1" customWidth="1"/>
    <col min="4053" max="4053" width="0" style="6" hidden="1" customWidth="1"/>
    <col min="4054" max="4054" width="10.5" style="6" bestFit="1" customWidth="1"/>
    <col min="4055" max="4056" width="9.5" style="6" bestFit="1" customWidth="1"/>
    <col min="4057" max="4057" width="12.5" style="6" bestFit="1" customWidth="1"/>
    <col min="4058" max="4058" width="0" style="6" hidden="1" customWidth="1"/>
    <col min="4059" max="4059" width="10.5" style="6" bestFit="1" customWidth="1"/>
    <col min="4060" max="4061" width="9.5" style="6" bestFit="1" customWidth="1"/>
    <col min="4062" max="4062" width="12.5" style="6" bestFit="1" customWidth="1"/>
    <col min="4063" max="4063" width="0" style="6" hidden="1" customWidth="1"/>
    <col min="4064" max="4064" width="11.5" style="6" bestFit="1" customWidth="1"/>
    <col min="4065" max="4066" width="10.5" style="6" bestFit="1" customWidth="1"/>
    <col min="4067" max="4067" width="12.5" style="6" bestFit="1" customWidth="1"/>
    <col min="4068" max="4068" width="0" style="6" hidden="1" customWidth="1"/>
    <col min="4069" max="4069" width="10.5" style="6" bestFit="1" customWidth="1"/>
    <col min="4070" max="4070" width="9.5" style="6" bestFit="1" customWidth="1"/>
    <col min="4071" max="4071" width="9.69921875" style="6" bestFit="1" customWidth="1"/>
    <col min="4072" max="4072" width="12.69921875" style="6" bestFit="1" customWidth="1"/>
    <col min="4073" max="4073" width="0" style="6" hidden="1" customWidth="1"/>
    <col min="4074" max="4074" width="11.5" style="6" bestFit="1" customWidth="1"/>
    <col min="4075" max="4076" width="10.5" style="6" bestFit="1" customWidth="1"/>
    <col min="4077" max="4077" width="12.5" style="6" bestFit="1" customWidth="1"/>
    <col min="4078" max="4078" width="35.69921875" style="6" bestFit="1" customWidth="1"/>
    <col min="4079" max="4079" width="11.5" style="6" bestFit="1" customWidth="1"/>
    <col min="4080" max="4081" width="10.5" style="6" bestFit="1" customWidth="1"/>
    <col min="4082" max="4082" width="12.69921875" style="6" bestFit="1" customWidth="1"/>
    <col min="4083" max="4083" width="12.5" style="6" bestFit="1" customWidth="1"/>
    <col min="4084" max="4084" width="11.5" style="6" bestFit="1" customWidth="1"/>
    <col min="4085" max="4085" width="10.5" style="6" bestFit="1" customWidth="1"/>
    <col min="4086" max="4086" width="12.69921875" style="6" bestFit="1" customWidth="1"/>
    <col min="4087" max="4087" width="12.5" style="6" bestFit="1" customWidth="1"/>
    <col min="4088" max="4089" width="9.5" style="6" bestFit="1" customWidth="1"/>
    <col min="4090" max="4090" width="12.69921875" style="6" bestFit="1" customWidth="1"/>
    <col min="4091" max="4091" width="10.5" style="6" bestFit="1" customWidth="1"/>
    <col min="4092" max="4093" width="9.5" style="6" bestFit="1" customWidth="1"/>
    <col min="4094" max="4094" width="12.69921875" style="6" bestFit="1" customWidth="1"/>
    <col min="4095" max="4095" width="11.5" style="6" bestFit="1" customWidth="1"/>
    <col min="4096" max="4097" width="10.5" style="6" bestFit="1" customWidth="1"/>
    <col min="4098" max="4098" width="12.69921875" style="6" bestFit="1" customWidth="1"/>
    <col min="4099" max="4099" width="10.5" style="6" bestFit="1" customWidth="1"/>
    <col min="4100" max="4100" width="9.5" style="6" bestFit="1" customWidth="1"/>
    <col min="4101" max="4101" width="9.69921875" style="6" bestFit="1" customWidth="1"/>
    <col min="4102" max="4102" width="12.69921875" style="6" bestFit="1" customWidth="1"/>
    <col min="4103" max="4103" width="11.5" style="6" bestFit="1" customWidth="1"/>
    <col min="4104" max="4105" width="10.5" style="6" bestFit="1" customWidth="1"/>
    <col min="4106" max="4106" width="12.5" style="6" bestFit="1" customWidth="1"/>
    <col min="4107" max="4107" width="12.69921875" style="6" customWidth="1"/>
    <col min="4108" max="4109" width="9.296875" style="6"/>
    <col min="4110" max="4110" width="9.296875" style="6" customWidth="1"/>
    <col min="4111" max="4298" width="9.296875" style="6"/>
    <col min="4299" max="4299" width="32" style="6" customWidth="1"/>
    <col min="4300" max="4300" width="11.5" style="6" bestFit="1" customWidth="1"/>
    <col min="4301" max="4302" width="10.5" style="6" bestFit="1" customWidth="1"/>
    <col min="4303" max="4303" width="12.69921875" style="6" bestFit="1" customWidth="1"/>
    <col min="4304" max="4304" width="0" style="6" hidden="1" customWidth="1"/>
    <col min="4305" max="4305" width="11.5" style="6" bestFit="1" customWidth="1"/>
    <col min="4306" max="4307" width="10.5" style="6" bestFit="1" customWidth="1"/>
    <col min="4308" max="4308" width="12.5" style="6" bestFit="1" customWidth="1"/>
    <col min="4309" max="4309" width="0" style="6" hidden="1" customWidth="1"/>
    <col min="4310" max="4310" width="10.5" style="6" bestFit="1" customWidth="1"/>
    <col min="4311" max="4312" width="9.5" style="6" bestFit="1" customWidth="1"/>
    <col min="4313" max="4313" width="12.5" style="6" bestFit="1" customWidth="1"/>
    <col min="4314" max="4314" width="0" style="6" hidden="1" customWidth="1"/>
    <col min="4315" max="4315" width="10.5" style="6" bestFit="1" customWidth="1"/>
    <col min="4316" max="4317" width="9.5" style="6" bestFit="1" customWidth="1"/>
    <col min="4318" max="4318" width="12.5" style="6" bestFit="1" customWidth="1"/>
    <col min="4319" max="4319" width="0" style="6" hidden="1" customWidth="1"/>
    <col min="4320" max="4320" width="11.5" style="6" bestFit="1" customWidth="1"/>
    <col min="4321" max="4322" width="10.5" style="6" bestFit="1" customWidth="1"/>
    <col min="4323" max="4323" width="12.5" style="6" bestFit="1" customWidth="1"/>
    <col min="4324" max="4324" width="0" style="6" hidden="1" customWidth="1"/>
    <col min="4325" max="4325" width="10.5" style="6" bestFit="1" customWidth="1"/>
    <col min="4326" max="4326" width="9.5" style="6" bestFit="1" customWidth="1"/>
    <col min="4327" max="4327" width="9.69921875" style="6" bestFit="1" customWidth="1"/>
    <col min="4328" max="4328" width="12.69921875" style="6" bestFit="1" customWidth="1"/>
    <col min="4329" max="4329" width="0" style="6" hidden="1" customWidth="1"/>
    <col min="4330" max="4330" width="11.5" style="6" bestFit="1" customWidth="1"/>
    <col min="4331" max="4332" width="10.5" style="6" bestFit="1" customWidth="1"/>
    <col min="4333" max="4333" width="12.5" style="6" bestFit="1" customWidth="1"/>
    <col min="4334" max="4334" width="35.69921875" style="6" bestFit="1" customWidth="1"/>
    <col min="4335" max="4335" width="11.5" style="6" bestFit="1" customWidth="1"/>
    <col min="4336" max="4337" width="10.5" style="6" bestFit="1" customWidth="1"/>
    <col min="4338" max="4338" width="12.69921875" style="6" bestFit="1" customWidth="1"/>
    <col min="4339" max="4339" width="12.5" style="6" bestFit="1" customWidth="1"/>
    <col min="4340" max="4340" width="11.5" style="6" bestFit="1" customWidth="1"/>
    <col min="4341" max="4341" width="10.5" style="6" bestFit="1" customWidth="1"/>
    <col min="4342" max="4342" width="12.69921875" style="6" bestFit="1" customWidth="1"/>
    <col min="4343" max="4343" width="12.5" style="6" bestFit="1" customWidth="1"/>
    <col min="4344" max="4345" width="9.5" style="6" bestFit="1" customWidth="1"/>
    <col min="4346" max="4346" width="12.69921875" style="6" bestFit="1" customWidth="1"/>
    <col min="4347" max="4347" width="10.5" style="6" bestFit="1" customWidth="1"/>
    <col min="4348" max="4349" width="9.5" style="6" bestFit="1" customWidth="1"/>
    <col min="4350" max="4350" width="12.69921875" style="6" bestFit="1" customWidth="1"/>
    <col min="4351" max="4351" width="11.5" style="6" bestFit="1" customWidth="1"/>
    <col min="4352" max="4353" width="10.5" style="6" bestFit="1" customWidth="1"/>
    <col min="4354" max="4354" width="12.69921875" style="6" bestFit="1" customWidth="1"/>
    <col min="4355" max="4355" width="10.5" style="6" bestFit="1" customWidth="1"/>
    <col min="4356" max="4356" width="9.5" style="6" bestFit="1" customWidth="1"/>
    <col min="4357" max="4357" width="9.69921875" style="6" bestFit="1" customWidth="1"/>
    <col min="4358" max="4358" width="12.69921875" style="6" bestFit="1" customWidth="1"/>
    <col min="4359" max="4359" width="11.5" style="6" bestFit="1" customWidth="1"/>
    <col min="4360" max="4361" width="10.5" style="6" bestFit="1" customWidth="1"/>
    <col min="4362" max="4362" width="12.5" style="6" bestFit="1" customWidth="1"/>
    <col min="4363" max="4363" width="12.69921875" style="6" customWidth="1"/>
    <col min="4364" max="4365" width="9.296875" style="6"/>
    <col min="4366" max="4366" width="9.296875" style="6" customWidth="1"/>
    <col min="4367" max="4554" width="9.296875" style="6"/>
    <col min="4555" max="4555" width="32" style="6" customWidth="1"/>
    <col min="4556" max="4556" width="11.5" style="6" bestFit="1" customWidth="1"/>
    <col min="4557" max="4558" width="10.5" style="6" bestFit="1" customWidth="1"/>
    <col min="4559" max="4559" width="12.69921875" style="6" bestFit="1" customWidth="1"/>
    <col min="4560" max="4560" width="0" style="6" hidden="1" customWidth="1"/>
    <col min="4561" max="4561" width="11.5" style="6" bestFit="1" customWidth="1"/>
    <col min="4562" max="4563" width="10.5" style="6" bestFit="1" customWidth="1"/>
    <col min="4564" max="4564" width="12.5" style="6" bestFit="1" customWidth="1"/>
    <col min="4565" max="4565" width="0" style="6" hidden="1" customWidth="1"/>
    <col min="4566" max="4566" width="10.5" style="6" bestFit="1" customWidth="1"/>
    <col min="4567" max="4568" width="9.5" style="6" bestFit="1" customWidth="1"/>
    <col min="4569" max="4569" width="12.5" style="6" bestFit="1" customWidth="1"/>
    <col min="4570" max="4570" width="0" style="6" hidden="1" customWidth="1"/>
    <col min="4571" max="4571" width="10.5" style="6" bestFit="1" customWidth="1"/>
    <col min="4572" max="4573" width="9.5" style="6" bestFit="1" customWidth="1"/>
    <col min="4574" max="4574" width="12.5" style="6" bestFit="1" customWidth="1"/>
    <col min="4575" max="4575" width="0" style="6" hidden="1" customWidth="1"/>
    <col min="4576" max="4576" width="11.5" style="6" bestFit="1" customWidth="1"/>
    <col min="4577" max="4578" width="10.5" style="6" bestFit="1" customWidth="1"/>
    <col min="4579" max="4579" width="12.5" style="6" bestFit="1" customWidth="1"/>
    <col min="4580" max="4580" width="0" style="6" hidden="1" customWidth="1"/>
    <col min="4581" max="4581" width="10.5" style="6" bestFit="1" customWidth="1"/>
    <col min="4582" max="4582" width="9.5" style="6" bestFit="1" customWidth="1"/>
    <col min="4583" max="4583" width="9.69921875" style="6" bestFit="1" customWidth="1"/>
    <col min="4584" max="4584" width="12.69921875" style="6" bestFit="1" customWidth="1"/>
    <col min="4585" max="4585" width="0" style="6" hidden="1" customWidth="1"/>
    <col min="4586" max="4586" width="11.5" style="6" bestFit="1" customWidth="1"/>
    <col min="4587" max="4588" width="10.5" style="6" bestFit="1" customWidth="1"/>
    <col min="4589" max="4589" width="12.5" style="6" bestFit="1" customWidth="1"/>
    <col min="4590" max="4590" width="35.69921875" style="6" bestFit="1" customWidth="1"/>
    <col min="4591" max="4591" width="11.5" style="6" bestFit="1" customWidth="1"/>
    <col min="4592" max="4593" width="10.5" style="6" bestFit="1" customWidth="1"/>
    <col min="4594" max="4594" width="12.69921875" style="6" bestFit="1" customWidth="1"/>
    <col min="4595" max="4595" width="12.5" style="6" bestFit="1" customWidth="1"/>
    <col min="4596" max="4596" width="11.5" style="6" bestFit="1" customWidth="1"/>
    <col min="4597" max="4597" width="10.5" style="6" bestFit="1" customWidth="1"/>
    <col min="4598" max="4598" width="12.69921875" style="6" bestFit="1" customWidth="1"/>
    <col min="4599" max="4599" width="12.5" style="6" bestFit="1" customWidth="1"/>
    <col min="4600" max="4601" width="9.5" style="6" bestFit="1" customWidth="1"/>
    <col min="4602" max="4602" width="12.69921875" style="6" bestFit="1" customWidth="1"/>
    <col min="4603" max="4603" width="10.5" style="6" bestFit="1" customWidth="1"/>
    <col min="4604" max="4605" width="9.5" style="6" bestFit="1" customWidth="1"/>
    <col min="4606" max="4606" width="12.69921875" style="6" bestFit="1" customWidth="1"/>
    <col min="4607" max="4607" width="11.5" style="6" bestFit="1" customWidth="1"/>
    <col min="4608" max="4609" width="10.5" style="6" bestFit="1" customWidth="1"/>
    <col min="4610" max="4610" width="12.69921875" style="6" bestFit="1" customWidth="1"/>
    <col min="4611" max="4611" width="10.5" style="6" bestFit="1" customWidth="1"/>
    <col min="4612" max="4612" width="9.5" style="6" bestFit="1" customWidth="1"/>
    <col min="4613" max="4613" width="9.69921875" style="6" bestFit="1" customWidth="1"/>
    <col min="4614" max="4614" width="12.69921875" style="6" bestFit="1" customWidth="1"/>
    <col min="4615" max="4615" width="11.5" style="6" bestFit="1" customWidth="1"/>
    <col min="4616" max="4617" width="10.5" style="6" bestFit="1" customWidth="1"/>
    <col min="4618" max="4618" width="12.5" style="6" bestFit="1" customWidth="1"/>
    <col min="4619" max="4619" width="12.69921875" style="6" customWidth="1"/>
    <col min="4620" max="4621" width="9.296875" style="6"/>
    <col min="4622" max="4622" width="9.296875" style="6" customWidth="1"/>
    <col min="4623" max="4810" width="9.296875" style="6"/>
    <col min="4811" max="4811" width="32" style="6" customWidth="1"/>
    <col min="4812" max="4812" width="11.5" style="6" bestFit="1" customWidth="1"/>
    <col min="4813" max="4814" width="10.5" style="6" bestFit="1" customWidth="1"/>
    <col min="4815" max="4815" width="12.69921875" style="6" bestFit="1" customWidth="1"/>
    <col min="4816" max="4816" width="0" style="6" hidden="1" customWidth="1"/>
    <col min="4817" max="4817" width="11.5" style="6" bestFit="1" customWidth="1"/>
    <col min="4818" max="4819" width="10.5" style="6" bestFit="1" customWidth="1"/>
    <col min="4820" max="4820" width="12.5" style="6" bestFit="1" customWidth="1"/>
    <col min="4821" max="4821" width="0" style="6" hidden="1" customWidth="1"/>
    <col min="4822" max="4822" width="10.5" style="6" bestFit="1" customWidth="1"/>
    <col min="4823" max="4824" width="9.5" style="6" bestFit="1" customWidth="1"/>
    <col min="4825" max="4825" width="12.5" style="6" bestFit="1" customWidth="1"/>
    <col min="4826" max="4826" width="0" style="6" hidden="1" customWidth="1"/>
    <col min="4827" max="4827" width="10.5" style="6" bestFit="1" customWidth="1"/>
    <col min="4828" max="4829" width="9.5" style="6" bestFit="1" customWidth="1"/>
    <col min="4830" max="4830" width="12.5" style="6" bestFit="1" customWidth="1"/>
    <col min="4831" max="4831" width="0" style="6" hidden="1" customWidth="1"/>
    <col min="4832" max="4832" width="11.5" style="6" bestFit="1" customWidth="1"/>
    <col min="4833" max="4834" width="10.5" style="6" bestFit="1" customWidth="1"/>
    <col min="4835" max="4835" width="12.5" style="6" bestFit="1" customWidth="1"/>
    <col min="4836" max="4836" width="0" style="6" hidden="1" customWidth="1"/>
    <col min="4837" max="4837" width="10.5" style="6" bestFit="1" customWidth="1"/>
    <col min="4838" max="4838" width="9.5" style="6" bestFit="1" customWidth="1"/>
    <col min="4839" max="4839" width="9.69921875" style="6" bestFit="1" customWidth="1"/>
    <col min="4840" max="4840" width="12.69921875" style="6" bestFit="1" customWidth="1"/>
    <col min="4841" max="4841" width="0" style="6" hidden="1" customWidth="1"/>
    <col min="4842" max="4842" width="11.5" style="6" bestFit="1" customWidth="1"/>
    <col min="4843" max="4844" width="10.5" style="6" bestFit="1" customWidth="1"/>
    <col min="4845" max="4845" width="12.5" style="6" bestFit="1" customWidth="1"/>
    <col min="4846" max="4846" width="35.69921875" style="6" bestFit="1" customWidth="1"/>
    <col min="4847" max="4847" width="11.5" style="6" bestFit="1" customWidth="1"/>
    <col min="4848" max="4849" width="10.5" style="6" bestFit="1" customWidth="1"/>
    <col min="4850" max="4850" width="12.69921875" style="6" bestFit="1" customWidth="1"/>
    <col min="4851" max="4851" width="12.5" style="6" bestFit="1" customWidth="1"/>
    <col min="4852" max="4852" width="11.5" style="6" bestFit="1" customWidth="1"/>
    <col min="4853" max="4853" width="10.5" style="6" bestFit="1" customWidth="1"/>
    <col min="4854" max="4854" width="12.69921875" style="6" bestFit="1" customWidth="1"/>
    <col min="4855" max="4855" width="12.5" style="6" bestFit="1" customWidth="1"/>
    <col min="4856" max="4857" width="9.5" style="6" bestFit="1" customWidth="1"/>
    <col min="4858" max="4858" width="12.69921875" style="6" bestFit="1" customWidth="1"/>
    <col min="4859" max="4859" width="10.5" style="6" bestFit="1" customWidth="1"/>
    <col min="4860" max="4861" width="9.5" style="6" bestFit="1" customWidth="1"/>
    <col min="4862" max="4862" width="12.69921875" style="6" bestFit="1" customWidth="1"/>
    <col min="4863" max="4863" width="11.5" style="6" bestFit="1" customWidth="1"/>
    <col min="4864" max="4865" width="10.5" style="6" bestFit="1" customWidth="1"/>
    <col min="4866" max="4866" width="12.69921875" style="6" bestFit="1" customWidth="1"/>
    <col min="4867" max="4867" width="10.5" style="6" bestFit="1" customWidth="1"/>
    <col min="4868" max="4868" width="9.5" style="6" bestFit="1" customWidth="1"/>
    <col min="4869" max="4869" width="9.69921875" style="6" bestFit="1" customWidth="1"/>
    <col min="4870" max="4870" width="12.69921875" style="6" bestFit="1" customWidth="1"/>
    <col min="4871" max="4871" width="11.5" style="6" bestFit="1" customWidth="1"/>
    <col min="4872" max="4873" width="10.5" style="6" bestFit="1" customWidth="1"/>
    <col min="4874" max="4874" width="12.5" style="6" bestFit="1" customWidth="1"/>
    <col min="4875" max="4875" width="12.69921875" style="6" customWidth="1"/>
    <col min="4876" max="4877" width="9.296875" style="6"/>
    <col min="4878" max="4878" width="9.296875" style="6" customWidth="1"/>
    <col min="4879" max="5066" width="9.296875" style="6"/>
    <col min="5067" max="5067" width="32" style="6" customWidth="1"/>
    <col min="5068" max="5068" width="11.5" style="6" bestFit="1" customWidth="1"/>
    <col min="5069" max="5070" width="10.5" style="6" bestFit="1" customWidth="1"/>
    <col min="5071" max="5071" width="12.69921875" style="6" bestFit="1" customWidth="1"/>
    <col min="5072" max="5072" width="0" style="6" hidden="1" customWidth="1"/>
    <col min="5073" max="5073" width="11.5" style="6" bestFit="1" customWidth="1"/>
    <col min="5074" max="5075" width="10.5" style="6" bestFit="1" customWidth="1"/>
    <col min="5076" max="5076" width="12.5" style="6" bestFit="1" customWidth="1"/>
    <col min="5077" max="5077" width="0" style="6" hidden="1" customWidth="1"/>
    <col min="5078" max="5078" width="10.5" style="6" bestFit="1" customWidth="1"/>
    <col min="5079" max="5080" width="9.5" style="6" bestFit="1" customWidth="1"/>
    <col min="5081" max="5081" width="12.5" style="6" bestFit="1" customWidth="1"/>
    <col min="5082" max="5082" width="0" style="6" hidden="1" customWidth="1"/>
    <col min="5083" max="5083" width="10.5" style="6" bestFit="1" customWidth="1"/>
    <col min="5084" max="5085" width="9.5" style="6" bestFit="1" customWidth="1"/>
    <col min="5086" max="5086" width="12.5" style="6" bestFit="1" customWidth="1"/>
    <col min="5087" max="5087" width="0" style="6" hidden="1" customWidth="1"/>
    <col min="5088" max="5088" width="11.5" style="6" bestFit="1" customWidth="1"/>
    <col min="5089" max="5090" width="10.5" style="6" bestFit="1" customWidth="1"/>
    <col min="5091" max="5091" width="12.5" style="6" bestFit="1" customWidth="1"/>
    <col min="5092" max="5092" width="0" style="6" hidden="1" customWidth="1"/>
    <col min="5093" max="5093" width="10.5" style="6" bestFit="1" customWidth="1"/>
    <col min="5094" max="5094" width="9.5" style="6" bestFit="1" customWidth="1"/>
    <col min="5095" max="5095" width="9.69921875" style="6" bestFit="1" customWidth="1"/>
    <col min="5096" max="5096" width="12.69921875" style="6" bestFit="1" customWidth="1"/>
    <col min="5097" max="5097" width="0" style="6" hidden="1" customWidth="1"/>
    <col min="5098" max="5098" width="11.5" style="6" bestFit="1" customWidth="1"/>
    <col min="5099" max="5100" width="10.5" style="6" bestFit="1" customWidth="1"/>
    <col min="5101" max="5101" width="12.5" style="6" bestFit="1" customWidth="1"/>
    <col min="5102" max="5102" width="35.69921875" style="6" bestFit="1" customWidth="1"/>
    <col min="5103" max="5103" width="11.5" style="6" bestFit="1" customWidth="1"/>
    <col min="5104" max="5105" width="10.5" style="6" bestFit="1" customWidth="1"/>
    <col min="5106" max="5106" width="12.69921875" style="6" bestFit="1" customWidth="1"/>
    <col min="5107" max="5107" width="12.5" style="6" bestFit="1" customWidth="1"/>
    <col min="5108" max="5108" width="11.5" style="6" bestFit="1" customWidth="1"/>
    <col min="5109" max="5109" width="10.5" style="6" bestFit="1" customWidth="1"/>
    <col min="5110" max="5110" width="12.69921875" style="6" bestFit="1" customWidth="1"/>
    <col min="5111" max="5111" width="12.5" style="6" bestFit="1" customWidth="1"/>
    <col min="5112" max="5113" width="9.5" style="6" bestFit="1" customWidth="1"/>
    <col min="5114" max="5114" width="12.69921875" style="6" bestFit="1" customWidth="1"/>
    <col min="5115" max="5115" width="10.5" style="6" bestFit="1" customWidth="1"/>
    <col min="5116" max="5117" width="9.5" style="6" bestFit="1" customWidth="1"/>
    <col min="5118" max="5118" width="12.69921875" style="6" bestFit="1" customWidth="1"/>
    <col min="5119" max="5119" width="11.5" style="6" bestFit="1" customWidth="1"/>
    <col min="5120" max="5121" width="10.5" style="6" bestFit="1" customWidth="1"/>
    <col min="5122" max="5122" width="12.69921875" style="6" bestFit="1" customWidth="1"/>
    <col min="5123" max="5123" width="10.5" style="6" bestFit="1" customWidth="1"/>
    <col min="5124" max="5124" width="9.5" style="6" bestFit="1" customWidth="1"/>
    <col min="5125" max="5125" width="9.69921875" style="6" bestFit="1" customWidth="1"/>
    <col min="5126" max="5126" width="12.69921875" style="6" bestFit="1" customWidth="1"/>
    <col min="5127" max="5127" width="11.5" style="6" bestFit="1" customWidth="1"/>
    <col min="5128" max="5129" width="10.5" style="6" bestFit="1" customWidth="1"/>
    <col min="5130" max="5130" width="12.5" style="6" bestFit="1" customWidth="1"/>
    <col min="5131" max="5131" width="12.69921875" style="6" customWidth="1"/>
    <col min="5132" max="5133" width="9.296875" style="6"/>
    <col min="5134" max="5134" width="9.296875" style="6" customWidth="1"/>
    <col min="5135" max="5322" width="9.296875" style="6"/>
    <col min="5323" max="5323" width="32" style="6" customWidth="1"/>
    <col min="5324" max="5324" width="11.5" style="6" bestFit="1" customWidth="1"/>
    <col min="5325" max="5326" width="10.5" style="6" bestFit="1" customWidth="1"/>
    <col min="5327" max="5327" width="12.69921875" style="6" bestFit="1" customWidth="1"/>
    <col min="5328" max="5328" width="0" style="6" hidden="1" customWidth="1"/>
    <col min="5329" max="5329" width="11.5" style="6" bestFit="1" customWidth="1"/>
    <col min="5330" max="5331" width="10.5" style="6" bestFit="1" customWidth="1"/>
    <col min="5332" max="5332" width="12.5" style="6" bestFit="1" customWidth="1"/>
    <col min="5333" max="5333" width="0" style="6" hidden="1" customWidth="1"/>
    <col min="5334" max="5334" width="10.5" style="6" bestFit="1" customWidth="1"/>
    <col min="5335" max="5336" width="9.5" style="6" bestFit="1" customWidth="1"/>
    <col min="5337" max="5337" width="12.5" style="6" bestFit="1" customWidth="1"/>
    <col min="5338" max="5338" width="0" style="6" hidden="1" customWidth="1"/>
    <col min="5339" max="5339" width="10.5" style="6" bestFit="1" customWidth="1"/>
    <col min="5340" max="5341" width="9.5" style="6" bestFit="1" customWidth="1"/>
    <col min="5342" max="5342" width="12.5" style="6" bestFit="1" customWidth="1"/>
    <col min="5343" max="5343" width="0" style="6" hidden="1" customWidth="1"/>
    <col min="5344" max="5344" width="11.5" style="6" bestFit="1" customWidth="1"/>
    <col min="5345" max="5346" width="10.5" style="6" bestFit="1" customWidth="1"/>
    <col min="5347" max="5347" width="12.5" style="6" bestFit="1" customWidth="1"/>
    <col min="5348" max="5348" width="0" style="6" hidden="1" customWidth="1"/>
    <col min="5349" max="5349" width="10.5" style="6" bestFit="1" customWidth="1"/>
    <col min="5350" max="5350" width="9.5" style="6" bestFit="1" customWidth="1"/>
    <col min="5351" max="5351" width="9.69921875" style="6" bestFit="1" customWidth="1"/>
    <col min="5352" max="5352" width="12.69921875" style="6" bestFit="1" customWidth="1"/>
    <col min="5353" max="5353" width="0" style="6" hidden="1" customWidth="1"/>
    <col min="5354" max="5354" width="11.5" style="6" bestFit="1" customWidth="1"/>
    <col min="5355" max="5356" width="10.5" style="6" bestFit="1" customWidth="1"/>
    <col min="5357" max="5357" width="12.5" style="6" bestFit="1" customWidth="1"/>
    <col min="5358" max="5358" width="35.69921875" style="6" bestFit="1" customWidth="1"/>
    <col min="5359" max="5359" width="11.5" style="6" bestFit="1" customWidth="1"/>
    <col min="5360" max="5361" width="10.5" style="6" bestFit="1" customWidth="1"/>
    <col min="5362" max="5362" width="12.69921875" style="6" bestFit="1" customWidth="1"/>
    <col min="5363" max="5363" width="12.5" style="6" bestFit="1" customWidth="1"/>
    <col min="5364" max="5364" width="11.5" style="6" bestFit="1" customWidth="1"/>
    <col min="5365" max="5365" width="10.5" style="6" bestFit="1" customWidth="1"/>
    <col min="5366" max="5366" width="12.69921875" style="6" bestFit="1" customWidth="1"/>
    <col min="5367" max="5367" width="12.5" style="6" bestFit="1" customWidth="1"/>
    <col min="5368" max="5369" width="9.5" style="6" bestFit="1" customWidth="1"/>
    <col min="5370" max="5370" width="12.69921875" style="6" bestFit="1" customWidth="1"/>
    <col min="5371" max="5371" width="10.5" style="6" bestFit="1" customWidth="1"/>
    <col min="5372" max="5373" width="9.5" style="6" bestFit="1" customWidth="1"/>
    <col min="5374" max="5374" width="12.69921875" style="6" bestFit="1" customWidth="1"/>
    <col min="5375" max="5375" width="11.5" style="6" bestFit="1" customWidth="1"/>
    <col min="5376" max="5377" width="10.5" style="6" bestFit="1" customWidth="1"/>
    <col min="5378" max="5378" width="12.69921875" style="6" bestFit="1" customWidth="1"/>
    <col min="5379" max="5379" width="10.5" style="6" bestFit="1" customWidth="1"/>
    <col min="5380" max="5380" width="9.5" style="6" bestFit="1" customWidth="1"/>
    <col min="5381" max="5381" width="9.69921875" style="6" bestFit="1" customWidth="1"/>
    <col min="5382" max="5382" width="12.69921875" style="6" bestFit="1" customWidth="1"/>
    <col min="5383" max="5383" width="11.5" style="6" bestFit="1" customWidth="1"/>
    <col min="5384" max="5385" width="10.5" style="6" bestFit="1" customWidth="1"/>
    <col min="5386" max="5386" width="12.5" style="6" bestFit="1" customWidth="1"/>
    <col min="5387" max="5387" width="12.69921875" style="6" customWidth="1"/>
    <col min="5388" max="5389" width="9.296875" style="6"/>
    <col min="5390" max="5390" width="9.296875" style="6" customWidth="1"/>
    <col min="5391" max="5578" width="9.296875" style="6"/>
    <col min="5579" max="5579" width="32" style="6" customWidth="1"/>
    <col min="5580" max="5580" width="11.5" style="6" bestFit="1" customWidth="1"/>
    <col min="5581" max="5582" width="10.5" style="6" bestFit="1" customWidth="1"/>
    <col min="5583" max="5583" width="12.69921875" style="6" bestFit="1" customWidth="1"/>
    <col min="5584" max="5584" width="0" style="6" hidden="1" customWidth="1"/>
    <col min="5585" max="5585" width="11.5" style="6" bestFit="1" customWidth="1"/>
    <col min="5586" max="5587" width="10.5" style="6" bestFit="1" customWidth="1"/>
    <col min="5588" max="5588" width="12.5" style="6" bestFit="1" customWidth="1"/>
    <col min="5589" max="5589" width="0" style="6" hidden="1" customWidth="1"/>
    <col min="5590" max="5590" width="10.5" style="6" bestFit="1" customWidth="1"/>
    <col min="5591" max="5592" width="9.5" style="6" bestFit="1" customWidth="1"/>
    <col min="5593" max="5593" width="12.5" style="6" bestFit="1" customWidth="1"/>
    <col min="5594" max="5594" width="0" style="6" hidden="1" customWidth="1"/>
    <col min="5595" max="5595" width="10.5" style="6" bestFit="1" customWidth="1"/>
    <col min="5596" max="5597" width="9.5" style="6" bestFit="1" customWidth="1"/>
    <col min="5598" max="5598" width="12.5" style="6" bestFit="1" customWidth="1"/>
    <col min="5599" max="5599" width="0" style="6" hidden="1" customWidth="1"/>
    <col min="5600" max="5600" width="11.5" style="6" bestFit="1" customWidth="1"/>
    <col min="5601" max="5602" width="10.5" style="6" bestFit="1" customWidth="1"/>
    <col min="5603" max="5603" width="12.5" style="6" bestFit="1" customWidth="1"/>
    <col min="5604" max="5604" width="0" style="6" hidden="1" customWidth="1"/>
    <col min="5605" max="5605" width="10.5" style="6" bestFit="1" customWidth="1"/>
    <col min="5606" max="5606" width="9.5" style="6" bestFit="1" customWidth="1"/>
    <col min="5607" max="5607" width="9.69921875" style="6" bestFit="1" customWidth="1"/>
    <col min="5608" max="5608" width="12.69921875" style="6" bestFit="1" customWidth="1"/>
    <col min="5609" max="5609" width="0" style="6" hidden="1" customWidth="1"/>
    <col min="5610" max="5610" width="11.5" style="6" bestFit="1" customWidth="1"/>
    <col min="5611" max="5612" width="10.5" style="6" bestFit="1" customWidth="1"/>
    <col min="5613" max="5613" width="12.5" style="6" bestFit="1" customWidth="1"/>
    <col min="5614" max="5614" width="35.69921875" style="6" bestFit="1" customWidth="1"/>
    <col min="5615" max="5615" width="11.5" style="6" bestFit="1" customWidth="1"/>
    <col min="5616" max="5617" width="10.5" style="6" bestFit="1" customWidth="1"/>
    <col min="5618" max="5618" width="12.69921875" style="6" bestFit="1" customWidth="1"/>
    <col min="5619" max="5619" width="12.5" style="6" bestFit="1" customWidth="1"/>
    <col min="5620" max="5620" width="11.5" style="6" bestFit="1" customWidth="1"/>
    <col min="5621" max="5621" width="10.5" style="6" bestFit="1" customWidth="1"/>
    <col min="5622" max="5622" width="12.69921875" style="6" bestFit="1" customWidth="1"/>
    <col min="5623" max="5623" width="12.5" style="6" bestFit="1" customWidth="1"/>
    <col min="5624" max="5625" width="9.5" style="6" bestFit="1" customWidth="1"/>
    <col min="5626" max="5626" width="12.69921875" style="6" bestFit="1" customWidth="1"/>
    <col min="5627" max="5627" width="10.5" style="6" bestFit="1" customWidth="1"/>
    <col min="5628" max="5629" width="9.5" style="6" bestFit="1" customWidth="1"/>
    <col min="5630" max="5630" width="12.69921875" style="6" bestFit="1" customWidth="1"/>
    <col min="5631" max="5631" width="11.5" style="6" bestFit="1" customWidth="1"/>
    <col min="5632" max="5633" width="10.5" style="6" bestFit="1" customWidth="1"/>
    <col min="5634" max="5634" width="12.69921875" style="6" bestFit="1" customWidth="1"/>
    <col min="5635" max="5635" width="10.5" style="6" bestFit="1" customWidth="1"/>
    <col min="5636" max="5636" width="9.5" style="6" bestFit="1" customWidth="1"/>
    <col min="5637" max="5637" width="9.69921875" style="6" bestFit="1" customWidth="1"/>
    <col min="5638" max="5638" width="12.69921875" style="6" bestFit="1" customWidth="1"/>
    <col min="5639" max="5639" width="11.5" style="6" bestFit="1" customWidth="1"/>
    <col min="5640" max="5641" width="10.5" style="6" bestFit="1" customWidth="1"/>
    <col min="5642" max="5642" width="12.5" style="6" bestFit="1" customWidth="1"/>
    <col min="5643" max="5643" width="12.69921875" style="6" customWidth="1"/>
    <col min="5644" max="5645" width="9.296875" style="6"/>
    <col min="5646" max="5646" width="9.296875" style="6" customWidth="1"/>
    <col min="5647" max="5834" width="9.296875" style="6"/>
    <col min="5835" max="5835" width="32" style="6" customWidth="1"/>
    <col min="5836" max="5836" width="11.5" style="6" bestFit="1" customWidth="1"/>
    <col min="5837" max="5838" width="10.5" style="6" bestFit="1" customWidth="1"/>
    <col min="5839" max="5839" width="12.69921875" style="6" bestFit="1" customWidth="1"/>
    <col min="5840" max="5840" width="0" style="6" hidden="1" customWidth="1"/>
    <col min="5841" max="5841" width="11.5" style="6" bestFit="1" customWidth="1"/>
    <col min="5842" max="5843" width="10.5" style="6" bestFit="1" customWidth="1"/>
    <col min="5844" max="5844" width="12.5" style="6" bestFit="1" customWidth="1"/>
    <col min="5845" max="5845" width="0" style="6" hidden="1" customWidth="1"/>
    <col min="5846" max="5846" width="10.5" style="6" bestFit="1" customWidth="1"/>
    <col min="5847" max="5848" width="9.5" style="6" bestFit="1" customWidth="1"/>
    <col min="5849" max="5849" width="12.5" style="6" bestFit="1" customWidth="1"/>
    <col min="5850" max="5850" width="0" style="6" hidden="1" customWidth="1"/>
    <col min="5851" max="5851" width="10.5" style="6" bestFit="1" customWidth="1"/>
    <col min="5852" max="5853" width="9.5" style="6" bestFit="1" customWidth="1"/>
    <col min="5854" max="5854" width="12.5" style="6" bestFit="1" customWidth="1"/>
    <col min="5855" max="5855" width="0" style="6" hidden="1" customWidth="1"/>
    <col min="5856" max="5856" width="11.5" style="6" bestFit="1" customWidth="1"/>
    <col min="5857" max="5858" width="10.5" style="6" bestFit="1" customWidth="1"/>
    <col min="5859" max="5859" width="12.5" style="6" bestFit="1" customWidth="1"/>
    <col min="5860" max="5860" width="0" style="6" hidden="1" customWidth="1"/>
    <col min="5861" max="5861" width="10.5" style="6" bestFit="1" customWidth="1"/>
    <col min="5862" max="5862" width="9.5" style="6" bestFit="1" customWidth="1"/>
    <col min="5863" max="5863" width="9.69921875" style="6" bestFit="1" customWidth="1"/>
    <col min="5864" max="5864" width="12.69921875" style="6" bestFit="1" customWidth="1"/>
    <col min="5865" max="5865" width="0" style="6" hidden="1" customWidth="1"/>
    <col min="5866" max="5866" width="11.5" style="6" bestFit="1" customWidth="1"/>
    <col min="5867" max="5868" width="10.5" style="6" bestFit="1" customWidth="1"/>
    <col min="5869" max="5869" width="12.5" style="6" bestFit="1" customWidth="1"/>
    <col min="5870" max="5870" width="35.69921875" style="6" bestFit="1" customWidth="1"/>
    <col min="5871" max="5871" width="11.5" style="6" bestFit="1" customWidth="1"/>
    <col min="5872" max="5873" width="10.5" style="6" bestFit="1" customWidth="1"/>
    <col min="5874" max="5874" width="12.69921875" style="6" bestFit="1" customWidth="1"/>
    <col min="5875" max="5875" width="12.5" style="6" bestFit="1" customWidth="1"/>
    <col min="5876" max="5876" width="11.5" style="6" bestFit="1" customWidth="1"/>
    <col min="5877" max="5877" width="10.5" style="6" bestFit="1" customWidth="1"/>
    <col min="5878" max="5878" width="12.69921875" style="6" bestFit="1" customWidth="1"/>
    <col min="5879" max="5879" width="12.5" style="6" bestFit="1" customWidth="1"/>
    <col min="5880" max="5881" width="9.5" style="6" bestFit="1" customWidth="1"/>
    <col min="5882" max="5882" width="12.69921875" style="6" bestFit="1" customWidth="1"/>
    <col min="5883" max="5883" width="10.5" style="6" bestFit="1" customWidth="1"/>
    <col min="5884" max="5885" width="9.5" style="6" bestFit="1" customWidth="1"/>
    <col min="5886" max="5886" width="12.69921875" style="6" bestFit="1" customWidth="1"/>
    <col min="5887" max="5887" width="11.5" style="6" bestFit="1" customWidth="1"/>
    <col min="5888" max="5889" width="10.5" style="6" bestFit="1" customWidth="1"/>
    <col min="5890" max="5890" width="12.69921875" style="6" bestFit="1" customWidth="1"/>
    <col min="5891" max="5891" width="10.5" style="6" bestFit="1" customWidth="1"/>
    <col min="5892" max="5892" width="9.5" style="6" bestFit="1" customWidth="1"/>
    <col min="5893" max="5893" width="9.69921875" style="6" bestFit="1" customWidth="1"/>
    <col min="5894" max="5894" width="12.69921875" style="6" bestFit="1" customWidth="1"/>
    <col min="5895" max="5895" width="11.5" style="6" bestFit="1" customWidth="1"/>
    <col min="5896" max="5897" width="10.5" style="6" bestFit="1" customWidth="1"/>
    <col min="5898" max="5898" width="12.5" style="6" bestFit="1" customWidth="1"/>
    <col min="5899" max="5899" width="12.69921875" style="6" customWidth="1"/>
    <col min="5900" max="5901" width="9.296875" style="6"/>
    <col min="5902" max="5902" width="9.296875" style="6" customWidth="1"/>
    <col min="5903" max="6090" width="9.296875" style="6"/>
    <col min="6091" max="6091" width="32" style="6" customWidth="1"/>
    <col min="6092" max="6092" width="11.5" style="6" bestFit="1" customWidth="1"/>
    <col min="6093" max="6094" width="10.5" style="6" bestFit="1" customWidth="1"/>
    <col min="6095" max="6095" width="12.69921875" style="6" bestFit="1" customWidth="1"/>
    <col min="6096" max="6096" width="0" style="6" hidden="1" customWidth="1"/>
    <col min="6097" max="6097" width="11.5" style="6" bestFit="1" customWidth="1"/>
    <col min="6098" max="6099" width="10.5" style="6" bestFit="1" customWidth="1"/>
    <col min="6100" max="6100" width="12.5" style="6" bestFit="1" customWidth="1"/>
    <col min="6101" max="6101" width="0" style="6" hidden="1" customWidth="1"/>
    <col min="6102" max="6102" width="10.5" style="6" bestFit="1" customWidth="1"/>
    <col min="6103" max="6104" width="9.5" style="6" bestFit="1" customWidth="1"/>
    <col min="6105" max="6105" width="12.5" style="6" bestFit="1" customWidth="1"/>
    <col min="6106" max="6106" width="0" style="6" hidden="1" customWidth="1"/>
    <col min="6107" max="6107" width="10.5" style="6" bestFit="1" customWidth="1"/>
    <col min="6108" max="6109" width="9.5" style="6" bestFit="1" customWidth="1"/>
    <col min="6110" max="6110" width="12.5" style="6" bestFit="1" customWidth="1"/>
    <col min="6111" max="6111" width="0" style="6" hidden="1" customWidth="1"/>
    <col min="6112" max="6112" width="11.5" style="6" bestFit="1" customWidth="1"/>
    <col min="6113" max="6114" width="10.5" style="6" bestFit="1" customWidth="1"/>
    <col min="6115" max="6115" width="12.5" style="6" bestFit="1" customWidth="1"/>
    <col min="6116" max="6116" width="0" style="6" hidden="1" customWidth="1"/>
    <col min="6117" max="6117" width="10.5" style="6" bestFit="1" customWidth="1"/>
    <col min="6118" max="6118" width="9.5" style="6" bestFit="1" customWidth="1"/>
    <col min="6119" max="6119" width="9.69921875" style="6" bestFit="1" customWidth="1"/>
    <col min="6120" max="6120" width="12.69921875" style="6" bestFit="1" customWidth="1"/>
    <col min="6121" max="6121" width="0" style="6" hidden="1" customWidth="1"/>
    <col min="6122" max="6122" width="11.5" style="6" bestFit="1" customWidth="1"/>
    <col min="6123" max="6124" width="10.5" style="6" bestFit="1" customWidth="1"/>
    <col min="6125" max="6125" width="12.5" style="6" bestFit="1" customWidth="1"/>
    <col min="6126" max="6126" width="35.69921875" style="6" bestFit="1" customWidth="1"/>
    <col min="6127" max="6127" width="11.5" style="6" bestFit="1" customWidth="1"/>
    <col min="6128" max="6129" width="10.5" style="6" bestFit="1" customWidth="1"/>
    <col min="6130" max="6130" width="12.69921875" style="6" bestFit="1" customWidth="1"/>
    <col min="6131" max="6131" width="12.5" style="6" bestFit="1" customWidth="1"/>
    <col min="6132" max="6132" width="11.5" style="6" bestFit="1" customWidth="1"/>
    <col min="6133" max="6133" width="10.5" style="6" bestFit="1" customWidth="1"/>
    <col min="6134" max="6134" width="12.69921875" style="6" bestFit="1" customWidth="1"/>
    <col min="6135" max="6135" width="12.5" style="6" bestFit="1" customWidth="1"/>
    <col min="6136" max="6137" width="9.5" style="6" bestFit="1" customWidth="1"/>
    <col min="6138" max="6138" width="12.69921875" style="6" bestFit="1" customWidth="1"/>
    <col min="6139" max="6139" width="10.5" style="6" bestFit="1" customWidth="1"/>
    <col min="6140" max="6141" width="9.5" style="6" bestFit="1" customWidth="1"/>
    <col min="6142" max="6142" width="12.69921875" style="6" bestFit="1" customWidth="1"/>
    <col min="6143" max="6143" width="11.5" style="6" bestFit="1" customWidth="1"/>
    <col min="6144" max="6145" width="10.5" style="6" bestFit="1" customWidth="1"/>
    <col min="6146" max="6146" width="12.69921875" style="6" bestFit="1" customWidth="1"/>
    <col min="6147" max="6147" width="10.5" style="6" bestFit="1" customWidth="1"/>
    <col min="6148" max="6148" width="9.5" style="6" bestFit="1" customWidth="1"/>
    <col min="6149" max="6149" width="9.69921875" style="6" bestFit="1" customWidth="1"/>
    <col min="6150" max="6150" width="12.69921875" style="6" bestFit="1" customWidth="1"/>
    <col min="6151" max="6151" width="11.5" style="6" bestFit="1" customWidth="1"/>
    <col min="6152" max="6153" width="10.5" style="6" bestFit="1" customWidth="1"/>
    <col min="6154" max="6154" width="12.5" style="6" bestFit="1" customWidth="1"/>
    <col min="6155" max="6155" width="12.69921875" style="6" customWidth="1"/>
    <col min="6156" max="6157" width="9.296875" style="6"/>
    <col min="6158" max="6158" width="9.296875" style="6" customWidth="1"/>
    <col min="6159" max="6346" width="9.296875" style="6"/>
    <col min="6347" max="6347" width="32" style="6" customWidth="1"/>
    <col min="6348" max="6348" width="11.5" style="6" bestFit="1" customWidth="1"/>
    <col min="6349" max="6350" width="10.5" style="6" bestFit="1" customWidth="1"/>
    <col min="6351" max="6351" width="12.69921875" style="6" bestFit="1" customWidth="1"/>
    <col min="6352" max="6352" width="0" style="6" hidden="1" customWidth="1"/>
    <col min="6353" max="6353" width="11.5" style="6" bestFit="1" customWidth="1"/>
    <col min="6354" max="6355" width="10.5" style="6" bestFit="1" customWidth="1"/>
    <col min="6356" max="6356" width="12.5" style="6" bestFit="1" customWidth="1"/>
    <col min="6357" max="6357" width="0" style="6" hidden="1" customWidth="1"/>
    <col min="6358" max="6358" width="10.5" style="6" bestFit="1" customWidth="1"/>
    <col min="6359" max="6360" width="9.5" style="6" bestFit="1" customWidth="1"/>
    <col min="6361" max="6361" width="12.5" style="6" bestFit="1" customWidth="1"/>
    <col min="6362" max="6362" width="0" style="6" hidden="1" customWidth="1"/>
    <col min="6363" max="6363" width="10.5" style="6" bestFit="1" customWidth="1"/>
    <col min="6364" max="6365" width="9.5" style="6" bestFit="1" customWidth="1"/>
    <col min="6366" max="6366" width="12.5" style="6" bestFit="1" customWidth="1"/>
    <col min="6367" max="6367" width="0" style="6" hidden="1" customWidth="1"/>
    <col min="6368" max="6368" width="11.5" style="6" bestFit="1" customWidth="1"/>
    <col min="6369" max="6370" width="10.5" style="6" bestFit="1" customWidth="1"/>
    <col min="6371" max="6371" width="12.5" style="6" bestFit="1" customWidth="1"/>
    <col min="6372" max="6372" width="0" style="6" hidden="1" customWidth="1"/>
    <col min="6373" max="6373" width="10.5" style="6" bestFit="1" customWidth="1"/>
    <col min="6374" max="6374" width="9.5" style="6" bestFit="1" customWidth="1"/>
    <col min="6375" max="6375" width="9.69921875" style="6" bestFit="1" customWidth="1"/>
    <col min="6376" max="6376" width="12.69921875" style="6" bestFit="1" customWidth="1"/>
    <col min="6377" max="6377" width="0" style="6" hidden="1" customWidth="1"/>
    <col min="6378" max="6378" width="11.5" style="6" bestFit="1" customWidth="1"/>
    <col min="6379" max="6380" width="10.5" style="6" bestFit="1" customWidth="1"/>
    <col min="6381" max="6381" width="12.5" style="6" bestFit="1" customWidth="1"/>
    <col min="6382" max="6382" width="35.69921875" style="6" bestFit="1" customWidth="1"/>
    <col min="6383" max="6383" width="11.5" style="6" bestFit="1" customWidth="1"/>
    <col min="6384" max="6385" width="10.5" style="6" bestFit="1" customWidth="1"/>
    <col min="6386" max="6386" width="12.69921875" style="6" bestFit="1" customWidth="1"/>
    <col min="6387" max="6387" width="12.5" style="6" bestFit="1" customWidth="1"/>
    <col min="6388" max="6388" width="11.5" style="6" bestFit="1" customWidth="1"/>
    <col min="6389" max="6389" width="10.5" style="6" bestFit="1" customWidth="1"/>
    <col min="6390" max="6390" width="12.69921875" style="6" bestFit="1" customWidth="1"/>
    <col min="6391" max="6391" width="12.5" style="6" bestFit="1" customWidth="1"/>
    <col min="6392" max="6393" width="9.5" style="6" bestFit="1" customWidth="1"/>
    <col min="6394" max="6394" width="12.69921875" style="6" bestFit="1" customWidth="1"/>
    <col min="6395" max="6395" width="10.5" style="6" bestFit="1" customWidth="1"/>
    <col min="6396" max="6397" width="9.5" style="6" bestFit="1" customWidth="1"/>
    <col min="6398" max="6398" width="12.69921875" style="6" bestFit="1" customWidth="1"/>
    <col min="6399" max="6399" width="11.5" style="6" bestFit="1" customWidth="1"/>
    <col min="6400" max="6401" width="10.5" style="6" bestFit="1" customWidth="1"/>
    <col min="6402" max="6402" width="12.69921875" style="6" bestFit="1" customWidth="1"/>
    <col min="6403" max="6403" width="10.5" style="6" bestFit="1" customWidth="1"/>
    <col min="6404" max="6404" width="9.5" style="6" bestFit="1" customWidth="1"/>
    <col min="6405" max="6405" width="9.69921875" style="6" bestFit="1" customWidth="1"/>
    <col min="6406" max="6406" width="12.69921875" style="6" bestFit="1" customWidth="1"/>
    <col min="6407" max="6407" width="11.5" style="6" bestFit="1" customWidth="1"/>
    <col min="6408" max="6409" width="10.5" style="6" bestFit="1" customWidth="1"/>
    <col min="6410" max="6410" width="12.5" style="6" bestFit="1" customWidth="1"/>
    <col min="6411" max="6411" width="12.69921875" style="6" customWidth="1"/>
    <col min="6412" max="6413" width="9.296875" style="6"/>
    <col min="6414" max="6414" width="9.296875" style="6" customWidth="1"/>
    <col min="6415" max="6602" width="9.296875" style="6"/>
    <col min="6603" max="6603" width="32" style="6" customWidth="1"/>
    <col min="6604" max="6604" width="11.5" style="6" bestFit="1" customWidth="1"/>
    <col min="6605" max="6606" width="10.5" style="6" bestFit="1" customWidth="1"/>
    <col min="6607" max="6607" width="12.69921875" style="6" bestFit="1" customWidth="1"/>
    <col min="6608" max="6608" width="0" style="6" hidden="1" customWidth="1"/>
    <col min="6609" max="6609" width="11.5" style="6" bestFit="1" customWidth="1"/>
    <col min="6610" max="6611" width="10.5" style="6" bestFit="1" customWidth="1"/>
    <col min="6612" max="6612" width="12.5" style="6" bestFit="1" customWidth="1"/>
    <col min="6613" max="6613" width="0" style="6" hidden="1" customWidth="1"/>
    <col min="6614" max="6614" width="10.5" style="6" bestFit="1" customWidth="1"/>
    <col min="6615" max="6616" width="9.5" style="6" bestFit="1" customWidth="1"/>
    <col min="6617" max="6617" width="12.5" style="6" bestFit="1" customWidth="1"/>
    <col min="6618" max="6618" width="0" style="6" hidden="1" customWidth="1"/>
    <col min="6619" max="6619" width="10.5" style="6" bestFit="1" customWidth="1"/>
    <col min="6620" max="6621" width="9.5" style="6" bestFit="1" customWidth="1"/>
    <col min="6622" max="6622" width="12.5" style="6" bestFit="1" customWidth="1"/>
    <col min="6623" max="6623" width="0" style="6" hidden="1" customWidth="1"/>
    <col min="6624" max="6624" width="11.5" style="6" bestFit="1" customWidth="1"/>
    <col min="6625" max="6626" width="10.5" style="6" bestFit="1" customWidth="1"/>
    <col min="6627" max="6627" width="12.5" style="6" bestFit="1" customWidth="1"/>
    <col min="6628" max="6628" width="0" style="6" hidden="1" customWidth="1"/>
    <col min="6629" max="6629" width="10.5" style="6" bestFit="1" customWidth="1"/>
    <col min="6630" max="6630" width="9.5" style="6" bestFit="1" customWidth="1"/>
    <col min="6631" max="6631" width="9.69921875" style="6" bestFit="1" customWidth="1"/>
    <col min="6632" max="6632" width="12.69921875" style="6" bestFit="1" customWidth="1"/>
    <col min="6633" max="6633" width="0" style="6" hidden="1" customWidth="1"/>
    <col min="6634" max="6634" width="11.5" style="6" bestFit="1" customWidth="1"/>
    <col min="6635" max="6636" width="10.5" style="6" bestFit="1" customWidth="1"/>
    <col min="6637" max="6637" width="12.5" style="6" bestFit="1" customWidth="1"/>
    <col min="6638" max="6638" width="35.69921875" style="6" bestFit="1" customWidth="1"/>
    <col min="6639" max="6639" width="11.5" style="6" bestFit="1" customWidth="1"/>
    <col min="6640" max="6641" width="10.5" style="6" bestFit="1" customWidth="1"/>
    <col min="6642" max="6642" width="12.69921875" style="6" bestFit="1" customWidth="1"/>
    <col min="6643" max="6643" width="12.5" style="6" bestFit="1" customWidth="1"/>
    <col min="6644" max="6644" width="11.5" style="6" bestFit="1" customWidth="1"/>
    <col min="6645" max="6645" width="10.5" style="6" bestFit="1" customWidth="1"/>
    <col min="6646" max="6646" width="12.69921875" style="6" bestFit="1" customWidth="1"/>
    <col min="6647" max="6647" width="12.5" style="6" bestFit="1" customWidth="1"/>
    <col min="6648" max="6649" width="9.5" style="6" bestFit="1" customWidth="1"/>
    <col min="6650" max="6650" width="12.69921875" style="6" bestFit="1" customWidth="1"/>
    <col min="6651" max="6651" width="10.5" style="6" bestFit="1" customWidth="1"/>
    <col min="6652" max="6653" width="9.5" style="6" bestFit="1" customWidth="1"/>
    <col min="6654" max="6654" width="12.69921875" style="6" bestFit="1" customWidth="1"/>
    <col min="6655" max="6655" width="11.5" style="6" bestFit="1" customWidth="1"/>
    <col min="6656" max="6657" width="10.5" style="6" bestFit="1" customWidth="1"/>
    <col min="6658" max="6658" width="12.69921875" style="6" bestFit="1" customWidth="1"/>
    <col min="6659" max="6659" width="10.5" style="6" bestFit="1" customWidth="1"/>
    <col min="6660" max="6660" width="9.5" style="6" bestFit="1" customWidth="1"/>
    <col min="6661" max="6661" width="9.69921875" style="6" bestFit="1" customWidth="1"/>
    <col min="6662" max="6662" width="12.69921875" style="6" bestFit="1" customWidth="1"/>
    <col min="6663" max="6663" width="11.5" style="6" bestFit="1" customWidth="1"/>
    <col min="6664" max="6665" width="10.5" style="6" bestFit="1" customWidth="1"/>
    <col min="6666" max="6666" width="12.5" style="6" bestFit="1" customWidth="1"/>
    <col min="6667" max="6667" width="12.69921875" style="6" customWidth="1"/>
    <col min="6668" max="6669" width="9.296875" style="6"/>
    <col min="6670" max="6670" width="9.296875" style="6" customWidth="1"/>
    <col min="6671" max="6858" width="9.296875" style="6"/>
    <col min="6859" max="6859" width="32" style="6" customWidth="1"/>
    <col min="6860" max="6860" width="11.5" style="6" bestFit="1" customWidth="1"/>
    <col min="6861" max="6862" width="10.5" style="6" bestFit="1" customWidth="1"/>
    <col min="6863" max="6863" width="12.69921875" style="6" bestFit="1" customWidth="1"/>
    <col min="6864" max="6864" width="0" style="6" hidden="1" customWidth="1"/>
    <col min="6865" max="6865" width="11.5" style="6" bestFit="1" customWidth="1"/>
    <col min="6866" max="6867" width="10.5" style="6" bestFit="1" customWidth="1"/>
    <col min="6868" max="6868" width="12.5" style="6" bestFit="1" customWidth="1"/>
    <col min="6869" max="6869" width="0" style="6" hidden="1" customWidth="1"/>
    <col min="6870" max="6870" width="10.5" style="6" bestFit="1" customWidth="1"/>
    <col min="6871" max="6872" width="9.5" style="6" bestFit="1" customWidth="1"/>
    <col min="6873" max="6873" width="12.5" style="6" bestFit="1" customWidth="1"/>
    <col min="6874" max="6874" width="0" style="6" hidden="1" customWidth="1"/>
    <col min="6875" max="6875" width="10.5" style="6" bestFit="1" customWidth="1"/>
    <col min="6876" max="6877" width="9.5" style="6" bestFit="1" customWidth="1"/>
    <col min="6878" max="6878" width="12.5" style="6" bestFit="1" customWidth="1"/>
    <col min="6879" max="6879" width="0" style="6" hidden="1" customWidth="1"/>
    <col min="6880" max="6880" width="11.5" style="6" bestFit="1" customWidth="1"/>
    <col min="6881" max="6882" width="10.5" style="6" bestFit="1" customWidth="1"/>
    <col min="6883" max="6883" width="12.5" style="6" bestFit="1" customWidth="1"/>
    <col min="6884" max="6884" width="0" style="6" hidden="1" customWidth="1"/>
    <col min="6885" max="6885" width="10.5" style="6" bestFit="1" customWidth="1"/>
    <col min="6886" max="6886" width="9.5" style="6" bestFit="1" customWidth="1"/>
    <col min="6887" max="6887" width="9.69921875" style="6" bestFit="1" customWidth="1"/>
    <col min="6888" max="6888" width="12.69921875" style="6" bestFit="1" customWidth="1"/>
    <col min="6889" max="6889" width="0" style="6" hidden="1" customWidth="1"/>
    <col min="6890" max="6890" width="11.5" style="6" bestFit="1" customWidth="1"/>
    <col min="6891" max="6892" width="10.5" style="6" bestFit="1" customWidth="1"/>
    <col min="6893" max="6893" width="12.5" style="6" bestFit="1" customWidth="1"/>
    <col min="6894" max="6894" width="35.69921875" style="6" bestFit="1" customWidth="1"/>
    <col min="6895" max="6895" width="11.5" style="6" bestFit="1" customWidth="1"/>
    <col min="6896" max="6897" width="10.5" style="6" bestFit="1" customWidth="1"/>
    <col min="6898" max="6898" width="12.69921875" style="6" bestFit="1" customWidth="1"/>
    <col min="6899" max="6899" width="12.5" style="6" bestFit="1" customWidth="1"/>
    <col min="6900" max="6900" width="11.5" style="6" bestFit="1" customWidth="1"/>
    <col min="6901" max="6901" width="10.5" style="6" bestFit="1" customWidth="1"/>
    <col min="6902" max="6902" width="12.69921875" style="6" bestFit="1" customWidth="1"/>
    <col min="6903" max="6903" width="12.5" style="6" bestFit="1" customWidth="1"/>
    <col min="6904" max="6905" width="9.5" style="6" bestFit="1" customWidth="1"/>
    <col min="6906" max="6906" width="12.69921875" style="6" bestFit="1" customWidth="1"/>
    <col min="6907" max="6907" width="10.5" style="6" bestFit="1" customWidth="1"/>
    <col min="6908" max="6909" width="9.5" style="6" bestFit="1" customWidth="1"/>
    <col min="6910" max="6910" width="12.69921875" style="6" bestFit="1" customWidth="1"/>
    <col min="6911" max="6911" width="11.5" style="6" bestFit="1" customWidth="1"/>
    <col min="6912" max="6913" width="10.5" style="6" bestFit="1" customWidth="1"/>
    <col min="6914" max="6914" width="12.69921875" style="6" bestFit="1" customWidth="1"/>
    <col min="6915" max="6915" width="10.5" style="6" bestFit="1" customWidth="1"/>
    <col min="6916" max="6916" width="9.5" style="6" bestFit="1" customWidth="1"/>
    <col min="6917" max="6917" width="9.69921875" style="6" bestFit="1" customWidth="1"/>
    <col min="6918" max="6918" width="12.69921875" style="6" bestFit="1" customWidth="1"/>
    <col min="6919" max="6919" width="11.5" style="6" bestFit="1" customWidth="1"/>
    <col min="6920" max="6921" width="10.5" style="6" bestFit="1" customWidth="1"/>
    <col min="6922" max="6922" width="12.5" style="6" bestFit="1" customWidth="1"/>
    <col min="6923" max="6923" width="12.69921875" style="6" customWidth="1"/>
    <col min="6924" max="6925" width="9.296875" style="6"/>
    <col min="6926" max="6926" width="9.296875" style="6" customWidth="1"/>
    <col min="6927" max="7114" width="9.296875" style="6"/>
    <col min="7115" max="7115" width="32" style="6" customWidth="1"/>
    <col min="7116" max="7116" width="11.5" style="6" bestFit="1" customWidth="1"/>
    <col min="7117" max="7118" width="10.5" style="6" bestFit="1" customWidth="1"/>
    <col min="7119" max="7119" width="12.69921875" style="6" bestFit="1" customWidth="1"/>
    <col min="7120" max="7120" width="0" style="6" hidden="1" customWidth="1"/>
    <col min="7121" max="7121" width="11.5" style="6" bestFit="1" customWidth="1"/>
    <col min="7122" max="7123" width="10.5" style="6" bestFit="1" customWidth="1"/>
    <col min="7124" max="7124" width="12.5" style="6" bestFit="1" customWidth="1"/>
    <col min="7125" max="7125" width="0" style="6" hidden="1" customWidth="1"/>
    <col min="7126" max="7126" width="10.5" style="6" bestFit="1" customWidth="1"/>
    <col min="7127" max="7128" width="9.5" style="6" bestFit="1" customWidth="1"/>
    <col min="7129" max="7129" width="12.5" style="6" bestFit="1" customWidth="1"/>
    <col min="7130" max="7130" width="0" style="6" hidden="1" customWidth="1"/>
    <col min="7131" max="7131" width="10.5" style="6" bestFit="1" customWidth="1"/>
    <col min="7132" max="7133" width="9.5" style="6" bestFit="1" customWidth="1"/>
    <col min="7134" max="7134" width="12.5" style="6" bestFit="1" customWidth="1"/>
    <col min="7135" max="7135" width="0" style="6" hidden="1" customWidth="1"/>
    <col min="7136" max="7136" width="11.5" style="6" bestFit="1" customWidth="1"/>
    <col min="7137" max="7138" width="10.5" style="6" bestFit="1" customWidth="1"/>
    <col min="7139" max="7139" width="12.5" style="6" bestFit="1" customWidth="1"/>
    <col min="7140" max="7140" width="0" style="6" hidden="1" customWidth="1"/>
    <col min="7141" max="7141" width="10.5" style="6" bestFit="1" customWidth="1"/>
    <col min="7142" max="7142" width="9.5" style="6" bestFit="1" customWidth="1"/>
    <col min="7143" max="7143" width="9.69921875" style="6" bestFit="1" customWidth="1"/>
    <col min="7144" max="7144" width="12.69921875" style="6" bestFit="1" customWidth="1"/>
    <col min="7145" max="7145" width="0" style="6" hidden="1" customWidth="1"/>
    <col min="7146" max="7146" width="11.5" style="6" bestFit="1" customWidth="1"/>
    <col min="7147" max="7148" width="10.5" style="6" bestFit="1" customWidth="1"/>
    <col min="7149" max="7149" width="12.5" style="6" bestFit="1" customWidth="1"/>
    <col min="7150" max="7150" width="35.69921875" style="6" bestFit="1" customWidth="1"/>
    <col min="7151" max="7151" width="11.5" style="6" bestFit="1" customWidth="1"/>
    <col min="7152" max="7153" width="10.5" style="6" bestFit="1" customWidth="1"/>
    <col min="7154" max="7154" width="12.69921875" style="6" bestFit="1" customWidth="1"/>
    <col min="7155" max="7155" width="12.5" style="6" bestFit="1" customWidth="1"/>
    <col min="7156" max="7156" width="11.5" style="6" bestFit="1" customWidth="1"/>
    <col min="7157" max="7157" width="10.5" style="6" bestFit="1" customWidth="1"/>
    <col min="7158" max="7158" width="12.69921875" style="6" bestFit="1" customWidth="1"/>
    <col min="7159" max="7159" width="12.5" style="6" bestFit="1" customWidth="1"/>
    <col min="7160" max="7161" width="9.5" style="6" bestFit="1" customWidth="1"/>
    <col min="7162" max="7162" width="12.69921875" style="6" bestFit="1" customWidth="1"/>
    <col min="7163" max="7163" width="10.5" style="6" bestFit="1" customWidth="1"/>
    <col min="7164" max="7165" width="9.5" style="6" bestFit="1" customWidth="1"/>
    <col min="7166" max="7166" width="12.69921875" style="6" bestFit="1" customWidth="1"/>
    <col min="7167" max="7167" width="11.5" style="6" bestFit="1" customWidth="1"/>
    <col min="7168" max="7169" width="10.5" style="6" bestFit="1" customWidth="1"/>
    <col min="7170" max="7170" width="12.69921875" style="6" bestFit="1" customWidth="1"/>
    <col min="7171" max="7171" width="10.5" style="6" bestFit="1" customWidth="1"/>
    <col min="7172" max="7172" width="9.5" style="6" bestFit="1" customWidth="1"/>
    <col min="7173" max="7173" width="9.69921875" style="6" bestFit="1" customWidth="1"/>
    <col min="7174" max="7174" width="12.69921875" style="6" bestFit="1" customWidth="1"/>
    <col min="7175" max="7175" width="11.5" style="6" bestFit="1" customWidth="1"/>
    <col min="7176" max="7177" width="10.5" style="6" bestFit="1" customWidth="1"/>
    <col min="7178" max="7178" width="12.5" style="6" bestFit="1" customWidth="1"/>
    <col min="7179" max="7179" width="12.69921875" style="6" customWidth="1"/>
    <col min="7180" max="7181" width="9.296875" style="6"/>
    <col min="7182" max="7182" width="9.296875" style="6" customWidth="1"/>
    <col min="7183" max="7370" width="9.296875" style="6"/>
    <col min="7371" max="7371" width="32" style="6" customWidth="1"/>
    <col min="7372" max="7372" width="11.5" style="6" bestFit="1" customWidth="1"/>
    <col min="7373" max="7374" width="10.5" style="6" bestFit="1" customWidth="1"/>
    <col min="7375" max="7375" width="12.69921875" style="6" bestFit="1" customWidth="1"/>
    <col min="7376" max="7376" width="0" style="6" hidden="1" customWidth="1"/>
    <col min="7377" max="7377" width="11.5" style="6" bestFit="1" customWidth="1"/>
    <col min="7378" max="7379" width="10.5" style="6" bestFit="1" customWidth="1"/>
    <col min="7380" max="7380" width="12.5" style="6" bestFit="1" customWidth="1"/>
    <col min="7381" max="7381" width="0" style="6" hidden="1" customWidth="1"/>
    <col min="7382" max="7382" width="10.5" style="6" bestFit="1" customWidth="1"/>
    <col min="7383" max="7384" width="9.5" style="6" bestFit="1" customWidth="1"/>
    <col min="7385" max="7385" width="12.5" style="6" bestFit="1" customWidth="1"/>
    <col min="7386" max="7386" width="0" style="6" hidden="1" customWidth="1"/>
    <col min="7387" max="7387" width="10.5" style="6" bestFit="1" customWidth="1"/>
    <col min="7388" max="7389" width="9.5" style="6" bestFit="1" customWidth="1"/>
    <col min="7390" max="7390" width="12.5" style="6" bestFit="1" customWidth="1"/>
    <col min="7391" max="7391" width="0" style="6" hidden="1" customWidth="1"/>
    <col min="7392" max="7392" width="11.5" style="6" bestFit="1" customWidth="1"/>
    <col min="7393" max="7394" width="10.5" style="6" bestFit="1" customWidth="1"/>
    <col min="7395" max="7395" width="12.5" style="6" bestFit="1" customWidth="1"/>
    <col min="7396" max="7396" width="0" style="6" hidden="1" customWidth="1"/>
    <col min="7397" max="7397" width="10.5" style="6" bestFit="1" customWidth="1"/>
    <col min="7398" max="7398" width="9.5" style="6" bestFit="1" customWidth="1"/>
    <col min="7399" max="7399" width="9.69921875" style="6" bestFit="1" customWidth="1"/>
    <col min="7400" max="7400" width="12.69921875" style="6" bestFit="1" customWidth="1"/>
    <col min="7401" max="7401" width="0" style="6" hidden="1" customWidth="1"/>
    <col min="7402" max="7402" width="11.5" style="6" bestFit="1" customWidth="1"/>
    <col min="7403" max="7404" width="10.5" style="6" bestFit="1" customWidth="1"/>
    <col min="7405" max="7405" width="12.5" style="6" bestFit="1" customWidth="1"/>
    <col min="7406" max="7406" width="35.69921875" style="6" bestFit="1" customWidth="1"/>
    <col min="7407" max="7407" width="11.5" style="6" bestFit="1" customWidth="1"/>
    <col min="7408" max="7409" width="10.5" style="6" bestFit="1" customWidth="1"/>
    <col min="7410" max="7410" width="12.69921875" style="6" bestFit="1" customWidth="1"/>
    <col min="7411" max="7411" width="12.5" style="6" bestFit="1" customWidth="1"/>
    <col min="7412" max="7412" width="11.5" style="6" bestFit="1" customWidth="1"/>
    <col min="7413" max="7413" width="10.5" style="6" bestFit="1" customWidth="1"/>
    <col min="7414" max="7414" width="12.69921875" style="6" bestFit="1" customWidth="1"/>
    <col min="7415" max="7415" width="12.5" style="6" bestFit="1" customWidth="1"/>
    <col min="7416" max="7417" width="9.5" style="6" bestFit="1" customWidth="1"/>
    <col min="7418" max="7418" width="12.69921875" style="6" bestFit="1" customWidth="1"/>
    <col min="7419" max="7419" width="10.5" style="6" bestFit="1" customWidth="1"/>
    <col min="7420" max="7421" width="9.5" style="6" bestFit="1" customWidth="1"/>
    <col min="7422" max="7422" width="12.69921875" style="6" bestFit="1" customWidth="1"/>
    <col min="7423" max="7423" width="11.5" style="6" bestFit="1" customWidth="1"/>
    <col min="7424" max="7425" width="10.5" style="6" bestFit="1" customWidth="1"/>
    <col min="7426" max="7426" width="12.69921875" style="6" bestFit="1" customWidth="1"/>
    <col min="7427" max="7427" width="10.5" style="6" bestFit="1" customWidth="1"/>
    <col min="7428" max="7428" width="9.5" style="6" bestFit="1" customWidth="1"/>
    <col min="7429" max="7429" width="9.69921875" style="6" bestFit="1" customWidth="1"/>
    <col min="7430" max="7430" width="12.69921875" style="6" bestFit="1" customWidth="1"/>
    <col min="7431" max="7431" width="11.5" style="6" bestFit="1" customWidth="1"/>
    <col min="7432" max="7433" width="10.5" style="6" bestFit="1" customWidth="1"/>
    <col min="7434" max="7434" width="12.5" style="6" bestFit="1" customWidth="1"/>
    <col min="7435" max="7435" width="12.69921875" style="6" customWidth="1"/>
    <col min="7436" max="7437" width="9.296875" style="6"/>
    <col min="7438" max="7438" width="9.296875" style="6" customWidth="1"/>
    <col min="7439" max="7626" width="9.296875" style="6"/>
    <col min="7627" max="7627" width="32" style="6" customWidth="1"/>
    <col min="7628" max="7628" width="11.5" style="6" bestFit="1" customWidth="1"/>
    <col min="7629" max="7630" width="10.5" style="6" bestFit="1" customWidth="1"/>
    <col min="7631" max="7631" width="12.69921875" style="6" bestFit="1" customWidth="1"/>
    <col min="7632" max="7632" width="0" style="6" hidden="1" customWidth="1"/>
    <col min="7633" max="7633" width="11.5" style="6" bestFit="1" customWidth="1"/>
    <col min="7634" max="7635" width="10.5" style="6" bestFit="1" customWidth="1"/>
    <col min="7636" max="7636" width="12.5" style="6" bestFit="1" customWidth="1"/>
    <col min="7637" max="7637" width="0" style="6" hidden="1" customWidth="1"/>
    <col min="7638" max="7638" width="10.5" style="6" bestFit="1" customWidth="1"/>
    <col min="7639" max="7640" width="9.5" style="6" bestFit="1" customWidth="1"/>
    <col min="7641" max="7641" width="12.5" style="6" bestFit="1" customWidth="1"/>
    <col min="7642" max="7642" width="0" style="6" hidden="1" customWidth="1"/>
    <col min="7643" max="7643" width="10.5" style="6" bestFit="1" customWidth="1"/>
    <col min="7644" max="7645" width="9.5" style="6" bestFit="1" customWidth="1"/>
    <col min="7646" max="7646" width="12.5" style="6" bestFit="1" customWidth="1"/>
    <col min="7647" max="7647" width="0" style="6" hidden="1" customWidth="1"/>
    <col min="7648" max="7648" width="11.5" style="6" bestFit="1" customWidth="1"/>
    <col min="7649" max="7650" width="10.5" style="6" bestFit="1" customWidth="1"/>
    <col min="7651" max="7651" width="12.5" style="6" bestFit="1" customWidth="1"/>
    <col min="7652" max="7652" width="0" style="6" hidden="1" customWidth="1"/>
    <col min="7653" max="7653" width="10.5" style="6" bestFit="1" customWidth="1"/>
    <col min="7654" max="7654" width="9.5" style="6" bestFit="1" customWidth="1"/>
    <col min="7655" max="7655" width="9.69921875" style="6" bestFit="1" customWidth="1"/>
    <col min="7656" max="7656" width="12.69921875" style="6" bestFit="1" customWidth="1"/>
    <col min="7657" max="7657" width="0" style="6" hidden="1" customWidth="1"/>
    <col min="7658" max="7658" width="11.5" style="6" bestFit="1" customWidth="1"/>
    <col min="7659" max="7660" width="10.5" style="6" bestFit="1" customWidth="1"/>
    <col min="7661" max="7661" width="12.5" style="6" bestFit="1" customWidth="1"/>
    <col min="7662" max="7662" width="35.69921875" style="6" bestFit="1" customWidth="1"/>
    <col min="7663" max="7663" width="11.5" style="6" bestFit="1" customWidth="1"/>
    <col min="7664" max="7665" width="10.5" style="6" bestFit="1" customWidth="1"/>
    <col min="7666" max="7666" width="12.69921875" style="6" bestFit="1" customWidth="1"/>
    <col min="7667" max="7667" width="12.5" style="6" bestFit="1" customWidth="1"/>
    <col min="7668" max="7668" width="11.5" style="6" bestFit="1" customWidth="1"/>
    <col min="7669" max="7669" width="10.5" style="6" bestFit="1" customWidth="1"/>
    <col min="7670" max="7670" width="12.69921875" style="6" bestFit="1" customWidth="1"/>
    <col min="7671" max="7671" width="12.5" style="6" bestFit="1" customWidth="1"/>
    <col min="7672" max="7673" width="9.5" style="6" bestFit="1" customWidth="1"/>
    <col min="7674" max="7674" width="12.69921875" style="6" bestFit="1" customWidth="1"/>
    <col min="7675" max="7675" width="10.5" style="6" bestFit="1" customWidth="1"/>
    <col min="7676" max="7677" width="9.5" style="6" bestFit="1" customWidth="1"/>
    <col min="7678" max="7678" width="12.69921875" style="6" bestFit="1" customWidth="1"/>
    <col min="7679" max="7679" width="11.5" style="6" bestFit="1" customWidth="1"/>
    <col min="7680" max="7681" width="10.5" style="6" bestFit="1" customWidth="1"/>
    <col min="7682" max="7682" width="12.69921875" style="6" bestFit="1" customWidth="1"/>
    <col min="7683" max="7683" width="10.5" style="6" bestFit="1" customWidth="1"/>
    <col min="7684" max="7684" width="9.5" style="6" bestFit="1" customWidth="1"/>
    <col min="7685" max="7685" width="9.69921875" style="6" bestFit="1" customWidth="1"/>
    <col min="7686" max="7686" width="12.69921875" style="6" bestFit="1" customWidth="1"/>
    <col min="7687" max="7687" width="11.5" style="6" bestFit="1" customWidth="1"/>
    <col min="7688" max="7689" width="10.5" style="6" bestFit="1" customWidth="1"/>
    <col min="7690" max="7690" width="12.5" style="6" bestFit="1" customWidth="1"/>
    <col min="7691" max="7691" width="12.69921875" style="6" customWidth="1"/>
    <col min="7692" max="7693" width="9.296875" style="6"/>
    <col min="7694" max="7694" width="9.296875" style="6" customWidth="1"/>
    <col min="7695" max="7882" width="9.296875" style="6"/>
    <col min="7883" max="7883" width="32" style="6" customWidth="1"/>
    <col min="7884" max="7884" width="11.5" style="6" bestFit="1" customWidth="1"/>
    <col min="7885" max="7886" width="10.5" style="6" bestFit="1" customWidth="1"/>
    <col min="7887" max="7887" width="12.69921875" style="6" bestFit="1" customWidth="1"/>
    <col min="7888" max="7888" width="0" style="6" hidden="1" customWidth="1"/>
    <col min="7889" max="7889" width="11.5" style="6" bestFit="1" customWidth="1"/>
    <col min="7890" max="7891" width="10.5" style="6" bestFit="1" customWidth="1"/>
    <col min="7892" max="7892" width="12.5" style="6" bestFit="1" customWidth="1"/>
    <col min="7893" max="7893" width="0" style="6" hidden="1" customWidth="1"/>
    <col min="7894" max="7894" width="10.5" style="6" bestFit="1" customWidth="1"/>
    <col min="7895" max="7896" width="9.5" style="6" bestFit="1" customWidth="1"/>
    <col min="7897" max="7897" width="12.5" style="6" bestFit="1" customWidth="1"/>
    <col min="7898" max="7898" width="0" style="6" hidden="1" customWidth="1"/>
    <col min="7899" max="7899" width="10.5" style="6" bestFit="1" customWidth="1"/>
    <col min="7900" max="7901" width="9.5" style="6" bestFit="1" customWidth="1"/>
    <col min="7902" max="7902" width="12.5" style="6" bestFit="1" customWidth="1"/>
    <col min="7903" max="7903" width="0" style="6" hidden="1" customWidth="1"/>
    <col min="7904" max="7904" width="11.5" style="6" bestFit="1" customWidth="1"/>
    <col min="7905" max="7906" width="10.5" style="6" bestFit="1" customWidth="1"/>
    <col min="7907" max="7907" width="12.5" style="6" bestFit="1" customWidth="1"/>
    <col min="7908" max="7908" width="0" style="6" hidden="1" customWidth="1"/>
    <col min="7909" max="7909" width="10.5" style="6" bestFit="1" customWidth="1"/>
    <col min="7910" max="7910" width="9.5" style="6" bestFit="1" customWidth="1"/>
    <col min="7911" max="7911" width="9.69921875" style="6" bestFit="1" customWidth="1"/>
    <col min="7912" max="7912" width="12.69921875" style="6" bestFit="1" customWidth="1"/>
    <col min="7913" max="7913" width="0" style="6" hidden="1" customWidth="1"/>
    <col min="7914" max="7914" width="11.5" style="6" bestFit="1" customWidth="1"/>
    <col min="7915" max="7916" width="10.5" style="6" bestFit="1" customWidth="1"/>
    <col min="7917" max="7917" width="12.5" style="6" bestFit="1" customWidth="1"/>
    <col min="7918" max="7918" width="35.69921875" style="6" bestFit="1" customWidth="1"/>
    <col min="7919" max="7919" width="11.5" style="6" bestFit="1" customWidth="1"/>
    <col min="7920" max="7921" width="10.5" style="6" bestFit="1" customWidth="1"/>
    <col min="7922" max="7922" width="12.69921875" style="6" bestFit="1" customWidth="1"/>
    <col min="7923" max="7923" width="12.5" style="6" bestFit="1" customWidth="1"/>
    <col min="7924" max="7924" width="11.5" style="6" bestFit="1" customWidth="1"/>
    <col min="7925" max="7925" width="10.5" style="6" bestFit="1" customWidth="1"/>
    <col min="7926" max="7926" width="12.69921875" style="6" bestFit="1" customWidth="1"/>
    <col min="7927" max="7927" width="12.5" style="6" bestFit="1" customWidth="1"/>
    <col min="7928" max="7929" width="9.5" style="6" bestFit="1" customWidth="1"/>
    <col min="7930" max="7930" width="12.69921875" style="6" bestFit="1" customWidth="1"/>
    <col min="7931" max="7931" width="10.5" style="6" bestFit="1" customWidth="1"/>
    <col min="7932" max="7933" width="9.5" style="6" bestFit="1" customWidth="1"/>
    <col min="7934" max="7934" width="12.69921875" style="6" bestFit="1" customWidth="1"/>
    <col min="7935" max="7935" width="11.5" style="6" bestFit="1" customWidth="1"/>
    <col min="7936" max="7937" width="10.5" style="6" bestFit="1" customWidth="1"/>
    <col min="7938" max="7938" width="12.69921875" style="6" bestFit="1" customWidth="1"/>
    <col min="7939" max="7939" width="10.5" style="6" bestFit="1" customWidth="1"/>
    <col min="7940" max="7940" width="9.5" style="6" bestFit="1" customWidth="1"/>
    <col min="7941" max="7941" width="9.69921875" style="6" bestFit="1" customWidth="1"/>
    <col min="7942" max="7942" width="12.69921875" style="6" bestFit="1" customWidth="1"/>
    <col min="7943" max="7943" width="11.5" style="6" bestFit="1" customWidth="1"/>
    <col min="7944" max="7945" width="10.5" style="6" bestFit="1" customWidth="1"/>
    <col min="7946" max="7946" width="12.5" style="6" bestFit="1" customWidth="1"/>
    <col min="7947" max="7947" width="12.69921875" style="6" customWidth="1"/>
    <col min="7948" max="7949" width="9.296875" style="6"/>
    <col min="7950" max="7950" width="9.296875" style="6" customWidth="1"/>
    <col min="7951" max="8138" width="9.296875" style="6"/>
    <col min="8139" max="8139" width="32" style="6" customWidth="1"/>
    <col min="8140" max="8140" width="11.5" style="6" bestFit="1" customWidth="1"/>
    <col min="8141" max="8142" width="10.5" style="6" bestFit="1" customWidth="1"/>
    <col min="8143" max="8143" width="12.69921875" style="6" bestFit="1" customWidth="1"/>
    <col min="8144" max="8144" width="0" style="6" hidden="1" customWidth="1"/>
    <col min="8145" max="8145" width="11.5" style="6" bestFit="1" customWidth="1"/>
    <col min="8146" max="8147" width="10.5" style="6" bestFit="1" customWidth="1"/>
    <col min="8148" max="8148" width="12.5" style="6" bestFit="1" customWidth="1"/>
    <col min="8149" max="8149" width="0" style="6" hidden="1" customWidth="1"/>
    <col min="8150" max="8150" width="10.5" style="6" bestFit="1" customWidth="1"/>
    <col min="8151" max="8152" width="9.5" style="6" bestFit="1" customWidth="1"/>
    <col min="8153" max="8153" width="12.5" style="6" bestFit="1" customWidth="1"/>
    <col min="8154" max="8154" width="0" style="6" hidden="1" customWidth="1"/>
    <col min="8155" max="8155" width="10.5" style="6" bestFit="1" customWidth="1"/>
    <col min="8156" max="8157" width="9.5" style="6" bestFit="1" customWidth="1"/>
    <col min="8158" max="8158" width="12.5" style="6" bestFit="1" customWidth="1"/>
    <col min="8159" max="8159" width="0" style="6" hidden="1" customWidth="1"/>
    <col min="8160" max="8160" width="11.5" style="6" bestFit="1" customWidth="1"/>
    <col min="8161" max="8162" width="10.5" style="6" bestFit="1" customWidth="1"/>
    <col min="8163" max="8163" width="12.5" style="6" bestFit="1" customWidth="1"/>
    <col min="8164" max="8164" width="0" style="6" hidden="1" customWidth="1"/>
    <col min="8165" max="8165" width="10.5" style="6" bestFit="1" customWidth="1"/>
    <col min="8166" max="8166" width="9.5" style="6" bestFit="1" customWidth="1"/>
    <col min="8167" max="8167" width="9.69921875" style="6" bestFit="1" customWidth="1"/>
    <col min="8168" max="8168" width="12.69921875" style="6" bestFit="1" customWidth="1"/>
    <col min="8169" max="8169" width="0" style="6" hidden="1" customWidth="1"/>
    <col min="8170" max="8170" width="11.5" style="6" bestFit="1" customWidth="1"/>
    <col min="8171" max="8172" width="10.5" style="6" bestFit="1" customWidth="1"/>
    <col min="8173" max="8173" width="12.5" style="6" bestFit="1" customWidth="1"/>
    <col min="8174" max="8174" width="35.69921875" style="6" bestFit="1" customWidth="1"/>
    <col min="8175" max="8175" width="11.5" style="6" bestFit="1" customWidth="1"/>
    <col min="8176" max="8177" width="10.5" style="6" bestFit="1" customWidth="1"/>
    <col min="8178" max="8178" width="12.69921875" style="6" bestFit="1" customWidth="1"/>
    <col min="8179" max="8179" width="12.5" style="6" bestFit="1" customWidth="1"/>
    <col min="8180" max="8180" width="11.5" style="6" bestFit="1" customWidth="1"/>
    <col min="8181" max="8181" width="10.5" style="6" bestFit="1" customWidth="1"/>
    <col min="8182" max="8182" width="12.69921875" style="6" bestFit="1" customWidth="1"/>
    <col min="8183" max="8183" width="12.5" style="6" bestFit="1" customWidth="1"/>
    <col min="8184" max="8185" width="9.5" style="6" bestFit="1" customWidth="1"/>
    <col min="8186" max="8186" width="12.69921875" style="6" bestFit="1" customWidth="1"/>
    <col min="8187" max="8187" width="10.5" style="6" bestFit="1" customWidth="1"/>
    <col min="8188" max="8189" width="9.5" style="6" bestFit="1" customWidth="1"/>
    <col min="8190" max="8190" width="12.69921875" style="6" bestFit="1" customWidth="1"/>
    <col min="8191" max="8191" width="11.5" style="6" bestFit="1" customWidth="1"/>
    <col min="8192" max="8193" width="10.5" style="6" bestFit="1" customWidth="1"/>
    <col min="8194" max="8194" width="12.69921875" style="6" bestFit="1" customWidth="1"/>
    <col min="8195" max="8195" width="10.5" style="6" bestFit="1" customWidth="1"/>
    <col min="8196" max="8196" width="9.5" style="6" bestFit="1" customWidth="1"/>
    <col min="8197" max="8197" width="9.69921875" style="6" bestFit="1" customWidth="1"/>
    <col min="8198" max="8198" width="12.69921875" style="6" bestFit="1" customWidth="1"/>
    <col min="8199" max="8199" width="11.5" style="6" bestFit="1" customWidth="1"/>
    <col min="8200" max="8201" width="10.5" style="6" bestFit="1" customWidth="1"/>
    <col min="8202" max="8202" width="12.5" style="6" bestFit="1" customWidth="1"/>
    <col min="8203" max="8203" width="12.69921875" style="6" customWidth="1"/>
    <col min="8204" max="8205" width="9.296875" style="6"/>
    <col min="8206" max="8206" width="9.296875" style="6" customWidth="1"/>
    <col min="8207" max="8394" width="9.296875" style="6"/>
    <col min="8395" max="8395" width="32" style="6" customWidth="1"/>
    <col min="8396" max="8396" width="11.5" style="6" bestFit="1" customWidth="1"/>
    <col min="8397" max="8398" width="10.5" style="6" bestFit="1" customWidth="1"/>
    <col min="8399" max="8399" width="12.69921875" style="6" bestFit="1" customWidth="1"/>
    <col min="8400" max="8400" width="0" style="6" hidden="1" customWidth="1"/>
    <col min="8401" max="8401" width="11.5" style="6" bestFit="1" customWidth="1"/>
    <col min="8402" max="8403" width="10.5" style="6" bestFit="1" customWidth="1"/>
    <col min="8404" max="8404" width="12.5" style="6" bestFit="1" customWidth="1"/>
    <col min="8405" max="8405" width="0" style="6" hidden="1" customWidth="1"/>
    <col min="8406" max="8406" width="10.5" style="6" bestFit="1" customWidth="1"/>
    <col min="8407" max="8408" width="9.5" style="6" bestFit="1" customWidth="1"/>
    <col min="8409" max="8409" width="12.5" style="6" bestFit="1" customWidth="1"/>
    <col min="8410" max="8410" width="0" style="6" hidden="1" customWidth="1"/>
    <col min="8411" max="8411" width="10.5" style="6" bestFit="1" customWidth="1"/>
    <col min="8412" max="8413" width="9.5" style="6" bestFit="1" customWidth="1"/>
    <col min="8414" max="8414" width="12.5" style="6" bestFit="1" customWidth="1"/>
    <col min="8415" max="8415" width="0" style="6" hidden="1" customWidth="1"/>
    <col min="8416" max="8416" width="11.5" style="6" bestFit="1" customWidth="1"/>
    <col min="8417" max="8418" width="10.5" style="6" bestFit="1" customWidth="1"/>
    <col min="8419" max="8419" width="12.5" style="6" bestFit="1" customWidth="1"/>
    <col min="8420" max="8420" width="0" style="6" hidden="1" customWidth="1"/>
    <col min="8421" max="8421" width="10.5" style="6" bestFit="1" customWidth="1"/>
    <col min="8422" max="8422" width="9.5" style="6" bestFit="1" customWidth="1"/>
    <col min="8423" max="8423" width="9.69921875" style="6" bestFit="1" customWidth="1"/>
    <col min="8424" max="8424" width="12.69921875" style="6" bestFit="1" customWidth="1"/>
    <col min="8425" max="8425" width="0" style="6" hidden="1" customWidth="1"/>
    <col min="8426" max="8426" width="11.5" style="6" bestFit="1" customWidth="1"/>
    <col min="8427" max="8428" width="10.5" style="6" bestFit="1" customWidth="1"/>
    <col min="8429" max="8429" width="12.5" style="6" bestFit="1" customWidth="1"/>
    <col min="8430" max="8430" width="35.69921875" style="6" bestFit="1" customWidth="1"/>
    <col min="8431" max="8431" width="11.5" style="6" bestFit="1" customWidth="1"/>
    <col min="8432" max="8433" width="10.5" style="6" bestFit="1" customWidth="1"/>
    <col min="8434" max="8434" width="12.69921875" style="6" bestFit="1" customWidth="1"/>
    <col min="8435" max="8435" width="12.5" style="6" bestFit="1" customWidth="1"/>
    <col min="8436" max="8436" width="11.5" style="6" bestFit="1" customWidth="1"/>
    <col min="8437" max="8437" width="10.5" style="6" bestFit="1" customWidth="1"/>
    <col min="8438" max="8438" width="12.69921875" style="6" bestFit="1" customWidth="1"/>
    <col min="8439" max="8439" width="12.5" style="6" bestFit="1" customWidth="1"/>
    <col min="8440" max="8441" width="9.5" style="6" bestFit="1" customWidth="1"/>
    <col min="8442" max="8442" width="12.69921875" style="6" bestFit="1" customWidth="1"/>
    <col min="8443" max="8443" width="10.5" style="6" bestFit="1" customWidth="1"/>
    <col min="8444" max="8445" width="9.5" style="6" bestFit="1" customWidth="1"/>
    <col min="8446" max="8446" width="12.69921875" style="6" bestFit="1" customWidth="1"/>
    <col min="8447" max="8447" width="11.5" style="6" bestFit="1" customWidth="1"/>
    <col min="8448" max="8449" width="10.5" style="6" bestFit="1" customWidth="1"/>
    <col min="8450" max="8450" width="12.69921875" style="6" bestFit="1" customWidth="1"/>
    <col min="8451" max="8451" width="10.5" style="6" bestFit="1" customWidth="1"/>
    <col min="8452" max="8452" width="9.5" style="6" bestFit="1" customWidth="1"/>
    <col min="8453" max="8453" width="9.69921875" style="6" bestFit="1" customWidth="1"/>
    <col min="8454" max="8454" width="12.69921875" style="6" bestFit="1" customWidth="1"/>
    <col min="8455" max="8455" width="11.5" style="6" bestFit="1" customWidth="1"/>
    <col min="8456" max="8457" width="10.5" style="6" bestFit="1" customWidth="1"/>
    <col min="8458" max="8458" width="12.5" style="6" bestFit="1" customWidth="1"/>
    <col min="8459" max="8459" width="12.69921875" style="6" customWidth="1"/>
    <col min="8460" max="8461" width="9.296875" style="6"/>
    <col min="8462" max="8462" width="9.296875" style="6" customWidth="1"/>
    <col min="8463" max="8650" width="9.296875" style="6"/>
    <col min="8651" max="8651" width="32" style="6" customWidth="1"/>
    <col min="8652" max="8652" width="11.5" style="6" bestFit="1" customWidth="1"/>
    <col min="8653" max="8654" width="10.5" style="6" bestFit="1" customWidth="1"/>
    <col min="8655" max="8655" width="12.69921875" style="6" bestFit="1" customWidth="1"/>
    <col min="8656" max="8656" width="0" style="6" hidden="1" customWidth="1"/>
    <col min="8657" max="8657" width="11.5" style="6" bestFit="1" customWidth="1"/>
    <col min="8658" max="8659" width="10.5" style="6" bestFit="1" customWidth="1"/>
    <col min="8660" max="8660" width="12.5" style="6" bestFit="1" customWidth="1"/>
    <col min="8661" max="8661" width="0" style="6" hidden="1" customWidth="1"/>
    <col min="8662" max="8662" width="10.5" style="6" bestFit="1" customWidth="1"/>
    <col min="8663" max="8664" width="9.5" style="6" bestFit="1" customWidth="1"/>
    <col min="8665" max="8665" width="12.5" style="6" bestFit="1" customWidth="1"/>
    <col min="8666" max="8666" width="0" style="6" hidden="1" customWidth="1"/>
    <col min="8667" max="8667" width="10.5" style="6" bestFit="1" customWidth="1"/>
    <col min="8668" max="8669" width="9.5" style="6" bestFit="1" customWidth="1"/>
    <col min="8670" max="8670" width="12.5" style="6" bestFit="1" customWidth="1"/>
    <col min="8671" max="8671" width="0" style="6" hidden="1" customWidth="1"/>
    <col min="8672" max="8672" width="11.5" style="6" bestFit="1" customWidth="1"/>
    <col min="8673" max="8674" width="10.5" style="6" bestFit="1" customWidth="1"/>
    <col min="8675" max="8675" width="12.5" style="6" bestFit="1" customWidth="1"/>
    <col min="8676" max="8676" width="0" style="6" hidden="1" customWidth="1"/>
    <col min="8677" max="8677" width="10.5" style="6" bestFit="1" customWidth="1"/>
    <col min="8678" max="8678" width="9.5" style="6" bestFit="1" customWidth="1"/>
    <col min="8679" max="8679" width="9.69921875" style="6" bestFit="1" customWidth="1"/>
    <col min="8680" max="8680" width="12.69921875" style="6" bestFit="1" customWidth="1"/>
    <col min="8681" max="8681" width="0" style="6" hidden="1" customWidth="1"/>
    <col min="8682" max="8682" width="11.5" style="6" bestFit="1" customWidth="1"/>
    <col min="8683" max="8684" width="10.5" style="6" bestFit="1" customWidth="1"/>
    <col min="8685" max="8685" width="12.5" style="6" bestFit="1" customWidth="1"/>
    <col min="8686" max="8686" width="35.69921875" style="6" bestFit="1" customWidth="1"/>
    <col min="8687" max="8687" width="11.5" style="6" bestFit="1" customWidth="1"/>
    <col min="8688" max="8689" width="10.5" style="6" bestFit="1" customWidth="1"/>
    <col min="8690" max="8690" width="12.69921875" style="6" bestFit="1" customWidth="1"/>
    <col min="8691" max="8691" width="12.5" style="6" bestFit="1" customWidth="1"/>
    <col min="8692" max="8692" width="11.5" style="6" bestFit="1" customWidth="1"/>
    <col min="8693" max="8693" width="10.5" style="6" bestFit="1" customWidth="1"/>
    <col min="8694" max="8694" width="12.69921875" style="6" bestFit="1" customWidth="1"/>
    <col min="8695" max="8695" width="12.5" style="6" bestFit="1" customWidth="1"/>
    <col min="8696" max="8697" width="9.5" style="6" bestFit="1" customWidth="1"/>
    <col min="8698" max="8698" width="12.69921875" style="6" bestFit="1" customWidth="1"/>
    <col min="8699" max="8699" width="10.5" style="6" bestFit="1" customWidth="1"/>
    <col min="8700" max="8701" width="9.5" style="6" bestFit="1" customWidth="1"/>
    <col min="8702" max="8702" width="12.69921875" style="6" bestFit="1" customWidth="1"/>
    <col min="8703" max="8703" width="11.5" style="6" bestFit="1" customWidth="1"/>
    <col min="8704" max="8705" width="10.5" style="6" bestFit="1" customWidth="1"/>
    <col min="8706" max="8706" width="12.69921875" style="6" bestFit="1" customWidth="1"/>
    <col min="8707" max="8707" width="10.5" style="6" bestFit="1" customWidth="1"/>
    <col min="8708" max="8708" width="9.5" style="6" bestFit="1" customWidth="1"/>
    <col min="8709" max="8709" width="9.69921875" style="6" bestFit="1" customWidth="1"/>
    <col min="8710" max="8710" width="12.69921875" style="6" bestFit="1" customWidth="1"/>
    <col min="8711" max="8711" width="11.5" style="6" bestFit="1" customWidth="1"/>
    <col min="8712" max="8713" width="10.5" style="6" bestFit="1" customWidth="1"/>
    <col min="8714" max="8714" width="12.5" style="6" bestFit="1" customWidth="1"/>
    <col min="8715" max="8715" width="12.69921875" style="6" customWidth="1"/>
    <col min="8716" max="8717" width="9.296875" style="6"/>
    <col min="8718" max="8718" width="9.296875" style="6" customWidth="1"/>
    <col min="8719" max="8906" width="9.296875" style="6"/>
    <col min="8907" max="8907" width="32" style="6" customWidth="1"/>
    <col min="8908" max="8908" width="11.5" style="6" bestFit="1" customWidth="1"/>
    <col min="8909" max="8910" width="10.5" style="6" bestFit="1" customWidth="1"/>
    <col min="8911" max="8911" width="12.69921875" style="6" bestFit="1" customWidth="1"/>
    <col min="8912" max="8912" width="0" style="6" hidden="1" customWidth="1"/>
    <col min="8913" max="8913" width="11.5" style="6" bestFit="1" customWidth="1"/>
    <col min="8914" max="8915" width="10.5" style="6" bestFit="1" customWidth="1"/>
    <col min="8916" max="8916" width="12.5" style="6" bestFit="1" customWidth="1"/>
    <col min="8917" max="8917" width="0" style="6" hidden="1" customWidth="1"/>
    <col min="8918" max="8918" width="10.5" style="6" bestFit="1" customWidth="1"/>
    <col min="8919" max="8920" width="9.5" style="6" bestFit="1" customWidth="1"/>
    <col min="8921" max="8921" width="12.5" style="6" bestFit="1" customWidth="1"/>
    <col min="8922" max="8922" width="0" style="6" hidden="1" customWidth="1"/>
    <col min="8923" max="8923" width="10.5" style="6" bestFit="1" customWidth="1"/>
    <col min="8924" max="8925" width="9.5" style="6" bestFit="1" customWidth="1"/>
    <col min="8926" max="8926" width="12.5" style="6" bestFit="1" customWidth="1"/>
    <col min="8927" max="8927" width="0" style="6" hidden="1" customWidth="1"/>
    <col min="8928" max="8928" width="11.5" style="6" bestFit="1" customWidth="1"/>
    <col min="8929" max="8930" width="10.5" style="6" bestFit="1" customWidth="1"/>
    <col min="8931" max="8931" width="12.5" style="6" bestFit="1" customWidth="1"/>
    <col min="8932" max="8932" width="0" style="6" hidden="1" customWidth="1"/>
    <col min="8933" max="8933" width="10.5" style="6" bestFit="1" customWidth="1"/>
    <col min="8934" max="8934" width="9.5" style="6" bestFit="1" customWidth="1"/>
    <col min="8935" max="8935" width="9.69921875" style="6" bestFit="1" customWidth="1"/>
    <col min="8936" max="8936" width="12.69921875" style="6" bestFit="1" customWidth="1"/>
    <col min="8937" max="8937" width="0" style="6" hidden="1" customWidth="1"/>
    <col min="8938" max="8938" width="11.5" style="6" bestFit="1" customWidth="1"/>
    <col min="8939" max="8940" width="10.5" style="6" bestFit="1" customWidth="1"/>
    <col min="8941" max="8941" width="12.5" style="6" bestFit="1" customWidth="1"/>
    <col min="8942" max="8942" width="35.69921875" style="6" bestFit="1" customWidth="1"/>
    <col min="8943" max="8943" width="11.5" style="6" bestFit="1" customWidth="1"/>
    <col min="8944" max="8945" width="10.5" style="6" bestFit="1" customWidth="1"/>
    <col min="8946" max="8946" width="12.69921875" style="6" bestFit="1" customWidth="1"/>
    <col min="8947" max="8947" width="12.5" style="6" bestFit="1" customWidth="1"/>
    <col min="8948" max="8948" width="11.5" style="6" bestFit="1" customWidth="1"/>
    <col min="8949" max="8949" width="10.5" style="6" bestFit="1" customWidth="1"/>
    <col min="8950" max="8950" width="12.69921875" style="6" bestFit="1" customWidth="1"/>
    <col min="8951" max="8951" width="12.5" style="6" bestFit="1" customWidth="1"/>
    <col min="8952" max="8953" width="9.5" style="6" bestFit="1" customWidth="1"/>
    <col min="8954" max="8954" width="12.69921875" style="6" bestFit="1" customWidth="1"/>
    <col min="8955" max="8955" width="10.5" style="6" bestFit="1" customWidth="1"/>
    <col min="8956" max="8957" width="9.5" style="6" bestFit="1" customWidth="1"/>
    <col min="8958" max="8958" width="12.69921875" style="6" bestFit="1" customWidth="1"/>
    <col min="8959" max="8959" width="11.5" style="6" bestFit="1" customWidth="1"/>
    <col min="8960" max="8961" width="10.5" style="6" bestFit="1" customWidth="1"/>
    <col min="8962" max="8962" width="12.69921875" style="6" bestFit="1" customWidth="1"/>
    <col min="8963" max="8963" width="10.5" style="6" bestFit="1" customWidth="1"/>
    <col min="8964" max="8964" width="9.5" style="6" bestFit="1" customWidth="1"/>
    <col min="8965" max="8965" width="9.69921875" style="6" bestFit="1" customWidth="1"/>
    <col min="8966" max="8966" width="12.69921875" style="6" bestFit="1" customWidth="1"/>
    <col min="8967" max="8967" width="11.5" style="6" bestFit="1" customWidth="1"/>
    <col min="8968" max="8969" width="10.5" style="6" bestFit="1" customWidth="1"/>
    <col min="8970" max="8970" width="12.5" style="6" bestFit="1" customWidth="1"/>
    <col min="8971" max="8971" width="12.69921875" style="6" customWidth="1"/>
    <col min="8972" max="8973" width="9.296875" style="6"/>
    <col min="8974" max="8974" width="9.296875" style="6" customWidth="1"/>
    <col min="8975" max="9162" width="9.296875" style="6"/>
    <col min="9163" max="9163" width="32" style="6" customWidth="1"/>
    <col min="9164" max="9164" width="11.5" style="6" bestFit="1" customWidth="1"/>
    <col min="9165" max="9166" width="10.5" style="6" bestFit="1" customWidth="1"/>
    <col min="9167" max="9167" width="12.69921875" style="6" bestFit="1" customWidth="1"/>
    <col min="9168" max="9168" width="0" style="6" hidden="1" customWidth="1"/>
    <col min="9169" max="9169" width="11.5" style="6" bestFit="1" customWidth="1"/>
    <col min="9170" max="9171" width="10.5" style="6" bestFit="1" customWidth="1"/>
    <col min="9172" max="9172" width="12.5" style="6" bestFit="1" customWidth="1"/>
    <col min="9173" max="9173" width="0" style="6" hidden="1" customWidth="1"/>
    <col min="9174" max="9174" width="10.5" style="6" bestFit="1" customWidth="1"/>
    <col min="9175" max="9176" width="9.5" style="6" bestFit="1" customWidth="1"/>
    <col min="9177" max="9177" width="12.5" style="6" bestFit="1" customWidth="1"/>
    <col min="9178" max="9178" width="0" style="6" hidden="1" customWidth="1"/>
    <col min="9179" max="9179" width="10.5" style="6" bestFit="1" customWidth="1"/>
    <col min="9180" max="9181" width="9.5" style="6" bestFit="1" customWidth="1"/>
    <col min="9182" max="9182" width="12.5" style="6" bestFit="1" customWidth="1"/>
    <col min="9183" max="9183" width="0" style="6" hidden="1" customWidth="1"/>
    <col min="9184" max="9184" width="11.5" style="6" bestFit="1" customWidth="1"/>
    <col min="9185" max="9186" width="10.5" style="6" bestFit="1" customWidth="1"/>
    <col min="9187" max="9187" width="12.5" style="6" bestFit="1" customWidth="1"/>
    <col min="9188" max="9188" width="0" style="6" hidden="1" customWidth="1"/>
    <col min="9189" max="9189" width="10.5" style="6" bestFit="1" customWidth="1"/>
    <col min="9190" max="9190" width="9.5" style="6" bestFit="1" customWidth="1"/>
    <col min="9191" max="9191" width="9.69921875" style="6" bestFit="1" customWidth="1"/>
    <col min="9192" max="9192" width="12.69921875" style="6" bestFit="1" customWidth="1"/>
    <col min="9193" max="9193" width="0" style="6" hidden="1" customWidth="1"/>
    <col min="9194" max="9194" width="11.5" style="6" bestFit="1" customWidth="1"/>
    <col min="9195" max="9196" width="10.5" style="6" bestFit="1" customWidth="1"/>
    <col min="9197" max="9197" width="12.5" style="6" bestFit="1" customWidth="1"/>
    <col min="9198" max="9198" width="35.69921875" style="6" bestFit="1" customWidth="1"/>
    <col min="9199" max="9199" width="11.5" style="6" bestFit="1" customWidth="1"/>
    <col min="9200" max="9201" width="10.5" style="6" bestFit="1" customWidth="1"/>
    <col min="9202" max="9202" width="12.69921875" style="6" bestFit="1" customWidth="1"/>
    <col min="9203" max="9203" width="12.5" style="6" bestFit="1" customWidth="1"/>
    <col min="9204" max="9204" width="11.5" style="6" bestFit="1" customWidth="1"/>
    <col min="9205" max="9205" width="10.5" style="6" bestFit="1" customWidth="1"/>
    <col min="9206" max="9206" width="12.69921875" style="6" bestFit="1" customWidth="1"/>
    <col min="9207" max="9207" width="12.5" style="6" bestFit="1" customWidth="1"/>
    <col min="9208" max="9209" width="9.5" style="6" bestFit="1" customWidth="1"/>
    <col min="9210" max="9210" width="12.69921875" style="6" bestFit="1" customWidth="1"/>
    <col min="9211" max="9211" width="10.5" style="6" bestFit="1" customWidth="1"/>
    <col min="9212" max="9213" width="9.5" style="6" bestFit="1" customWidth="1"/>
    <col min="9214" max="9214" width="12.69921875" style="6" bestFit="1" customWidth="1"/>
    <col min="9215" max="9215" width="11.5" style="6" bestFit="1" customWidth="1"/>
    <col min="9216" max="9217" width="10.5" style="6" bestFit="1" customWidth="1"/>
    <col min="9218" max="9218" width="12.69921875" style="6" bestFit="1" customWidth="1"/>
    <col min="9219" max="9219" width="10.5" style="6" bestFit="1" customWidth="1"/>
    <col min="9220" max="9220" width="9.5" style="6" bestFit="1" customWidth="1"/>
    <col min="9221" max="9221" width="9.69921875" style="6" bestFit="1" customWidth="1"/>
    <col min="9222" max="9222" width="12.69921875" style="6" bestFit="1" customWidth="1"/>
    <col min="9223" max="9223" width="11.5" style="6" bestFit="1" customWidth="1"/>
    <col min="9224" max="9225" width="10.5" style="6" bestFit="1" customWidth="1"/>
    <col min="9226" max="9226" width="12.5" style="6" bestFit="1" customWidth="1"/>
    <col min="9227" max="9227" width="12.69921875" style="6" customWidth="1"/>
    <col min="9228" max="9229" width="9.296875" style="6"/>
    <col min="9230" max="9230" width="9.296875" style="6" customWidth="1"/>
    <col min="9231" max="9418" width="9.296875" style="6"/>
    <col min="9419" max="9419" width="32" style="6" customWidth="1"/>
    <col min="9420" max="9420" width="11.5" style="6" bestFit="1" customWidth="1"/>
    <col min="9421" max="9422" width="10.5" style="6" bestFit="1" customWidth="1"/>
    <col min="9423" max="9423" width="12.69921875" style="6" bestFit="1" customWidth="1"/>
    <col min="9424" max="9424" width="0" style="6" hidden="1" customWidth="1"/>
    <col min="9425" max="9425" width="11.5" style="6" bestFit="1" customWidth="1"/>
    <col min="9426" max="9427" width="10.5" style="6" bestFit="1" customWidth="1"/>
    <col min="9428" max="9428" width="12.5" style="6" bestFit="1" customWidth="1"/>
    <col min="9429" max="9429" width="0" style="6" hidden="1" customWidth="1"/>
    <col min="9430" max="9430" width="10.5" style="6" bestFit="1" customWidth="1"/>
    <col min="9431" max="9432" width="9.5" style="6" bestFit="1" customWidth="1"/>
    <col min="9433" max="9433" width="12.5" style="6" bestFit="1" customWidth="1"/>
    <col min="9434" max="9434" width="0" style="6" hidden="1" customWidth="1"/>
    <col min="9435" max="9435" width="10.5" style="6" bestFit="1" customWidth="1"/>
    <col min="9436" max="9437" width="9.5" style="6" bestFit="1" customWidth="1"/>
    <col min="9438" max="9438" width="12.5" style="6" bestFit="1" customWidth="1"/>
    <col min="9439" max="9439" width="0" style="6" hidden="1" customWidth="1"/>
    <col min="9440" max="9440" width="11.5" style="6" bestFit="1" customWidth="1"/>
    <col min="9441" max="9442" width="10.5" style="6" bestFit="1" customWidth="1"/>
    <col min="9443" max="9443" width="12.5" style="6" bestFit="1" customWidth="1"/>
    <col min="9444" max="9444" width="0" style="6" hidden="1" customWidth="1"/>
    <col min="9445" max="9445" width="10.5" style="6" bestFit="1" customWidth="1"/>
    <col min="9446" max="9446" width="9.5" style="6" bestFit="1" customWidth="1"/>
    <col min="9447" max="9447" width="9.69921875" style="6" bestFit="1" customWidth="1"/>
    <col min="9448" max="9448" width="12.69921875" style="6" bestFit="1" customWidth="1"/>
    <col min="9449" max="9449" width="0" style="6" hidden="1" customWidth="1"/>
    <col min="9450" max="9450" width="11.5" style="6" bestFit="1" customWidth="1"/>
    <col min="9451" max="9452" width="10.5" style="6" bestFit="1" customWidth="1"/>
    <col min="9453" max="9453" width="12.5" style="6" bestFit="1" customWidth="1"/>
    <col min="9454" max="9454" width="35.69921875" style="6" bestFit="1" customWidth="1"/>
    <col min="9455" max="9455" width="11.5" style="6" bestFit="1" customWidth="1"/>
    <col min="9456" max="9457" width="10.5" style="6" bestFit="1" customWidth="1"/>
    <col min="9458" max="9458" width="12.69921875" style="6" bestFit="1" customWidth="1"/>
    <col min="9459" max="9459" width="12.5" style="6" bestFit="1" customWidth="1"/>
    <col min="9460" max="9460" width="11.5" style="6" bestFit="1" customWidth="1"/>
    <col min="9461" max="9461" width="10.5" style="6" bestFit="1" customWidth="1"/>
    <col min="9462" max="9462" width="12.69921875" style="6" bestFit="1" customWidth="1"/>
    <col min="9463" max="9463" width="12.5" style="6" bestFit="1" customWidth="1"/>
    <col min="9464" max="9465" width="9.5" style="6" bestFit="1" customWidth="1"/>
    <col min="9466" max="9466" width="12.69921875" style="6" bestFit="1" customWidth="1"/>
    <col min="9467" max="9467" width="10.5" style="6" bestFit="1" customWidth="1"/>
    <col min="9468" max="9469" width="9.5" style="6" bestFit="1" customWidth="1"/>
    <col min="9470" max="9470" width="12.69921875" style="6" bestFit="1" customWidth="1"/>
    <col min="9471" max="9471" width="11.5" style="6" bestFit="1" customWidth="1"/>
    <col min="9472" max="9473" width="10.5" style="6" bestFit="1" customWidth="1"/>
    <col min="9474" max="9474" width="12.69921875" style="6" bestFit="1" customWidth="1"/>
    <col min="9475" max="9475" width="10.5" style="6" bestFit="1" customWidth="1"/>
    <col min="9476" max="9476" width="9.5" style="6" bestFit="1" customWidth="1"/>
    <col min="9477" max="9477" width="9.69921875" style="6" bestFit="1" customWidth="1"/>
    <col min="9478" max="9478" width="12.69921875" style="6" bestFit="1" customWidth="1"/>
    <col min="9479" max="9479" width="11.5" style="6" bestFit="1" customWidth="1"/>
    <col min="9480" max="9481" width="10.5" style="6" bestFit="1" customWidth="1"/>
    <col min="9482" max="9482" width="12.5" style="6" bestFit="1" customWidth="1"/>
    <col min="9483" max="9483" width="12.69921875" style="6" customWidth="1"/>
    <col min="9484" max="9485" width="9.296875" style="6"/>
    <col min="9486" max="9486" width="9.296875" style="6" customWidth="1"/>
    <col min="9487" max="9674" width="9.296875" style="6"/>
    <col min="9675" max="9675" width="32" style="6" customWidth="1"/>
    <col min="9676" max="9676" width="11.5" style="6" bestFit="1" customWidth="1"/>
    <col min="9677" max="9678" width="10.5" style="6" bestFit="1" customWidth="1"/>
    <col min="9679" max="9679" width="12.69921875" style="6" bestFit="1" customWidth="1"/>
    <col min="9680" max="9680" width="0" style="6" hidden="1" customWidth="1"/>
    <col min="9681" max="9681" width="11.5" style="6" bestFit="1" customWidth="1"/>
    <col min="9682" max="9683" width="10.5" style="6" bestFit="1" customWidth="1"/>
    <col min="9684" max="9684" width="12.5" style="6" bestFit="1" customWidth="1"/>
    <col min="9685" max="9685" width="0" style="6" hidden="1" customWidth="1"/>
    <col min="9686" max="9686" width="10.5" style="6" bestFit="1" customWidth="1"/>
    <col min="9687" max="9688" width="9.5" style="6" bestFit="1" customWidth="1"/>
    <col min="9689" max="9689" width="12.5" style="6" bestFit="1" customWidth="1"/>
    <col min="9690" max="9690" width="0" style="6" hidden="1" customWidth="1"/>
    <col min="9691" max="9691" width="10.5" style="6" bestFit="1" customWidth="1"/>
    <col min="9692" max="9693" width="9.5" style="6" bestFit="1" customWidth="1"/>
    <col min="9694" max="9694" width="12.5" style="6" bestFit="1" customWidth="1"/>
    <col min="9695" max="9695" width="0" style="6" hidden="1" customWidth="1"/>
    <col min="9696" max="9696" width="11.5" style="6" bestFit="1" customWidth="1"/>
    <col min="9697" max="9698" width="10.5" style="6" bestFit="1" customWidth="1"/>
    <col min="9699" max="9699" width="12.5" style="6" bestFit="1" customWidth="1"/>
    <col min="9700" max="9700" width="0" style="6" hidden="1" customWidth="1"/>
    <col min="9701" max="9701" width="10.5" style="6" bestFit="1" customWidth="1"/>
    <col min="9702" max="9702" width="9.5" style="6" bestFit="1" customWidth="1"/>
    <col min="9703" max="9703" width="9.69921875" style="6" bestFit="1" customWidth="1"/>
    <col min="9704" max="9704" width="12.69921875" style="6" bestFit="1" customWidth="1"/>
    <col min="9705" max="9705" width="0" style="6" hidden="1" customWidth="1"/>
    <col min="9706" max="9706" width="11.5" style="6" bestFit="1" customWidth="1"/>
    <col min="9707" max="9708" width="10.5" style="6" bestFit="1" customWidth="1"/>
    <col min="9709" max="9709" width="12.5" style="6" bestFit="1" customWidth="1"/>
    <col min="9710" max="9710" width="35.69921875" style="6" bestFit="1" customWidth="1"/>
    <col min="9711" max="9711" width="11.5" style="6" bestFit="1" customWidth="1"/>
    <col min="9712" max="9713" width="10.5" style="6" bestFit="1" customWidth="1"/>
    <col min="9714" max="9714" width="12.69921875" style="6" bestFit="1" customWidth="1"/>
    <col min="9715" max="9715" width="12.5" style="6" bestFit="1" customWidth="1"/>
    <col min="9716" max="9716" width="11.5" style="6" bestFit="1" customWidth="1"/>
    <col min="9717" max="9717" width="10.5" style="6" bestFit="1" customWidth="1"/>
    <col min="9718" max="9718" width="12.69921875" style="6" bestFit="1" customWidth="1"/>
    <col min="9719" max="9719" width="12.5" style="6" bestFit="1" customWidth="1"/>
    <col min="9720" max="9721" width="9.5" style="6" bestFit="1" customWidth="1"/>
    <col min="9722" max="9722" width="12.69921875" style="6" bestFit="1" customWidth="1"/>
    <col min="9723" max="9723" width="10.5" style="6" bestFit="1" customWidth="1"/>
    <col min="9724" max="9725" width="9.5" style="6" bestFit="1" customWidth="1"/>
    <col min="9726" max="9726" width="12.69921875" style="6" bestFit="1" customWidth="1"/>
    <col min="9727" max="9727" width="11.5" style="6" bestFit="1" customWidth="1"/>
    <col min="9728" max="9729" width="10.5" style="6" bestFit="1" customWidth="1"/>
    <col min="9730" max="9730" width="12.69921875" style="6" bestFit="1" customWidth="1"/>
    <col min="9731" max="9731" width="10.5" style="6" bestFit="1" customWidth="1"/>
    <col min="9732" max="9732" width="9.5" style="6" bestFit="1" customWidth="1"/>
    <col min="9733" max="9733" width="9.69921875" style="6" bestFit="1" customWidth="1"/>
    <col min="9734" max="9734" width="12.69921875" style="6" bestFit="1" customWidth="1"/>
    <col min="9735" max="9735" width="11.5" style="6" bestFit="1" customWidth="1"/>
    <col min="9736" max="9737" width="10.5" style="6" bestFit="1" customWidth="1"/>
    <col min="9738" max="9738" width="12.5" style="6" bestFit="1" customWidth="1"/>
    <col min="9739" max="9739" width="12.69921875" style="6" customWidth="1"/>
    <col min="9740" max="9741" width="9.296875" style="6"/>
    <col min="9742" max="9742" width="9.296875" style="6" customWidth="1"/>
    <col min="9743" max="9930" width="9.296875" style="6"/>
    <col min="9931" max="9931" width="32" style="6" customWidth="1"/>
    <col min="9932" max="9932" width="11.5" style="6" bestFit="1" customWidth="1"/>
    <col min="9933" max="9934" width="10.5" style="6" bestFit="1" customWidth="1"/>
    <col min="9935" max="9935" width="12.69921875" style="6" bestFit="1" customWidth="1"/>
    <col min="9936" max="9936" width="0" style="6" hidden="1" customWidth="1"/>
    <col min="9937" max="9937" width="11.5" style="6" bestFit="1" customWidth="1"/>
    <col min="9938" max="9939" width="10.5" style="6" bestFit="1" customWidth="1"/>
    <col min="9940" max="9940" width="12.5" style="6" bestFit="1" customWidth="1"/>
    <col min="9941" max="9941" width="0" style="6" hidden="1" customWidth="1"/>
    <col min="9942" max="9942" width="10.5" style="6" bestFit="1" customWidth="1"/>
    <col min="9943" max="9944" width="9.5" style="6" bestFit="1" customWidth="1"/>
    <col min="9945" max="9945" width="12.5" style="6" bestFit="1" customWidth="1"/>
    <col min="9946" max="9946" width="0" style="6" hidden="1" customWidth="1"/>
    <col min="9947" max="9947" width="10.5" style="6" bestFit="1" customWidth="1"/>
    <col min="9948" max="9949" width="9.5" style="6" bestFit="1" customWidth="1"/>
    <col min="9950" max="9950" width="12.5" style="6" bestFit="1" customWidth="1"/>
    <col min="9951" max="9951" width="0" style="6" hidden="1" customWidth="1"/>
    <col min="9952" max="9952" width="11.5" style="6" bestFit="1" customWidth="1"/>
    <col min="9953" max="9954" width="10.5" style="6" bestFit="1" customWidth="1"/>
    <col min="9955" max="9955" width="12.5" style="6" bestFit="1" customWidth="1"/>
    <col min="9956" max="9956" width="0" style="6" hidden="1" customWidth="1"/>
    <col min="9957" max="9957" width="10.5" style="6" bestFit="1" customWidth="1"/>
    <col min="9958" max="9958" width="9.5" style="6" bestFit="1" customWidth="1"/>
    <col min="9959" max="9959" width="9.69921875" style="6" bestFit="1" customWidth="1"/>
    <col min="9960" max="9960" width="12.69921875" style="6" bestFit="1" customWidth="1"/>
    <col min="9961" max="9961" width="0" style="6" hidden="1" customWidth="1"/>
    <col min="9962" max="9962" width="11.5" style="6" bestFit="1" customWidth="1"/>
    <col min="9963" max="9964" width="10.5" style="6" bestFit="1" customWidth="1"/>
    <col min="9965" max="9965" width="12.5" style="6" bestFit="1" customWidth="1"/>
    <col min="9966" max="9966" width="35.69921875" style="6" bestFit="1" customWidth="1"/>
    <col min="9967" max="9967" width="11.5" style="6" bestFit="1" customWidth="1"/>
    <col min="9968" max="9969" width="10.5" style="6" bestFit="1" customWidth="1"/>
    <col min="9970" max="9970" width="12.69921875" style="6" bestFit="1" customWidth="1"/>
    <col min="9971" max="9971" width="12.5" style="6" bestFit="1" customWidth="1"/>
    <col min="9972" max="9972" width="11.5" style="6" bestFit="1" customWidth="1"/>
    <col min="9973" max="9973" width="10.5" style="6" bestFit="1" customWidth="1"/>
    <col min="9974" max="9974" width="12.69921875" style="6" bestFit="1" customWidth="1"/>
    <col min="9975" max="9975" width="12.5" style="6" bestFit="1" customWidth="1"/>
    <col min="9976" max="9977" width="9.5" style="6" bestFit="1" customWidth="1"/>
    <col min="9978" max="9978" width="12.69921875" style="6" bestFit="1" customWidth="1"/>
    <col min="9979" max="9979" width="10.5" style="6" bestFit="1" customWidth="1"/>
    <col min="9980" max="9981" width="9.5" style="6" bestFit="1" customWidth="1"/>
    <col min="9982" max="9982" width="12.69921875" style="6" bestFit="1" customWidth="1"/>
    <col min="9983" max="9983" width="11.5" style="6" bestFit="1" customWidth="1"/>
    <col min="9984" max="9985" width="10.5" style="6" bestFit="1" customWidth="1"/>
    <col min="9986" max="9986" width="12.69921875" style="6" bestFit="1" customWidth="1"/>
    <col min="9987" max="9987" width="10.5" style="6" bestFit="1" customWidth="1"/>
    <col min="9988" max="9988" width="9.5" style="6" bestFit="1" customWidth="1"/>
    <col min="9989" max="9989" width="9.69921875" style="6" bestFit="1" customWidth="1"/>
    <col min="9990" max="9990" width="12.69921875" style="6" bestFit="1" customWidth="1"/>
    <col min="9991" max="9991" width="11.5" style="6" bestFit="1" customWidth="1"/>
    <col min="9992" max="9993" width="10.5" style="6" bestFit="1" customWidth="1"/>
    <col min="9994" max="9994" width="12.5" style="6" bestFit="1" customWidth="1"/>
    <col min="9995" max="9995" width="12.69921875" style="6" customWidth="1"/>
    <col min="9996" max="9997" width="9.296875" style="6"/>
    <col min="9998" max="9998" width="9.296875" style="6" customWidth="1"/>
    <col min="9999" max="10186" width="9.296875" style="6"/>
    <col min="10187" max="10187" width="32" style="6" customWidth="1"/>
    <col min="10188" max="10188" width="11.5" style="6" bestFit="1" customWidth="1"/>
    <col min="10189" max="10190" width="10.5" style="6" bestFit="1" customWidth="1"/>
    <col min="10191" max="10191" width="12.69921875" style="6" bestFit="1" customWidth="1"/>
    <col min="10192" max="10192" width="0" style="6" hidden="1" customWidth="1"/>
    <col min="10193" max="10193" width="11.5" style="6" bestFit="1" customWidth="1"/>
    <col min="10194" max="10195" width="10.5" style="6" bestFit="1" customWidth="1"/>
    <col min="10196" max="10196" width="12.5" style="6" bestFit="1" customWidth="1"/>
    <col min="10197" max="10197" width="0" style="6" hidden="1" customWidth="1"/>
    <col min="10198" max="10198" width="10.5" style="6" bestFit="1" customWidth="1"/>
    <col min="10199" max="10200" width="9.5" style="6" bestFit="1" customWidth="1"/>
    <col min="10201" max="10201" width="12.5" style="6" bestFit="1" customWidth="1"/>
    <col min="10202" max="10202" width="0" style="6" hidden="1" customWidth="1"/>
    <col min="10203" max="10203" width="10.5" style="6" bestFit="1" customWidth="1"/>
    <col min="10204" max="10205" width="9.5" style="6" bestFit="1" customWidth="1"/>
    <col min="10206" max="10206" width="12.5" style="6" bestFit="1" customWidth="1"/>
    <col min="10207" max="10207" width="0" style="6" hidden="1" customWidth="1"/>
    <col min="10208" max="10208" width="11.5" style="6" bestFit="1" customWidth="1"/>
    <col min="10209" max="10210" width="10.5" style="6" bestFit="1" customWidth="1"/>
    <col min="10211" max="10211" width="12.5" style="6" bestFit="1" customWidth="1"/>
    <col min="10212" max="10212" width="0" style="6" hidden="1" customWidth="1"/>
    <col min="10213" max="10213" width="10.5" style="6" bestFit="1" customWidth="1"/>
    <col min="10214" max="10214" width="9.5" style="6" bestFit="1" customWidth="1"/>
    <col min="10215" max="10215" width="9.69921875" style="6" bestFit="1" customWidth="1"/>
    <col min="10216" max="10216" width="12.69921875" style="6" bestFit="1" customWidth="1"/>
    <col min="10217" max="10217" width="0" style="6" hidden="1" customWidth="1"/>
    <col min="10218" max="10218" width="11.5" style="6" bestFit="1" customWidth="1"/>
    <col min="10219" max="10220" width="10.5" style="6" bestFit="1" customWidth="1"/>
    <col min="10221" max="10221" width="12.5" style="6" bestFit="1" customWidth="1"/>
    <col min="10222" max="10222" width="35.69921875" style="6" bestFit="1" customWidth="1"/>
    <col min="10223" max="10223" width="11.5" style="6" bestFit="1" customWidth="1"/>
    <col min="10224" max="10225" width="10.5" style="6" bestFit="1" customWidth="1"/>
    <col min="10226" max="10226" width="12.69921875" style="6" bestFit="1" customWidth="1"/>
    <col min="10227" max="10227" width="12.5" style="6" bestFit="1" customWidth="1"/>
    <col min="10228" max="10228" width="11.5" style="6" bestFit="1" customWidth="1"/>
    <col min="10229" max="10229" width="10.5" style="6" bestFit="1" customWidth="1"/>
    <col min="10230" max="10230" width="12.69921875" style="6" bestFit="1" customWidth="1"/>
    <col min="10231" max="10231" width="12.5" style="6" bestFit="1" customWidth="1"/>
    <col min="10232" max="10233" width="9.5" style="6" bestFit="1" customWidth="1"/>
    <col min="10234" max="10234" width="12.69921875" style="6" bestFit="1" customWidth="1"/>
    <col min="10235" max="10235" width="10.5" style="6" bestFit="1" customWidth="1"/>
    <col min="10236" max="10237" width="9.5" style="6" bestFit="1" customWidth="1"/>
    <col min="10238" max="10238" width="12.69921875" style="6" bestFit="1" customWidth="1"/>
    <col min="10239" max="10239" width="11.5" style="6" bestFit="1" customWidth="1"/>
    <col min="10240" max="10241" width="10.5" style="6" bestFit="1" customWidth="1"/>
    <col min="10242" max="10242" width="12.69921875" style="6" bestFit="1" customWidth="1"/>
    <col min="10243" max="10243" width="10.5" style="6" bestFit="1" customWidth="1"/>
    <col min="10244" max="10244" width="9.5" style="6" bestFit="1" customWidth="1"/>
    <col min="10245" max="10245" width="9.69921875" style="6" bestFit="1" customWidth="1"/>
    <col min="10246" max="10246" width="12.69921875" style="6" bestFit="1" customWidth="1"/>
    <col min="10247" max="10247" width="11.5" style="6" bestFit="1" customWidth="1"/>
    <col min="10248" max="10249" width="10.5" style="6" bestFit="1" customWidth="1"/>
    <col min="10250" max="10250" width="12.5" style="6" bestFit="1" customWidth="1"/>
    <col min="10251" max="10251" width="12.69921875" style="6" customWidth="1"/>
    <col min="10252" max="10253" width="9.296875" style="6"/>
    <col min="10254" max="10254" width="9.296875" style="6" customWidth="1"/>
    <col min="10255" max="10442" width="9.296875" style="6"/>
    <col min="10443" max="10443" width="32" style="6" customWidth="1"/>
    <col min="10444" max="10444" width="11.5" style="6" bestFit="1" customWidth="1"/>
    <col min="10445" max="10446" width="10.5" style="6" bestFit="1" customWidth="1"/>
    <col min="10447" max="10447" width="12.69921875" style="6" bestFit="1" customWidth="1"/>
    <col min="10448" max="10448" width="0" style="6" hidden="1" customWidth="1"/>
    <col min="10449" max="10449" width="11.5" style="6" bestFit="1" customWidth="1"/>
    <col min="10450" max="10451" width="10.5" style="6" bestFit="1" customWidth="1"/>
    <col min="10452" max="10452" width="12.5" style="6" bestFit="1" customWidth="1"/>
    <col min="10453" max="10453" width="0" style="6" hidden="1" customWidth="1"/>
    <col min="10454" max="10454" width="10.5" style="6" bestFit="1" customWidth="1"/>
    <col min="10455" max="10456" width="9.5" style="6" bestFit="1" customWidth="1"/>
    <col min="10457" max="10457" width="12.5" style="6" bestFit="1" customWidth="1"/>
    <col min="10458" max="10458" width="0" style="6" hidden="1" customWidth="1"/>
    <col min="10459" max="10459" width="10.5" style="6" bestFit="1" customWidth="1"/>
    <col min="10460" max="10461" width="9.5" style="6" bestFit="1" customWidth="1"/>
    <col min="10462" max="10462" width="12.5" style="6" bestFit="1" customWidth="1"/>
    <col min="10463" max="10463" width="0" style="6" hidden="1" customWidth="1"/>
    <col min="10464" max="10464" width="11.5" style="6" bestFit="1" customWidth="1"/>
    <col min="10465" max="10466" width="10.5" style="6" bestFit="1" customWidth="1"/>
    <col min="10467" max="10467" width="12.5" style="6" bestFit="1" customWidth="1"/>
    <col min="10468" max="10468" width="0" style="6" hidden="1" customWidth="1"/>
    <col min="10469" max="10469" width="10.5" style="6" bestFit="1" customWidth="1"/>
    <col min="10470" max="10470" width="9.5" style="6" bestFit="1" customWidth="1"/>
    <col min="10471" max="10471" width="9.69921875" style="6" bestFit="1" customWidth="1"/>
    <col min="10472" max="10472" width="12.69921875" style="6" bestFit="1" customWidth="1"/>
    <col min="10473" max="10473" width="0" style="6" hidden="1" customWidth="1"/>
    <col min="10474" max="10474" width="11.5" style="6" bestFit="1" customWidth="1"/>
    <col min="10475" max="10476" width="10.5" style="6" bestFit="1" customWidth="1"/>
    <col min="10477" max="10477" width="12.5" style="6" bestFit="1" customWidth="1"/>
    <col min="10478" max="10478" width="35.69921875" style="6" bestFit="1" customWidth="1"/>
    <col min="10479" max="10479" width="11.5" style="6" bestFit="1" customWidth="1"/>
    <col min="10480" max="10481" width="10.5" style="6" bestFit="1" customWidth="1"/>
    <col min="10482" max="10482" width="12.69921875" style="6" bestFit="1" customWidth="1"/>
    <col min="10483" max="10483" width="12.5" style="6" bestFit="1" customWidth="1"/>
    <col min="10484" max="10484" width="11.5" style="6" bestFit="1" customWidth="1"/>
    <col min="10485" max="10485" width="10.5" style="6" bestFit="1" customWidth="1"/>
    <col min="10486" max="10486" width="12.69921875" style="6" bestFit="1" customWidth="1"/>
    <col min="10487" max="10487" width="12.5" style="6" bestFit="1" customWidth="1"/>
    <col min="10488" max="10489" width="9.5" style="6" bestFit="1" customWidth="1"/>
    <col min="10490" max="10490" width="12.69921875" style="6" bestFit="1" customWidth="1"/>
    <col min="10491" max="10491" width="10.5" style="6" bestFit="1" customWidth="1"/>
    <col min="10492" max="10493" width="9.5" style="6" bestFit="1" customWidth="1"/>
    <col min="10494" max="10494" width="12.69921875" style="6" bestFit="1" customWidth="1"/>
    <col min="10495" max="10495" width="11.5" style="6" bestFit="1" customWidth="1"/>
    <col min="10496" max="10497" width="10.5" style="6" bestFit="1" customWidth="1"/>
    <col min="10498" max="10498" width="12.69921875" style="6" bestFit="1" customWidth="1"/>
    <col min="10499" max="10499" width="10.5" style="6" bestFit="1" customWidth="1"/>
    <col min="10500" max="10500" width="9.5" style="6" bestFit="1" customWidth="1"/>
    <col min="10501" max="10501" width="9.69921875" style="6" bestFit="1" customWidth="1"/>
    <col min="10502" max="10502" width="12.69921875" style="6" bestFit="1" customWidth="1"/>
    <col min="10503" max="10503" width="11.5" style="6" bestFit="1" customWidth="1"/>
    <col min="10504" max="10505" width="10.5" style="6" bestFit="1" customWidth="1"/>
    <col min="10506" max="10506" width="12.5" style="6" bestFit="1" customWidth="1"/>
    <col min="10507" max="10507" width="12.69921875" style="6" customWidth="1"/>
    <col min="10508" max="10509" width="9.296875" style="6"/>
    <col min="10510" max="10510" width="9.296875" style="6" customWidth="1"/>
    <col min="10511" max="10698" width="9.296875" style="6"/>
    <col min="10699" max="10699" width="32" style="6" customWidth="1"/>
    <col min="10700" max="10700" width="11.5" style="6" bestFit="1" customWidth="1"/>
    <col min="10701" max="10702" width="10.5" style="6" bestFit="1" customWidth="1"/>
    <col min="10703" max="10703" width="12.69921875" style="6" bestFit="1" customWidth="1"/>
    <col min="10704" max="10704" width="0" style="6" hidden="1" customWidth="1"/>
    <col min="10705" max="10705" width="11.5" style="6" bestFit="1" customWidth="1"/>
    <col min="10706" max="10707" width="10.5" style="6" bestFit="1" customWidth="1"/>
    <col min="10708" max="10708" width="12.5" style="6" bestFit="1" customWidth="1"/>
    <col min="10709" max="10709" width="0" style="6" hidden="1" customWidth="1"/>
    <col min="10710" max="10710" width="10.5" style="6" bestFit="1" customWidth="1"/>
    <col min="10711" max="10712" width="9.5" style="6" bestFit="1" customWidth="1"/>
    <col min="10713" max="10713" width="12.5" style="6" bestFit="1" customWidth="1"/>
    <col min="10714" max="10714" width="0" style="6" hidden="1" customWidth="1"/>
    <col min="10715" max="10715" width="10.5" style="6" bestFit="1" customWidth="1"/>
    <col min="10716" max="10717" width="9.5" style="6" bestFit="1" customWidth="1"/>
    <col min="10718" max="10718" width="12.5" style="6" bestFit="1" customWidth="1"/>
    <col min="10719" max="10719" width="0" style="6" hidden="1" customWidth="1"/>
    <col min="10720" max="10720" width="11.5" style="6" bestFit="1" customWidth="1"/>
    <col min="10721" max="10722" width="10.5" style="6" bestFit="1" customWidth="1"/>
    <col min="10723" max="10723" width="12.5" style="6" bestFit="1" customWidth="1"/>
    <col min="10724" max="10724" width="0" style="6" hidden="1" customWidth="1"/>
    <col min="10725" max="10725" width="10.5" style="6" bestFit="1" customWidth="1"/>
    <col min="10726" max="10726" width="9.5" style="6" bestFit="1" customWidth="1"/>
    <col min="10727" max="10727" width="9.69921875" style="6" bestFit="1" customWidth="1"/>
    <col min="10728" max="10728" width="12.69921875" style="6" bestFit="1" customWidth="1"/>
    <col min="10729" max="10729" width="0" style="6" hidden="1" customWidth="1"/>
    <col min="10730" max="10730" width="11.5" style="6" bestFit="1" customWidth="1"/>
    <col min="10731" max="10732" width="10.5" style="6" bestFit="1" customWidth="1"/>
    <col min="10733" max="10733" width="12.5" style="6" bestFit="1" customWidth="1"/>
    <col min="10734" max="10734" width="35.69921875" style="6" bestFit="1" customWidth="1"/>
    <col min="10735" max="10735" width="11.5" style="6" bestFit="1" customWidth="1"/>
    <col min="10736" max="10737" width="10.5" style="6" bestFit="1" customWidth="1"/>
    <col min="10738" max="10738" width="12.69921875" style="6" bestFit="1" customWidth="1"/>
    <col min="10739" max="10739" width="12.5" style="6" bestFit="1" customWidth="1"/>
    <col min="10740" max="10740" width="11.5" style="6" bestFit="1" customWidth="1"/>
    <col min="10741" max="10741" width="10.5" style="6" bestFit="1" customWidth="1"/>
    <col min="10742" max="10742" width="12.69921875" style="6" bestFit="1" customWidth="1"/>
    <col min="10743" max="10743" width="12.5" style="6" bestFit="1" customWidth="1"/>
    <col min="10744" max="10745" width="9.5" style="6" bestFit="1" customWidth="1"/>
    <col min="10746" max="10746" width="12.69921875" style="6" bestFit="1" customWidth="1"/>
    <col min="10747" max="10747" width="10.5" style="6" bestFit="1" customWidth="1"/>
    <col min="10748" max="10749" width="9.5" style="6" bestFit="1" customWidth="1"/>
    <col min="10750" max="10750" width="12.69921875" style="6" bestFit="1" customWidth="1"/>
    <col min="10751" max="10751" width="11.5" style="6" bestFit="1" customWidth="1"/>
    <col min="10752" max="10753" width="10.5" style="6" bestFit="1" customWidth="1"/>
    <col min="10754" max="10754" width="12.69921875" style="6" bestFit="1" customWidth="1"/>
    <col min="10755" max="10755" width="10.5" style="6" bestFit="1" customWidth="1"/>
    <col min="10756" max="10756" width="9.5" style="6" bestFit="1" customWidth="1"/>
    <col min="10757" max="10757" width="9.69921875" style="6" bestFit="1" customWidth="1"/>
    <col min="10758" max="10758" width="12.69921875" style="6" bestFit="1" customWidth="1"/>
    <col min="10759" max="10759" width="11.5" style="6" bestFit="1" customWidth="1"/>
    <col min="10760" max="10761" width="10.5" style="6" bestFit="1" customWidth="1"/>
    <col min="10762" max="10762" width="12.5" style="6" bestFit="1" customWidth="1"/>
    <col min="10763" max="10763" width="12.69921875" style="6" customWidth="1"/>
    <col min="10764" max="10765" width="9.296875" style="6"/>
    <col min="10766" max="10766" width="9.296875" style="6" customWidth="1"/>
    <col min="10767" max="10954" width="9.296875" style="6"/>
    <col min="10955" max="10955" width="32" style="6" customWidth="1"/>
    <col min="10956" max="10956" width="11.5" style="6" bestFit="1" customWidth="1"/>
    <col min="10957" max="10958" width="10.5" style="6" bestFit="1" customWidth="1"/>
    <col min="10959" max="10959" width="12.69921875" style="6" bestFit="1" customWidth="1"/>
    <col min="10960" max="10960" width="0" style="6" hidden="1" customWidth="1"/>
    <col min="10961" max="10961" width="11.5" style="6" bestFit="1" customWidth="1"/>
    <col min="10962" max="10963" width="10.5" style="6" bestFit="1" customWidth="1"/>
    <col min="10964" max="10964" width="12.5" style="6" bestFit="1" customWidth="1"/>
    <col min="10965" max="10965" width="0" style="6" hidden="1" customWidth="1"/>
    <col min="10966" max="10966" width="10.5" style="6" bestFit="1" customWidth="1"/>
    <col min="10967" max="10968" width="9.5" style="6" bestFit="1" customWidth="1"/>
    <col min="10969" max="10969" width="12.5" style="6" bestFit="1" customWidth="1"/>
    <col min="10970" max="10970" width="0" style="6" hidden="1" customWidth="1"/>
    <col min="10971" max="10971" width="10.5" style="6" bestFit="1" customWidth="1"/>
    <col min="10972" max="10973" width="9.5" style="6" bestFit="1" customWidth="1"/>
    <col min="10974" max="10974" width="12.5" style="6" bestFit="1" customWidth="1"/>
    <col min="10975" max="10975" width="0" style="6" hidden="1" customWidth="1"/>
    <col min="10976" max="10976" width="11.5" style="6" bestFit="1" customWidth="1"/>
    <col min="10977" max="10978" width="10.5" style="6" bestFit="1" customWidth="1"/>
    <col min="10979" max="10979" width="12.5" style="6" bestFit="1" customWidth="1"/>
    <col min="10980" max="10980" width="0" style="6" hidden="1" customWidth="1"/>
    <col min="10981" max="10981" width="10.5" style="6" bestFit="1" customWidth="1"/>
    <col min="10982" max="10982" width="9.5" style="6" bestFit="1" customWidth="1"/>
    <col min="10983" max="10983" width="9.69921875" style="6" bestFit="1" customWidth="1"/>
    <col min="10984" max="10984" width="12.69921875" style="6" bestFit="1" customWidth="1"/>
    <col min="10985" max="10985" width="0" style="6" hidden="1" customWidth="1"/>
    <col min="10986" max="10986" width="11.5" style="6" bestFit="1" customWidth="1"/>
    <col min="10987" max="10988" width="10.5" style="6" bestFit="1" customWidth="1"/>
    <col min="10989" max="10989" width="12.5" style="6" bestFit="1" customWidth="1"/>
    <col min="10990" max="10990" width="35.69921875" style="6" bestFit="1" customWidth="1"/>
    <col min="10991" max="10991" width="11.5" style="6" bestFit="1" customWidth="1"/>
    <col min="10992" max="10993" width="10.5" style="6" bestFit="1" customWidth="1"/>
    <col min="10994" max="10994" width="12.69921875" style="6" bestFit="1" customWidth="1"/>
    <col min="10995" max="10995" width="12.5" style="6" bestFit="1" customWidth="1"/>
    <col min="10996" max="10996" width="11.5" style="6" bestFit="1" customWidth="1"/>
    <col min="10997" max="10997" width="10.5" style="6" bestFit="1" customWidth="1"/>
    <col min="10998" max="10998" width="12.69921875" style="6" bestFit="1" customWidth="1"/>
    <col min="10999" max="10999" width="12.5" style="6" bestFit="1" customWidth="1"/>
    <col min="11000" max="11001" width="9.5" style="6" bestFit="1" customWidth="1"/>
    <col min="11002" max="11002" width="12.69921875" style="6" bestFit="1" customWidth="1"/>
    <col min="11003" max="11003" width="10.5" style="6" bestFit="1" customWidth="1"/>
    <col min="11004" max="11005" width="9.5" style="6" bestFit="1" customWidth="1"/>
    <col min="11006" max="11006" width="12.69921875" style="6" bestFit="1" customWidth="1"/>
    <col min="11007" max="11007" width="11.5" style="6" bestFit="1" customWidth="1"/>
    <col min="11008" max="11009" width="10.5" style="6" bestFit="1" customWidth="1"/>
    <col min="11010" max="11010" width="12.69921875" style="6" bestFit="1" customWidth="1"/>
    <col min="11011" max="11011" width="10.5" style="6" bestFit="1" customWidth="1"/>
    <col min="11012" max="11012" width="9.5" style="6" bestFit="1" customWidth="1"/>
    <col min="11013" max="11013" width="9.69921875" style="6" bestFit="1" customWidth="1"/>
    <col min="11014" max="11014" width="12.69921875" style="6" bestFit="1" customWidth="1"/>
    <col min="11015" max="11015" width="11.5" style="6" bestFit="1" customWidth="1"/>
    <col min="11016" max="11017" width="10.5" style="6" bestFit="1" customWidth="1"/>
    <col min="11018" max="11018" width="12.5" style="6" bestFit="1" customWidth="1"/>
    <col min="11019" max="11019" width="12.69921875" style="6" customWidth="1"/>
    <col min="11020" max="11021" width="9.296875" style="6"/>
    <col min="11022" max="11022" width="9.296875" style="6" customWidth="1"/>
    <col min="11023" max="11210" width="9.296875" style="6"/>
    <col min="11211" max="11211" width="32" style="6" customWidth="1"/>
    <col min="11212" max="11212" width="11.5" style="6" bestFit="1" customWidth="1"/>
    <col min="11213" max="11214" width="10.5" style="6" bestFit="1" customWidth="1"/>
    <col min="11215" max="11215" width="12.69921875" style="6" bestFit="1" customWidth="1"/>
    <col min="11216" max="11216" width="0" style="6" hidden="1" customWidth="1"/>
    <col min="11217" max="11217" width="11.5" style="6" bestFit="1" customWidth="1"/>
    <col min="11218" max="11219" width="10.5" style="6" bestFit="1" customWidth="1"/>
    <col min="11220" max="11220" width="12.5" style="6" bestFit="1" customWidth="1"/>
    <col min="11221" max="11221" width="0" style="6" hidden="1" customWidth="1"/>
    <col min="11222" max="11222" width="10.5" style="6" bestFit="1" customWidth="1"/>
    <col min="11223" max="11224" width="9.5" style="6" bestFit="1" customWidth="1"/>
    <col min="11225" max="11225" width="12.5" style="6" bestFit="1" customWidth="1"/>
    <col min="11226" max="11226" width="0" style="6" hidden="1" customWidth="1"/>
    <col min="11227" max="11227" width="10.5" style="6" bestFit="1" customWidth="1"/>
    <col min="11228" max="11229" width="9.5" style="6" bestFit="1" customWidth="1"/>
    <col min="11230" max="11230" width="12.5" style="6" bestFit="1" customWidth="1"/>
    <col min="11231" max="11231" width="0" style="6" hidden="1" customWidth="1"/>
    <col min="11232" max="11232" width="11.5" style="6" bestFit="1" customWidth="1"/>
    <col min="11233" max="11234" width="10.5" style="6" bestFit="1" customWidth="1"/>
    <col min="11235" max="11235" width="12.5" style="6" bestFit="1" customWidth="1"/>
    <col min="11236" max="11236" width="0" style="6" hidden="1" customWidth="1"/>
    <col min="11237" max="11237" width="10.5" style="6" bestFit="1" customWidth="1"/>
    <col min="11238" max="11238" width="9.5" style="6" bestFit="1" customWidth="1"/>
    <col min="11239" max="11239" width="9.69921875" style="6" bestFit="1" customWidth="1"/>
    <col min="11240" max="11240" width="12.69921875" style="6" bestFit="1" customWidth="1"/>
    <col min="11241" max="11241" width="0" style="6" hidden="1" customWidth="1"/>
    <col min="11242" max="11242" width="11.5" style="6" bestFit="1" customWidth="1"/>
    <col min="11243" max="11244" width="10.5" style="6" bestFit="1" customWidth="1"/>
    <col min="11245" max="11245" width="12.5" style="6" bestFit="1" customWidth="1"/>
    <col min="11246" max="11246" width="35.69921875" style="6" bestFit="1" customWidth="1"/>
    <col min="11247" max="11247" width="11.5" style="6" bestFit="1" customWidth="1"/>
    <col min="11248" max="11249" width="10.5" style="6" bestFit="1" customWidth="1"/>
    <col min="11250" max="11250" width="12.69921875" style="6" bestFit="1" customWidth="1"/>
    <col min="11251" max="11251" width="12.5" style="6" bestFit="1" customWidth="1"/>
    <col min="11252" max="11252" width="11.5" style="6" bestFit="1" customWidth="1"/>
    <col min="11253" max="11253" width="10.5" style="6" bestFit="1" customWidth="1"/>
    <col min="11254" max="11254" width="12.69921875" style="6" bestFit="1" customWidth="1"/>
    <col min="11255" max="11255" width="12.5" style="6" bestFit="1" customWidth="1"/>
    <col min="11256" max="11257" width="9.5" style="6" bestFit="1" customWidth="1"/>
    <col min="11258" max="11258" width="12.69921875" style="6" bestFit="1" customWidth="1"/>
    <col min="11259" max="11259" width="10.5" style="6" bestFit="1" customWidth="1"/>
    <col min="11260" max="11261" width="9.5" style="6" bestFit="1" customWidth="1"/>
    <col min="11262" max="11262" width="12.69921875" style="6" bestFit="1" customWidth="1"/>
    <col min="11263" max="11263" width="11.5" style="6" bestFit="1" customWidth="1"/>
    <col min="11264" max="11265" width="10.5" style="6" bestFit="1" customWidth="1"/>
    <col min="11266" max="11266" width="12.69921875" style="6" bestFit="1" customWidth="1"/>
    <col min="11267" max="11267" width="10.5" style="6" bestFit="1" customWidth="1"/>
    <col min="11268" max="11268" width="9.5" style="6" bestFit="1" customWidth="1"/>
    <col min="11269" max="11269" width="9.69921875" style="6" bestFit="1" customWidth="1"/>
    <col min="11270" max="11270" width="12.69921875" style="6" bestFit="1" customWidth="1"/>
    <col min="11271" max="11271" width="11.5" style="6" bestFit="1" customWidth="1"/>
    <col min="11272" max="11273" width="10.5" style="6" bestFit="1" customWidth="1"/>
    <col min="11274" max="11274" width="12.5" style="6" bestFit="1" customWidth="1"/>
    <col min="11275" max="11275" width="12.69921875" style="6" customWidth="1"/>
    <col min="11276" max="11277" width="9.296875" style="6"/>
    <col min="11278" max="11278" width="9.296875" style="6" customWidth="1"/>
    <col min="11279" max="11466" width="9.296875" style="6"/>
    <col min="11467" max="11467" width="32" style="6" customWidth="1"/>
    <col min="11468" max="11468" width="11.5" style="6" bestFit="1" customWidth="1"/>
    <col min="11469" max="11470" width="10.5" style="6" bestFit="1" customWidth="1"/>
    <col min="11471" max="11471" width="12.69921875" style="6" bestFit="1" customWidth="1"/>
    <col min="11472" max="11472" width="0" style="6" hidden="1" customWidth="1"/>
    <col min="11473" max="11473" width="11.5" style="6" bestFit="1" customWidth="1"/>
    <col min="11474" max="11475" width="10.5" style="6" bestFit="1" customWidth="1"/>
    <col min="11476" max="11476" width="12.5" style="6" bestFit="1" customWidth="1"/>
    <col min="11477" max="11477" width="0" style="6" hidden="1" customWidth="1"/>
    <col min="11478" max="11478" width="10.5" style="6" bestFit="1" customWidth="1"/>
    <col min="11479" max="11480" width="9.5" style="6" bestFit="1" customWidth="1"/>
    <col min="11481" max="11481" width="12.5" style="6" bestFit="1" customWidth="1"/>
    <col min="11482" max="11482" width="0" style="6" hidden="1" customWidth="1"/>
    <col min="11483" max="11483" width="10.5" style="6" bestFit="1" customWidth="1"/>
    <col min="11484" max="11485" width="9.5" style="6" bestFit="1" customWidth="1"/>
    <col min="11486" max="11486" width="12.5" style="6" bestFit="1" customWidth="1"/>
    <col min="11487" max="11487" width="0" style="6" hidden="1" customWidth="1"/>
    <col min="11488" max="11488" width="11.5" style="6" bestFit="1" customWidth="1"/>
    <col min="11489" max="11490" width="10.5" style="6" bestFit="1" customWidth="1"/>
    <col min="11491" max="11491" width="12.5" style="6" bestFit="1" customWidth="1"/>
    <col min="11492" max="11492" width="0" style="6" hidden="1" customWidth="1"/>
    <col min="11493" max="11493" width="10.5" style="6" bestFit="1" customWidth="1"/>
    <col min="11494" max="11494" width="9.5" style="6" bestFit="1" customWidth="1"/>
    <col min="11495" max="11495" width="9.69921875" style="6" bestFit="1" customWidth="1"/>
    <col min="11496" max="11496" width="12.69921875" style="6" bestFit="1" customWidth="1"/>
    <col min="11497" max="11497" width="0" style="6" hidden="1" customWidth="1"/>
    <col min="11498" max="11498" width="11.5" style="6" bestFit="1" customWidth="1"/>
    <col min="11499" max="11500" width="10.5" style="6" bestFit="1" customWidth="1"/>
    <col min="11501" max="11501" width="12.5" style="6" bestFit="1" customWidth="1"/>
    <col min="11502" max="11502" width="35.69921875" style="6" bestFit="1" customWidth="1"/>
    <col min="11503" max="11503" width="11.5" style="6" bestFit="1" customWidth="1"/>
    <col min="11504" max="11505" width="10.5" style="6" bestFit="1" customWidth="1"/>
    <col min="11506" max="11506" width="12.69921875" style="6" bestFit="1" customWidth="1"/>
    <col min="11507" max="11507" width="12.5" style="6" bestFit="1" customWidth="1"/>
    <col min="11508" max="11508" width="11.5" style="6" bestFit="1" customWidth="1"/>
    <col min="11509" max="11509" width="10.5" style="6" bestFit="1" customWidth="1"/>
    <col min="11510" max="11510" width="12.69921875" style="6" bestFit="1" customWidth="1"/>
    <col min="11511" max="11511" width="12.5" style="6" bestFit="1" customWidth="1"/>
    <col min="11512" max="11513" width="9.5" style="6" bestFit="1" customWidth="1"/>
    <col min="11514" max="11514" width="12.69921875" style="6" bestFit="1" customWidth="1"/>
    <col min="11515" max="11515" width="10.5" style="6" bestFit="1" customWidth="1"/>
    <col min="11516" max="11517" width="9.5" style="6" bestFit="1" customWidth="1"/>
    <col min="11518" max="11518" width="12.69921875" style="6" bestFit="1" customWidth="1"/>
    <col min="11519" max="11519" width="11.5" style="6" bestFit="1" customWidth="1"/>
    <col min="11520" max="11521" width="10.5" style="6" bestFit="1" customWidth="1"/>
    <col min="11522" max="11522" width="12.69921875" style="6" bestFit="1" customWidth="1"/>
    <col min="11523" max="11523" width="10.5" style="6" bestFit="1" customWidth="1"/>
    <col min="11524" max="11524" width="9.5" style="6" bestFit="1" customWidth="1"/>
    <col min="11525" max="11525" width="9.69921875" style="6" bestFit="1" customWidth="1"/>
    <col min="11526" max="11526" width="12.69921875" style="6" bestFit="1" customWidth="1"/>
    <col min="11527" max="11527" width="11.5" style="6" bestFit="1" customWidth="1"/>
    <col min="11528" max="11529" width="10.5" style="6" bestFit="1" customWidth="1"/>
    <col min="11530" max="11530" width="12.5" style="6" bestFit="1" customWidth="1"/>
    <col min="11531" max="11531" width="12.69921875" style="6" customWidth="1"/>
    <col min="11532" max="11533" width="9.296875" style="6"/>
    <col min="11534" max="11534" width="9.296875" style="6" customWidth="1"/>
    <col min="11535" max="11722" width="9.296875" style="6"/>
    <col min="11723" max="11723" width="32" style="6" customWidth="1"/>
    <col min="11724" max="11724" width="11.5" style="6" bestFit="1" customWidth="1"/>
    <col min="11725" max="11726" width="10.5" style="6" bestFit="1" customWidth="1"/>
    <col min="11727" max="11727" width="12.69921875" style="6" bestFit="1" customWidth="1"/>
    <col min="11728" max="11728" width="0" style="6" hidden="1" customWidth="1"/>
    <col min="11729" max="11729" width="11.5" style="6" bestFit="1" customWidth="1"/>
    <col min="11730" max="11731" width="10.5" style="6" bestFit="1" customWidth="1"/>
    <col min="11732" max="11732" width="12.5" style="6" bestFit="1" customWidth="1"/>
    <col min="11733" max="11733" width="0" style="6" hidden="1" customWidth="1"/>
    <col min="11734" max="11734" width="10.5" style="6" bestFit="1" customWidth="1"/>
    <col min="11735" max="11736" width="9.5" style="6" bestFit="1" customWidth="1"/>
    <col min="11737" max="11737" width="12.5" style="6" bestFit="1" customWidth="1"/>
    <col min="11738" max="11738" width="0" style="6" hidden="1" customWidth="1"/>
    <col min="11739" max="11739" width="10.5" style="6" bestFit="1" customWidth="1"/>
    <col min="11740" max="11741" width="9.5" style="6" bestFit="1" customWidth="1"/>
    <col min="11742" max="11742" width="12.5" style="6" bestFit="1" customWidth="1"/>
    <col min="11743" max="11743" width="0" style="6" hidden="1" customWidth="1"/>
    <col min="11744" max="11744" width="11.5" style="6" bestFit="1" customWidth="1"/>
    <col min="11745" max="11746" width="10.5" style="6" bestFit="1" customWidth="1"/>
    <col min="11747" max="11747" width="12.5" style="6" bestFit="1" customWidth="1"/>
    <col min="11748" max="11748" width="0" style="6" hidden="1" customWidth="1"/>
    <col min="11749" max="11749" width="10.5" style="6" bestFit="1" customWidth="1"/>
    <col min="11750" max="11750" width="9.5" style="6" bestFit="1" customWidth="1"/>
    <col min="11751" max="11751" width="9.69921875" style="6" bestFit="1" customWidth="1"/>
    <col min="11752" max="11752" width="12.69921875" style="6" bestFit="1" customWidth="1"/>
    <col min="11753" max="11753" width="0" style="6" hidden="1" customWidth="1"/>
    <col min="11754" max="11754" width="11.5" style="6" bestFit="1" customWidth="1"/>
    <col min="11755" max="11756" width="10.5" style="6" bestFit="1" customWidth="1"/>
    <col min="11757" max="11757" width="12.5" style="6" bestFit="1" customWidth="1"/>
    <col min="11758" max="11758" width="35.69921875" style="6" bestFit="1" customWidth="1"/>
    <col min="11759" max="11759" width="11.5" style="6" bestFit="1" customWidth="1"/>
    <col min="11760" max="11761" width="10.5" style="6" bestFit="1" customWidth="1"/>
    <col min="11762" max="11762" width="12.69921875" style="6" bestFit="1" customWidth="1"/>
    <col min="11763" max="11763" width="12.5" style="6" bestFit="1" customWidth="1"/>
    <col min="11764" max="11764" width="11.5" style="6" bestFit="1" customWidth="1"/>
    <col min="11765" max="11765" width="10.5" style="6" bestFit="1" customWidth="1"/>
    <col min="11766" max="11766" width="12.69921875" style="6" bestFit="1" customWidth="1"/>
    <col min="11767" max="11767" width="12.5" style="6" bestFit="1" customWidth="1"/>
    <col min="11768" max="11769" width="9.5" style="6" bestFit="1" customWidth="1"/>
    <col min="11770" max="11770" width="12.69921875" style="6" bestFit="1" customWidth="1"/>
    <col min="11771" max="11771" width="10.5" style="6" bestFit="1" customWidth="1"/>
    <col min="11772" max="11773" width="9.5" style="6" bestFit="1" customWidth="1"/>
    <col min="11774" max="11774" width="12.69921875" style="6" bestFit="1" customWidth="1"/>
    <col min="11775" max="11775" width="11.5" style="6" bestFit="1" customWidth="1"/>
    <col min="11776" max="11777" width="10.5" style="6" bestFit="1" customWidth="1"/>
    <col min="11778" max="11778" width="12.69921875" style="6" bestFit="1" customWidth="1"/>
    <col min="11779" max="11779" width="10.5" style="6" bestFit="1" customWidth="1"/>
    <col min="11780" max="11780" width="9.5" style="6" bestFit="1" customWidth="1"/>
    <col min="11781" max="11781" width="9.69921875" style="6" bestFit="1" customWidth="1"/>
    <col min="11782" max="11782" width="12.69921875" style="6" bestFit="1" customWidth="1"/>
    <col min="11783" max="11783" width="11.5" style="6" bestFit="1" customWidth="1"/>
    <col min="11784" max="11785" width="10.5" style="6" bestFit="1" customWidth="1"/>
    <col min="11786" max="11786" width="12.5" style="6" bestFit="1" customWidth="1"/>
    <col min="11787" max="11787" width="12.69921875" style="6" customWidth="1"/>
    <col min="11788" max="11789" width="9.296875" style="6"/>
    <col min="11790" max="11790" width="9.296875" style="6" customWidth="1"/>
    <col min="11791" max="11978" width="9.296875" style="6"/>
    <col min="11979" max="11979" width="32" style="6" customWidth="1"/>
    <col min="11980" max="11980" width="11.5" style="6" bestFit="1" customWidth="1"/>
    <col min="11981" max="11982" width="10.5" style="6" bestFit="1" customWidth="1"/>
    <col min="11983" max="11983" width="12.69921875" style="6" bestFit="1" customWidth="1"/>
    <col min="11984" max="11984" width="0" style="6" hidden="1" customWidth="1"/>
    <col min="11985" max="11985" width="11.5" style="6" bestFit="1" customWidth="1"/>
    <col min="11986" max="11987" width="10.5" style="6" bestFit="1" customWidth="1"/>
    <col min="11988" max="11988" width="12.5" style="6" bestFit="1" customWidth="1"/>
    <col min="11989" max="11989" width="0" style="6" hidden="1" customWidth="1"/>
    <col min="11990" max="11990" width="10.5" style="6" bestFit="1" customWidth="1"/>
    <col min="11991" max="11992" width="9.5" style="6" bestFit="1" customWidth="1"/>
    <col min="11993" max="11993" width="12.5" style="6" bestFit="1" customWidth="1"/>
    <col min="11994" max="11994" width="0" style="6" hidden="1" customWidth="1"/>
    <col min="11995" max="11995" width="10.5" style="6" bestFit="1" customWidth="1"/>
    <col min="11996" max="11997" width="9.5" style="6" bestFit="1" customWidth="1"/>
    <col min="11998" max="11998" width="12.5" style="6" bestFit="1" customWidth="1"/>
    <col min="11999" max="11999" width="0" style="6" hidden="1" customWidth="1"/>
    <col min="12000" max="12000" width="11.5" style="6" bestFit="1" customWidth="1"/>
    <col min="12001" max="12002" width="10.5" style="6" bestFit="1" customWidth="1"/>
    <col min="12003" max="12003" width="12.5" style="6" bestFit="1" customWidth="1"/>
    <col min="12004" max="12004" width="0" style="6" hidden="1" customWidth="1"/>
    <col min="12005" max="12005" width="10.5" style="6" bestFit="1" customWidth="1"/>
    <col min="12006" max="12006" width="9.5" style="6" bestFit="1" customWidth="1"/>
    <col min="12007" max="12007" width="9.69921875" style="6" bestFit="1" customWidth="1"/>
    <col min="12008" max="12008" width="12.69921875" style="6" bestFit="1" customWidth="1"/>
    <col min="12009" max="12009" width="0" style="6" hidden="1" customWidth="1"/>
    <col min="12010" max="12010" width="11.5" style="6" bestFit="1" customWidth="1"/>
    <col min="12011" max="12012" width="10.5" style="6" bestFit="1" customWidth="1"/>
    <col min="12013" max="12013" width="12.5" style="6" bestFit="1" customWidth="1"/>
    <col min="12014" max="12014" width="35.69921875" style="6" bestFit="1" customWidth="1"/>
    <col min="12015" max="12015" width="11.5" style="6" bestFit="1" customWidth="1"/>
    <col min="12016" max="12017" width="10.5" style="6" bestFit="1" customWidth="1"/>
    <col min="12018" max="12018" width="12.69921875" style="6" bestFit="1" customWidth="1"/>
    <col min="12019" max="12019" width="12.5" style="6" bestFit="1" customWidth="1"/>
    <col min="12020" max="12020" width="11.5" style="6" bestFit="1" customWidth="1"/>
    <col min="12021" max="12021" width="10.5" style="6" bestFit="1" customWidth="1"/>
    <col min="12022" max="12022" width="12.69921875" style="6" bestFit="1" customWidth="1"/>
    <col min="12023" max="12023" width="12.5" style="6" bestFit="1" customWidth="1"/>
    <col min="12024" max="12025" width="9.5" style="6" bestFit="1" customWidth="1"/>
    <col min="12026" max="12026" width="12.69921875" style="6" bestFit="1" customWidth="1"/>
    <col min="12027" max="12027" width="10.5" style="6" bestFit="1" customWidth="1"/>
    <col min="12028" max="12029" width="9.5" style="6" bestFit="1" customWidth="1"/>
    <col min="12030" max="12030" width="12.69921875" style="6" bestFit="1" customWidth="1"/>
    <col min="12031" max="12031" width="11.5" style="6" bestFit="1" customWidth="1"/>
    <col min="12032" max="12033" width="10.5" style="6" bestFit="1" customWidth="1"/>
    <col min="12034" max="12034" width="12.69921875" style="6" bestFit="1" customWidth="1"/>
    <col min="12035" max="12035" width="10.5" style="6" bestFit="1" customWidth="1"/>
    <col min="12036" max="12036" width="9.5" style="6" bestFit="1" customWidth="1"/>
    <col min="12037" max="12037" width="9.69921875" style="6" bestFit="1" customWidth="1"/>
    <col min="12038" max="12038" width="12.69921875" style="6" bestFit="1" customWidth="1"/>
    <col min="12039" max="12039" width="11.5" style="6" bestFit="1" customWidth="1"/>
    <col min="12040" max="12041" width="10.5" style="6" bestFit="1" customWidth="1"/>
    <col min="12042" max="12042" width="12.5" style="6" bestFit="1" customWidth="1"/>
    <col min="12043" max="12043" width="12.69921875" style="6" customWidth="1"/>
    <col min="12044" max="12045" width="9.296875" style="6"/>
    <col min="12046" max="12046" width="9.296875" style="6" customWidth="1"/>
    <col min="12047" max="12234" width="9.296875" style="6"/>
    <col min="12235" max="12235" width="32" style="6" customWidth="1"/>
    <col min="12236" max="12236" width="11.5" style="6" bestFit="1" customWidth="1"/>
    <col min="12237" max="12238" width="10.5" style="6" bestFit="1" customWidth="1"/>
    <col min="12239" max="12239" width="12.69921875" style="6" bestFit="1" customWidth="1"/>
    <col min="12240" max="12240" width="0" style="6" hidden="1" customWidth="1"/>
    <col min="12241" max="12241" width="11.5" style="6" bestFit="1" customWidth="1"/>
    <col min="12242" max="12243" width="10.5" style="6" bestFit="1" customWidth="1"/>
    <col min="12244" max="12244" width="12.5" style="6" bestFit="1" customWidth="1"/>
    <col min="12245" max="12245" width="0" style="6" hidden="1" customWidth="1"/>
    <col min="12246" max="12246" width="10.5" style="6" bestFit="1" customWidth="1"/>
    <col min="12247" max="12248" width="9.5" style="6" bestFit="1" customWidth="1"/>
    <col min="12249" max="12249" width="12.5" style="6" bestFit="1" customWidth="1"/>
    <col min="12250" max="12250" width="0" style="6" hidden="1" customWidth="1"/>
    <col min="12251" max="12251" width="10.5" style="6" bestFit="1" customWidth="1"/>
    <col min="12252" max="12253" width="9.5" style="6" bestFit="1" customWidth="1"/>
    <col min="12254" max="12254" width="12.5" style="6" bestFit="1" customWidth="1"/>
    <col min="12255" max="12255" width="0" style="6" hidden="1" customWidth="1"/>
    <col min="12256" max="12256" width="11.5" style="6" bestFit="1" customWidth="1"/>
    <col min="12257" max="12258" width="10.5" style="6" bestFit="1" customWidth="1"/>
    <col min="12259" max="12259" width="12.5" style="6" bestFit="1" customWidth="1"/>
    <col min="12260" max="12260" width="0" style="6" hidden="1" customWidth="1"/>
    <col min="12261" max="12261" width="10.5" style="6" bestFit="1" customWidth="1"/>
    <col min="12262" max="12262" width="9.5" style="6" bestFit="1" customWidth="1"/>
    <col min="12263" max="12263" width="9.69921875" style="6" bestFit="1" customWidth="1"/>
    <col min="12264" max="12264" width="12.69921875" style="6" bestFit="1" customWidth="1"/>
    <col min="12265" max="12265" width="0" style="6" hidden="1" customWidth="1"/>
    <col min="12266" max="12266" width="11.5" style="6" bestFit="1" customWidth="1"/>
    <col min="12267" max="12268" width="10.5" style="6" bestFit="1" customWidth="1"/>
    <col min="12269" max="12269" width="12.5" style="6" bestFit="1" customWidth="1"/>
    <col min="12270" max="12270" width="35.69921875" style="6" bestFit="1" customWidth="1"/>
    <col min="12271" max="12271" width="11.5" style="6" bestFit="1" customWidth="1"/>
    <col min="12272" max="12273" width="10.5" style="6" bestFit="1" customWidth="1"/>
    <col min="12274" max="12274" width="12.69921875" style="6" bestFit="1" customWidth="1"/>
    <col min="12275" max="12275" width="12.5" style="6" bestFit="1" customWidth="1"/>
    <col min="12276" max="12276" width="11.5" style="6" bestFit="1" customWidth="1"/>
    <col min="12277" max="12277" width="10.5" style="6" bestFit="1" customWidth="1"/>
    <col min="12278" max="12278" width="12.69921875" style="6" bestFit="1" customWidth="1"/>
    <col min="12279" max="12279" width="12.5" style="6" bestFit="1" customWidth="1"/>
    <col min="12280" max="12281" width="9.5" style="6" bestFit="1" customWidth="1"/>
    <col min="12282" max="12282" width="12.69921875" style="6" bestFit="1" customWidth="1"/>
    <col min="12283" max="12283" width="10.5" style="6" bestFit="1" customWidth="1"/>
    <col min="12284" max="12285" width="9.5" style="6" bestFit="1" customWidth="1"/>
    <col min="12286" max="12286" width="12.69921875" style="6" bestFit="1" customWidth="1"/>
    <col min="12287" max="12287" width="11.5" style="6" bestFit="1" customWidth="1"/>
    <col min="12288" max="12289" width="10.5" style="6" bestFit="1" customWidth="1"/>
    <col min="12290" max="12290" width="12.69921875" style="6" bestFit="1" customWidth="1"/>
    <col min="12291" max="12291" width="10.5" style="6" bestFit="1" customWidth="1"/>
    <col min="12292" max="12292" width="9.5" style="6" bestFit="1" customWidth="1"/>
    <col min="12293" max="12293" width="9.69921875" style="6" bestFit="1" customWidth="1"/>
    <col min="12294" max="12294" width="12.69921875" style="6" bestFit="1" customWidth="1"/>
    <col min="12295" max="12295" width="11.5" style="6" bestFit="1" customWidth="1"/>
    <col min="12296" max="12297" width="10.5" style="6" bestFit="1" customWidth="1"/>
    <col min="12298" max="12298" width="12.5" style="6" bestFit="1" customWidth="1"/>
    <col min="12299" max="12299" width="12.69921875" style="6" customWidth="1"/>
    <col min="12300" max="12301" width="9.296875" style="6"/>
    <col min="12302" max="12302" width="9.296875" style="6" customWidth="1"/>
    <col min="12303" max="12490" width="9.296875" style="6"/>
    <col min="12491" max="12491" width="32" style="6" customWidth="1"/>
    <col min="12492" max="12492" width="11.5" style="6" bestFit="1" customWidth="1"/>
    <col min="12493" max="12494" width="10.5" style="6" bestFit="1" customWidth="1"/>
    <col min="12495" max="12495" width="12.69921875" style="6" bestFit="1" customWidth="1"/>
    <col min="12496" max="12496" width="0" style="6" hidden="1" customWidth="1"/>
    <col min="12497" max="12497" width="11.5" style="6" bestFit="1" customWidth="1"/>
    <col min="12498" max="12499" width="10.5" style="6" bestFit="1" customWidth="1"/>
    <col min="12500" max="12500" width="12.5" style="6" bestFit="1" customWidth="1"/>
    <col min="12501" max="12501" width="0" style="6" hidden="1" customWidth="1"/>
    <col min="12502" max="12502" width="10.5" style="6" bestFit="1" customWidth="1"/>
    <col min="12503" max="12504" width="9.5" style="6" bestFit="1" customWidth="1"/>
    <col min="12505" max="12505" width="12.5" style="6" bestFit="1" customWidth="1"/>
    <col min="12506" max="12506" width="0" style="6" hidden="1" customWidth="1"/>
    <col min="12507" max="12507" width="10.5" style="6" bestFit="1" customWidth="1"/>
    <col min="12508" max="12509" width="9.5" style="6" bestFit="1" customWidth="1"/>
    <col min="12510" max="12510" width="12.5" style="6" bestFit="1" customWidth="1"/>
    <col min="12511" max="12511" width="0" style="6" hidden="1" customWidth="1"/>
    <col min="12512" max="12512" width="11.5" style="6" bestFit="1" customWidth="1"/>
    <col min="12513" max="12514" width="10.5" style="6" bestFit="1" customWidth="1"/>
    <col min="12515" max="12515" width="12.5" style="6" bestFit="1" customWidth="1"/>
    <col min="12516" max="12516" width="0" style="6" hidden="1" customWidth="1"/>
    <col min="12517" max="12517" width="10.5" style="6" bestFit="1" customWidth="1"/>
    <col min="12518" max="12518" width="9.5" style="6" bestFit="1" customWidth="1"/>
    <col min="12519" max="12519" width="9.69921875" style="6" bestFit="1" customWidth="1"/>
    <col min="12520" max="12520" width="12.69921875" style="6" bestFit="1" customWidth="1"/>
    <col min="12521" max="12521" width="0" style="6" hidden="1" customWidth="1"/>
    <col min="12522" max="12522" width="11.5" style="6" bestFit="1" customWidth="1"/>
    <col min="12523" max="12524" width="10.5" style="6" bestFit="1" customWidth="1"/>
    <col min="12525" max="12525" width="12.5" style="6" bestFit="1" customWidth="1"/>
    <col min="12526" max="12526" width="35.69921875" style="6" bestFit="1" customWidth="1"/>
    <col min="12527" max="12527" width="11.5" style="6" bestFit="1" customWidth="1"/>
    <col min="12528" max="12529" width="10.5" style="6" bestFit="1" customWidth="1"/>
    <col min="12530" max="12530" width="12.69921875" style="6" bestFit="1" customWidth="1"/>
    <col min="12531" max="12531" width="12.5" style="6" bestFit="1" customWidth="1"/>
    <col min="12532" max="12532" width="11.5" style="6" bestFit="1" customWidth="1"/>
    <col min="12533" max="12533" width="10.5" style="6" bestFit="1" customWidth="1"/>
    <col min="12534" max="12534" width="12.69921875" style="6" bestFit="1" customWidth="1"/>
    <col min="12535" max="12535" width="12.5" style="6" bestFit="1" customWidth="1"/>
    <col min="12536" max="12537" width="9.5" style="6" bestFit="1" customWidth="1"/>
    <col min="12538" max="12538" width="12.69921875" style="6" bestFit="1" customWidth="1"/>
    <col min="12539" max="12539" width="10.5" style="6" bestFit="1" customWidth="1"/>
    <col min="12540" max="12541" width="9.5" style="6" bestFit="1" customWidth="1"/>
    <col min="12542" max="12542" width="12.69921875" style="6" bestFit="1" customWidth="1"/>
    <col min="12543" max="12543" width="11.5" style="6" bestFit="1" customWidth="1"/>
    <col min="12544" max="12545" width="10.5" style="6" bestFit="1" customWidth="1"/>
    <col min="12546" max="12546" width="12.69921875" style="6" bestFit="1" customWidth="1"/>
    <col min="12547" max="12547" width="10.5" style="6" bestFit="1" customWidth="1"/>
    <col min="12548" max="12548" width="9.5" style="6" bestFit="1" customWidth="1"/>
    <col min="12549" max="12549" width="9.69921875" style="6" bestFit="1" customWidth="1"/>
    <col min="12550" max="12550" width="12.69921875" style="6" bestFit="1" customWidth="1"/>
    <col min="12551" max="12551" width="11.5" style="6" bestFit="1" customWidth="1"/>
    <col min="12552" max="12553" width="10.5" style="6" bestFit="1" customWidth="1"/>
    <col min="12554" max="12554" width="12.5" style="6" bestFit="1" customWidth="1"/>
    <col min="12555" max="12555" width="12.69921875" style="6" customWidth="1"/>
    <col min="12556" max="12557" width="9.296875" style="6"/>
    <col min="12558" max="12558" width="9.296875" style="6" customWidth="1"/>
    <col min="12559" max="12746" width="9.296875" style="6"/>
    <col min="12747" max="12747" width="32" style="6" customWidth="1"/>
    <col min="12748" max="12748" width="11.5" style="6" bestFit="1" customWidth="1"/>
    <col min="12749" max="12750" width="10.5" style="6" bestFit="1" customWidth="1"/>
    <col min="12751" max="12751" width="12.69921875" style="6" bestFit="1" customWidth="1"/>
    <col min="12752" max="12752" width="0" style="6" hidden="1" customWidth="1"/>
    <col min="12753" max="12753" width="11.5" style="6" bestFit="1" customWidth="1"/>
    <col min="12754" max="12755" width="10.5" style="6" bestFit="1" customWidth="1"/>
    <col min="12756" max="12756" width="12.5" style="6" bestFit="1" customWidth="1"/>
    <col min="12757" max="12757" width="0" style="6" hidden="1" customWidth="1"/>
    <col min="12758" max="12758" width="10.5" style="6" bestFit="1" customWidth="1"/>
    <col min="12759" max="12760" width="9.5" style="6" bestFit="1" customWidth="1"/>
    <col min="12761" max="12761" width="12.5" style="6" bestFit="1" customWidth="1"/>
    <col min="12762" max="12762" width="0" style="6" hidden="1" customWidth="1"/>
    <col min="12763" max="12763" width="10.5" style="6" bestFit="1" customWidth="1"/>
    <col min="12764" max="12765" width="9.5" style="6" bestFit="1" customWidth="1"/>
    <col min="12766" max="12766" width="12.5" style="6" bestFit="1" customWidth="1"/>
    <col min="12767" max="12767" width="0" style="6" hidden="1" customWidth="1"/>
    <col min="12768" max="12768" width="11.5" style="6" bestFit="1" customWidth="1"/>
    <col min="12769" max="12770" width="10.5" style="6" bestFit="1" customWidth="1"/>
    <col min="12771" max="12771" width="12.5" style="6" bestFit="1" customWidth="1"/>
    <col min="12772" max="12772" width="0" style="6" hidden="1" customWidth="1"/>
    <col min="12773" max="12773" width="10.5" style="6" bestFit="1" customWidth="1"/>
    <col min="12774" max="12774" width="9.5" style="6" bestFit="1" customWidth="1"/>
    <col min="12775" max="12775" width="9.69921875" style="6" bestFit="1" customWidth="1"/>
    <col min="12776" max="12776" width="12.69921875" style="6" bestFit="1" customWidth="1"/>
    <col min="12777" max="12777" width="0" style="6" hidden="1" customWidth="1"/>
    <col min="12778" max="12778" width="11.5" style="6" bestFit="1" customWidth="1"/>
    <col min="12779" max="12780" width="10.5" style="6" bestFit="1" customWidth="1"/>
    <col min="12781" max="12781" width="12.5" style="6" bestFit="1" customWidth="1"/>
    <col min="12782" max="12782" width="35.69921875" style="6" bestFit="1" customWidth="1"/>
    <col min="12783" max="12783" width="11.5" style="6" bestFit="1" customWidth="1"/>
    <col min="12784" max="12785" width="10.5" style="6" bestFit="1" customWidth="1"/>
    <col min="12786" max="12786" width="12.69921875" style="6" bestFit="1" customWidth="1"/>
    <col min="12787" max="12787" width="12.5" style="6" bestFit="1" customWidth="1"/>
    <col min="12788" max="12788" width="11.5" style="6" bestFit="1" customWidth="1"/>
    <col min="12789" max="12789" width="10.5" style="6" bestFit="1" customWidth="1"/>
    <col min="12790" max="12790" width="12.69921875" style="6" bestFit="1" customWidth="1"/>
    <col min="12791" max="12791" width="12.5" style="6" bestFit="1" customWidth="1"/>
    <col min="12792" max="12793" width="9.5" style="6" bestFit="1" customWidth="1"/>
    <col min="12794" max="12794" width="12.69921875" style="6" bestFit="1" customWidth="1"/>
    <col min="12795" max="12795" width="10.5" style="6" bestFit="1" customWidth="1"/>
    <col min="12796" max="12797" width="9.5" style="6" bestFit="1" customWidth="1"/>
    <col min="12798" max="12798" width="12.69921875" style="6" bestFit="1" customWidth="1"/>
    <col min="12799" max="12799" width="11.5" style="6" bestFit="1" customWidth="1"/>
    <col min="12800" max="12801" width="10.5" style="6" bestFit="1" customWidth="1"/>
    <col min="12802" max="12802" width="12.69921875" style="6" bestFit="1" customWidth="1"/>
    <col min="12803" max="12803" width="10.5" style="6" bestFit="1" customWidth="1"/>
    <col min="12804" max="12804" width="9.5" style="6" bestFit="1" customWidth="1"/>
    <col min="12805" max="12805" width="9.69921875" style="6" bestFit="1" customWidth="1"/>
    <col min="12806" max="12806" width="12.69921875" style="6" bestFit="1" customWidth="1"/>
    <col min="12807" max="12807" width="11.5" style="6" bestFit="1" customWidth="1"/>
    <col min="12808" max="12809" width="10.5" style="6" bestFit="1" customWidth="1"/>
    <col min="12810" max="12810" width="12.5" style="6" bestFit="1" customWidth="1"/>
    <col min="12811" max="12811" width="12.69921875" style="6" customWidth="1"/>
    <col min="12812" max="12813" width="9.296875" style="6"/>
    <col min="12814" max="12814" width="9.296875" style="6" customWidth="1"/>
    <col min="12815" max="13002" width="9.296875" style="6"/>
    <col min="13003" max="13003" width="32" style="6" customWidth="1"/>
    <col min="13004" max="13004" width="11.5" style="6" bestFit="1" customWidth="1"/>
    <col min="13005" max="13006" width="10.5" style="6" bestFit="1" customWidth="1"/>
    <col min="13007" max="13007" width="12.69921875" style="6" bestFit="1" customWidth="1"/>
    <col min="13008" max="13008" width="0" style="6" hidden="1" customWidth="1"/>
    <col min="13009" max="13009" width="11.5" style="6" bestFit="1" customWidth="1"/>
    <col min="13010" max="13011" width="10.5" style="6" bestFit="1" customWidth="1"/>
    <col min="13012" max="13012" width="12.5" style="6" bestFit="1" customWidth="1"/>
    <col min="13013" max="13013" width="0" style="6" hidden="1" customWidth="1"/>
    <col min="13014" max="13014" width="10.5" style="6" bestFit="1" customWidth="1"/>
    <col min="13015" max="13016" width="9.5" style="6" bestFit="1" customWidth="1"/>
    <col min="13017" max="13017" width="12.5" style="6" bestFit="1" customWidth="1"/>
    <col min="13018" max="13018" width="0" style="6" hidden="1" customWidth="1"/>
    <col min="13019" max="13019" width="10.5" style="6" bestFit="1" customWidth="1"/>
    <col min="13020" max="13021" width="9.5" style="6" bestFit="1" customWidth="1"/>
    <col min="13022" max="13022" width="12.5" style="6" bestFit="1" customWidth="1"/>
    <col min="13023" max="13023" width="0" style="6" hidden="1" customWidth="1"/>
    <col min="13024" max="13024" width="11.5" style="6" bestFit="1" customWidth="1"/>
    <col min="13025" max="13026" width="10.5" style="6" bestFit="1" customWidth="1"/>
    <col min="13027" max="13027" width="12.5" style="6" bestFit="1" customWidth="1"/>
    <col min="13028" max="13028" width="0" style="6" hidden="1" customWidth="1"/>
    <col min="13029" max="13029" width="10.5" style="6" bestFit="1" customWidth="1"/>
    <col min="13030" max="13030" width="9.5" style="6" bestFit="1" customWidth="1"/>
    <col min="13031" max="13031" width="9.69921875" style="6" bestFit="1" customWidth="1"/>
    <col min="13032" max="13032" width="12.69921875" style="6" bestFit="1" customWidth="1"/>
    <col min="13033" max="13033" width="0" style="6" hidden="1" customWidth="1"/>
    <col min="13034" max="13034" width="11.5" style="6" bestFit="1" customWidth="1"/>
    <col min="13035" max="13036" width="10.5" style="6" bestFit="1" customWidth="1"/>
    <col min="13037" max="13037" width="12.5" style="6" bestFit="1" customWidth="1"/>
    <col min="13038" max="13038" width="35.69921875" style="6" bestFit="1" customWidth="1"/>
    <col min="13039" max="13039" width="11.5" style="6" bestFit="1" customWidth="1"/>
    <col min="13040" max="13041" width="10.5" style="6" bestFit="1" customWidth="1"/>
    <col min="13042" max="13042" width="12.69921875" style="6" bestFit="1" customWidth="1"/>
    <col min="13043" max="13043" width="12.5" style="6" bestFit="1" customWidth="1"/>
    <col min="13044" max="13044" width="11.5" style="6" bestFit="1" customWidth="1"/>
    <col min="13045" max="13045" width="10.5" style="6" bestFit="1" customWidth="1"/>
    <col min="13046" max="13046" width="12.69921875" style="6" bestFit="1" customWidth="1"/>
    <col min="13047" max="13047" width="12.5" style="6" bestFit="1" customWidth="1"/>
    <col min="13048" max="13049" width="9.5" style="6" bestFit="1" customWidth="1"/>
    <col min="13050" max="13050" width="12.69921875" style="6" bestFit="1" customWidth="1"/>
    <col min="13051" max="13051" width="10.5" style="6" bestFit="1" customWidth="1"/>
    <col min="13052" max="13053" width="9.5" style="6" bestFit="1" customWidth="1"/>
    <col min="13054" max="13054" width="12.69921875" style="6" bestFit="1" customWidth="1"/>
    <col min="13055" max="13055" width="11.5" style="6" bestFit="1" customWidth="1"/>
    <col min="13056" max="13057" width="10.5" style="6" bestFit="1" customWidth="1"/>
    <col min="13058" max="13058" width="12.69921875" style="6" bestFit="1" customWidth="1"/>
    <col min="13059" max="13059" width="10.5" style="6" bestFit="1" customWidth="1"/>
    <col min="13060" max="13060" width="9.5" style="6" bestFit="1" customWidth="1"/>
    <col min="13061" max="13061" width="9.69921875" style="6" bestFit="1" customWidth="1"/>
    <col min="13062" max="13062" width="12.69921875" style="6" bestFit="1" customWidth="1"/>
    <col min="13063" max="13063" width="11.5" style="6" bestFit="1" customWidth="1"/>
    <col min="13064" max="13065" width="10.5" style="6" bestFit="1" customWidth="1"/>
    <col min="13066" max="13066" width="12.5" style="6" bestFit="1" customWidth="1"/>
    <col min="13067" max="13067" width="12.69921875" style="6" customWidth="1"/>
    <col min="13068" max="13069" width="9.296875" style="6"/>
    <col min="13070" max="13070" width="9.296875" style="6" customWidth="1"/>
    <col min="13071" max="13258" width="9.296875" style="6"/>
    <col min="13259" max="13259" width="32" style="6" customWidth="1"/>
    <col min="13260" max="13260" width="11.5" style="6" bestFit="1" customWidth="1"/>
    <col min="13261" max="13262" width="10.5" style="6" bestFit="1" customWidth="1"/>
    <col min="13263" max="13263" width="12.69921875" style="6" bestFit="1" customWidth="1"/>
    <col min="13264" max="13264" width="0" style="6" hidden="1" customWidth="1"/>
    <col min="13265" max="13265" width="11.5" style="6" bestFit="1" customWidth="1"/>
    <col min="13266" max="13267" width="10.5" style="6" bestFit="1" customWidth="1"/>
    <col min="13268" max="13268" width="12.5" style="6" bestFit="1" customWidth="1"/>
    <col min="13269" max="13269" width="0" style="6" hidden="1" customWidth="1"/>
    <col min="13270" max="13270" width="10.5" style="6" bestFit="1" customWidth="1"/>
    <col min="13271" max="13272" width="9.5" style="6" bestFit="1" customWidth="1"/>
    <col min="13273" max="13273" width="12.5" style="6" bestFit="1" customWidth="1"/>
    <col min="13274" max="13274" width="0" style="6" hidden="1" customWidth="1"/>
    <col min="13275" max="13275" width="10.5" style="6" bestFit="1" customWidth="1"/>
    <col min="13276" max="13277" width="9.5" style="6" bestFit="1" customWidth="1"/>
    <col min="13278" max="13278" width="12.5" style="6" bestFit="1" customWidth="1"/>
    <col min="13279" max="13279" width="0" style="6" hidden="1" customWidth="1"/>
    <col min="13280" max="13280" width="11.5" style="6" bestFit="1" customWidth="1"/>
    <col min="13281" max="13282" width="10.5" style="6" bestFit="1" customWidth="1"/>
    <col min="13283" max="13283" width="12.5" style="6" bestFit="1" customWidth="1"/>
    <col min="13284" max="13284" width="0" style="6" hidden="1" customWidth="1"/>
    <col min="13285" max="13285" width="10.5" style="6" bestFit="1" customWidth="1"/>
    <col min="13286" max="13286" width="9.5" style="6" bestFit="1" customWidth="1"/>
    <col min="13287" max="13287" width="9.69921875" style="6" bestFit="1" customWidth="1"/>
    <col min="13288" max="13288" width="12.69921875" style="6" bestFit="1" customWidth="1"/>
    <col min="13289" max="13289" width="0" style="6" hidden="1" customWidth="1"/>
    <col min="13290" max="13290" width="11.5" style="6" bestFit="1" customWidth="1"/>
    <col min="13291" max="13292" width="10.5" style="6" bestFit="1" customWidth="1"/>
    <col min="13293" max="13293" width="12.5" style="6" bestFit="1" customWidth="1"/>
    <col min="13294" max="13294" width="35.69921875" style="6" bestFit="1" customWidth="1"/>
    <col min="13295" max="13295" width="11.5" style="6" bestFit="1" customWidth="1"/>
    <col min="13296" max="13297" width="10.5" style="6" bestFit="1" customWidth="1"/>
    <col min="13298" max="13298" width="12.69921875" style="6" bestFit="1" customWidth="1"/>
    <col min="13299" max="13299" width="12.5" style="6" bestFit="1" customWidth="1"/>
    <col min="13300" max="13300" width="11.5" style="6" bestFit="1" customWidth="1"/>
    <col min="13301" max="13301" width="10.5" style="6" bestFit="1" customWidth="1"/>
    <col min="13302" max="13302" width="12.69921875" style="6" bestFit="1" customWidth="1"/>
    <col min="13303" max="13303" width="12.5" style="6" bestFit="1" customWidth="1"/>
    <col min="13304" max="13305" width="9.5" style="6" bestFit="1" customWidth="1"/>
    <col min="13306" max="13306" width="12.69921875" style="6" bestFit="1" customWidth="1"/>
    <col min="13307" max="13307" width="10.5" style="6" bestFit="1" customWidth="1"/>
    <col min="13308" max="13309" width="9.5" style="6" bestFit="1" customWidth="1"/>
    <col min="13310" max="13310" width="12.69921875" style="6" bestFit="1" customWidth="1"/>
    <col min="13311" max="13311" width="11.5" style="6" bestFit="1" customWidth="1"/>
    <col min="13312" max="13313" width="10.5" style="6" bestFit="1" customWidth="1"/>
    <col min="13314" max="13314" width="12.69921875" style="6" bestFit="1" customWidth="1"/>
    <col min="13315" max="13315" width="10.5" style="6" bestFit="1" customWidth="1"/>
    <col min="13316" max="13316" width="9.5" style="6" bestFit="1" customWidth="1"/>
    <col min="13317" max="13317" width="9.69921875" style="6" bestFit="1" customWidth="1"/>
    <col min="13318" max="13318" width="12.69921875" style="6" bestFit="1" customWidth="1"/>
    <col min="13319" max="13319" width="11.5" style="6" bestFit="1" customWidth="1"/>
    <col min="13320" max="13321" width="10.5" style="6" bestFit="1" customWidth="1"/>
    <col min="13322" max="13322" width="12.5" style="6" bestFit="1" customWidth="1"/>
    <col min="13323" max="13323" width="12.69921875" style="6" customWidth="1"/>
    <col min="13324" max="13325" width="9.296875" style="6"/>
    <col min="13326" max="13326" width="9.296875" style="6" customWidth="1"/>
    <col min="13327" max="13514" width="9.296875" style="6"/>
    <col min="13515" max="13515" width="32" style="6" customWidth="1"/>
    <col min="13516" max="13516" width="11.5" style="6" bestFit="1" customWidth="1"/>
    <col min="13517" max="13518" width="10.5" style="6" bestFit="1" customWidth="1"/>
    <col min="13519" max="13519" width="12.69921875" style="6" bestFit="1" customWidth="1"/>
    <col min="13520" max="13520" width="0" style="6" hidden="1" customWidth="1"/>
    <col min="13521" max="13521" width="11.5" style="6" bestFit="1" customWidth="1"/>
    <col min="13522" max="13523" width="10.5" style="6" bestFit="1" customWidth="1"/>
    <col min="13524" max="13524" width="12.5" style="6" bestFit="1" customWidth="1"/>
    <col min="13525" max="13525" width="0" style="6" hidden="1" customWidth="1"/>
    <col min="13526" max="13526" width="10.5" style="6" bestFit="1" customWidth="1"/>
    <col min="13527" max="13528" width="9.5" style="6" bestFit="1" customWidth="1"/>
    <col min="13529" max="13529" width="12.5" style="6" bestFit="1" customWidth="1"/>
    <col min="13530" max="13530" width="0" style="6" hidden="1" customWidth="1"/>
    <col min="13531" max="13531" width="10.5" style="6" bestFit="1" customWidth="1"/>
    <col min="13532" max="13533" width="9.5" style="6" bestFit="1" customWidth="1"/>
    <col min="13534" max="13534" width="12.5" style="6" bestFit="1" customWidth="1"/>
    <col min="13535" max="13535" width="0" style="6" hidden="1" customWidth="1"/>
    <col min="13536" max="13536" width="11.5" style="6" bestFit="1" customWidth="1"/>
    <col min="13537" max="13538" width="10.5" style="6" bestFit="1" customWidth="1"/>
    <col min="13539" max="13539" width="12.5" style="6" bestFit="1" customWidth="1"/>
    <col min="13540" max="13540" width="0" style="6" hidden="1" customWidth="1"/>
    <col min="13541" max="13541" width="10.5" style="6" bestFit="1" customWidth="1"/>
    <col min="13542" max="13542" width="9.5" style="6" bestFit="1" customWidth="1"/>
    <col min="13543" max="13543" width="9.69921875" style="6" bestFit="1" customWidth="1"/>
    <col min="13544" max="13544" width="12.69921875" style="6" bestFit="1" customWidth="1"/>
    <col min="13545" max="13545" width="0" style="6" hidden="1" customWidth="1"/>
    <col min="13546" max="13546" width="11.5" style="6" bestFit="1" customWidth="1"/>
    <col min="13547" max="13548" width="10.5" style="6" bestFit="1" customWidth="1"/>
    <col min="13549" max="13549" width="12.5" style="6" bestFit="1" customWidth="1"/>
    <col min="13550" max="13550" width="35.69921875" style="6" bestFit="1" customWidth="1"/>
    <col min="13551" max="13551" width="11.5" style="6" bestFit="1" customWidth="1"/>
    <col min="13552" max="13553" width="10.5" style="6" bestFit="1" customWidth="1"/>
    <col min="13554" max="13554" width="12.69921875" style="6" bestFit="1" customWidth="1"/>
    <col min="13555" max="13555" width="12.5" style="6" bestFit="1" customWidth="1"/>
    <col min="13556" max="13556" width="11.5" style="6" bestFit="1" customWidth="1"/>
    <col min="13557" max="13557" width="10.5" style="6" bestFit="1" customWidth="1"/>
    <col min="13558" max="13558" width="12.69921875" style="6" bestFit="1" customWidth="1"/>
    <col min="13559" max="13559" width="12.5" style="6" bestFit="1" customWidth="1"/>
    <col min="13560" max="13561" width="9.5" style="6" bestFit="1" customWidth="1"/>
    <col min="13562" max="13562" width="12.69921875" style="6" bestFit="1" customWidth="1"/>
    <col min="13563" max="13563" width="10.5" style="6" bestFit="1" customWidth="1"/>
    <col min="13564" max="13565" width="9.5" style="6" bestFit="1" customWidth="1"/>
    <col min="13566" max="13566" width="12.69921875" style="6" bestFit="1" customWidth="1"/>
    <col min="13567" max="13567" width="11.5" style="6" bestFit="1" customWidth="1"/>
    <col min="13568" max="13569" width="10.5" style="6" bestFit="1" customWidth="1"/>
    <col min="13570" max="13570" width="12.69921875" style="6" bestFit="1" customWidth="1"/>
    <col min="13571" max="13571" width="10.5" style="6" bestFit="1" customWidth="1"/>
    <col min="13572" max="13572" width="9.5" style="6" bestFit="1" customWidth="1"/>
    <col min="13573" max="13573" width="9.69921875" style="6" bestFit="1" customWidth="1"/>
    <col min="13574" max="13574" width="12.69921875" style="6" bestFit="1" customWidth="1"/>
    <col min="13575" max="13575" width="11.5" style="6" bestFit="1" customWidth="1"/>
    <col min="13576" max="13577" width="10.5" style="6" bestFit="1" customWidth="1"/>
    <col min="13578" max="13578" width="12.5" style="6" bestFit="1" customWidth="1"/>
    <col min="13579" max="13579" width="12.69921875" style="6" customWidth="1"/>
    <col min="13580" max="13581" width="9.296875" style="6"/>
    <col min="13582" max="13582" width="9.296875" style="6" customWidth="1"/>
    <col min="13583" max="13770" width="9.296875" style="6"/>
    <col min="13771" max="13771" width="32" style="6" customWidth="1"/>
    <col min="13772" max="13772" width="11.5" style="6" bestFit="1" customWidth="1"/>
    <col min="13773" max="13774" width="10.5" style="6" bestFit="1" customWidth="1"/>
    <col min="13775" max="13775" width="12.69921875" style="6" bestFit="1" customWidth="1"/>
    <col min="13776" max="13776" width="0" style="6" hidden="1" customWidth="1"/>
    <col min="13777" max="13777" width="11.5" style="6" bestFit="1" customWidth="1"/>
    <col min="13778" max="13779" width="10.5" style="6" bestFit="1" customWidth="1"/>
    <col min="13780" max="13780" width="12.5" style="6" bestFit="1" customWidth="1"/>
    <col min="13781" max="13781" width="0" style="6" hidden="1" customWidth="1"/>
    <col min="13782" max="13782" width="10.5" style="6" bestFit="1" customWidth="1"/>
    <col min="13783" max="13784" width="9.5" style="6" bestFit="1" customWidth="1"/>
    <col min="13785" max="13785" width="12.5" style="6" bestFit="1" customWidth="1"/>
    <col min="13786" max="13786" width="0" style="6" hidden="1" customWidth="1"/>
    <col min="13787" max="13787" width="10.5" style="6" bestFit="1" customWidth="1"/>
    <col min="13788" max="13789" width="9.5" style="6" bestFit="1" customWidth="1"/>
    <col min="13790" max="13790" width="12.5" style="6" bestFit="1" customWidth="1"/>
    <col min="13791" max="13791" width="0" style="6" hidden="1" customWidth="1"/>
    <col min="13792" max="13792" width="11.5" style="6" bestFit="1" customWidth="1"/>
    <col min="13793" max="13794" width="10.5" style="6" bestFit="1" customWidth="1"/>
    <col min="13795" max="13795" width="12.5" style="6" bestFit="1" customWidth="1"/>
    <col min="13796" max="13796" width="0" style="6" hidden="1" customWidth="1"/>
    <col min="13797" max="13797" width="10.5" style="6" bestFit="1" customWidth="1"/>
    <col min="13798" max="13798" width="9.5" style="6" bestFit="1" customWidth="1"/>
    <col min="13799" max="13799" width="9.69921875" style="6" bestFit="1" customWidth="1"/>
    <col min="13800" max="13800" width="12.69921875" style="6" bestFit="1" customWidth="1"/>
    <col min="13801" max="13801" width="0" style="6" hidden="1" customWidth="1"/>
    <col min="13802" max="13802" width="11.5" style="6" bestFit="1" customWidth="1"/>
    <col min="13803" max="13804" width="10.5" style="6" bestFit="1" customWidth="1"/>
    <col min="13805" max="13805" width="12.5" style="6" bestFit="1" customWidth="1"/>
    <col min="13806" max="13806" width="35.69921875" style="6" bestFit="1" customWidth="1"/>
    <col min="13807" max="13807" width="11.5" style="6" bestFit="1" customWidth="1"/>
    <col min="13808" max="13809" width="10.5" style="6" bestFit="1" customWidth="1"/>
    <col min="13810" max="13810" width="12.69921875" style="6" bestFit="1" customWidth="1"/>
    <col min="13811" max="13811" width="12.5" style="6" bestFit="1" customWidth="1"/>
    <col min="13812" max="13812" width="11.5" style="6" bestFit="1" customWidth="1"/>
    <col min="13813" max="13813" width="10.5" style="6" bestFit="1" customWidth="1"/>
    <col min="13814" max="13814" width="12.69921875" style="6" bestFit="1" customWidth="1"/>
    <col min="13815" max="13815" width="12.5" style="6" bestFit="1" customWidth="1"/>
    <col min="13816" max="13817" width="9.5" style="6" bestFit="1" customWidth="1"/>
    <col min="13818" max="13818" width="12.69921875" style="6" bestFit="1" customWidth="1"/>
    <col min="13819" max="13819" width="10.5" style="6" bestFit="1" customWidth="1"/>
    <col min="13820" max="13821" width="9.5" style="6" bestFit="1" customWidth="1"/>
    <col min="13822" max="13822" width="12.69921875" style="6" bestFit="1" customWidth="1"/>
    <col min="13823" max="13823" width="11.5" style="6" bestFit="1" customWidth="1"/>
    <col min="13824" max="13825" width="10.5" style="6" bestFit="1" customWidth="1"/>
    <col min="13826" max="13826" width="12.69921875" style="6" bestFit="1" customWidth="1"/>
    <col min="13827" max="13827" width="10.5" style="6" bestFit="1" customWidth="1"/>
    <col min="13828" max="13828" width="9.5" style="6" bestFit="1" customWidth="1"/>
    <col min="13829" max="13829" width="9.69921875" style="6" bestFit="1" customWidth="1"/>
    <col min="13830" max="13830" width="12.69921875" style="6" bestFit="1" customWidth="1"/>
    <col min="13831" max="13831" width="11.5" style="6" bestFit="1" customWidth="1"/>
    <col min="13832" max="13833" width="10.5" style="6" bestFit="1" customWidth="1"/>
    <col min="13834" max="13834" width="12.5" style="6" bestFit="1" customWidth="1"/>
    <col min="13835" max="13835" width="12.69921875" style="6" customWidth="1"/>
    <col min="13836" max="13837" width="9.296875" style="6"/>
    <col min="13838" max="13838" width="9.296875" style="6" customWidth="1"/>
    <col min="13839" max="14026" width="9.296875" style="6"/>
    <col min="14027" max="14027" width="32" style="6" customWidth="1"/>
    <col min="14028" max="14028" width="11.5" style="6" bestFit="1" customWidth="1"/>
    <col min="14029" max="14030" width="10.5" style="6" bestFit="1" customWidth="1"/>
    <col min="14031" max="14031" width="12.69921875" style="6" bestFit="1" customWidth="1"/>
    <col min="14032" max="14032" width="0" style="6" hidden="1" customWidth="1"/>
    <col min="14033" max="14033" width="11.5" style="6" bestFit="1" customWidth="1"/>
    <col min="14034" max="14035" width="10.5" style="6" bestFit="1" customWidth="1"/>
    <col min="14036" max="14036" width="12.5" style="6" bestFit="1" customWidth="1"/>
    <col min="14037" max="14037" width="0" style="6" hidden="1" customWidth="1"/>
    <col min="14038" max="14038" width="10.5" style="6" bestFit="1" customWidth="1"/>
    <col min="14039" max="14040" width="9.5" style="6" bestFit="1" customWidth="1"/>
    <col min="14041" max="14041" width="12.5" style="6" bestFit="1" customWidth="1"/>
    <col min="14042" max="14042" width="0" style="6" hidden="1" customWidth="1"/>
    <col min="14043" max="14043" width="10.5" style="6" bestFit="1" customWidth="1"/>
    <col min="14044" max="14045" width="9.5" style="6" bestFit="1" customWidth="1"/>
    <col min="14046" max="14046" width="12.5" style="6" bestFit="1" customWidth="1"/>
    <col min="14047" max="14047" width="0" style="6" hidden="1" customWidth="1"/>
    <col min="14048" max="14048" width="11.5" style="6" bestFit="1" customWidth="1"/>
    <col min="14049" max="14050" width="10.5" style="6" bestFit="1" customWidth="1"/>
    <col min="14051" max="14051" width="12.5" style="6" bestFit="1" customWidth="1"/>
    <col min="14052" max="14052" width="0" style="6" hidden="1" customWidth="1"/>
    <col min="14053" max="14053" width="10.5" style="6" bestFit="1" customWidth="1"/>
    <col min="14054" max="14054" width="9.5" style="6" bestFit="1" customWidth="1"/>
    <col min="14055" max="14055" width="9.69921875" style="6" bestFit="1" customWidth="1"/>
    <col min="14056" max="14056" width="12.69921875" style="6" bestFit="1" customWidth="1"/>
    <col min="14057" max="14057" width="0" style="6" hidden="1" customWidth="1"/>
    <col min="14058" max="14058" width="11.5" style="6" bestFit="1" customWidth="1"/>
    <col min="14059" max="14060" width="10.5" style="6" bestFit="1" customWidth="1"/>
    <col min="14061" max="14061" width="12.5" style="6" bestFit="1" customWidth="1"/>
    <col min="14062" max="14062" width="35.69921875" style="6" bestFit="1" customWidth="1"/>
    <col min="14063" max="14063" width="11.5" style="6" bestFit="1" customWidth="1"/>
    <col min="14064" max="14065" width="10.5" style="6" bestFit="1" customWidth="1"/>
    <col min="14066" max="14066" width="12.69921875" style="6" bestFit="1" customWidth="1"/>
    <col min="14067" max="14067" width="12.5" style="6" bestFit="1" customWidth="1"/>
    <col min="14068" max="14068" width="11.5" style="6" bestFit="1" customWidth="1"/>
    <col min="14069" max="14069" width="10.5" style="6" bestFit="1" customWidth="1"/>
    <col min="14070" max="14070" width="12.69921875" style="6" bestFit="1" customWidth="1"/>
    <col min="14071" max="14071" width="12.5" style="6" bestFit="1" customWidth="1"/>
    <col min="14072" max="14073" width="9.5" style="6" bestFit="1" customWidth="1"/>
    <col min="14074" max="14074" width="12.69921875" style="6" bestFit="1" customWidth="1"/>
    <col min="14075" max="14075" width="10.5" style="6" bestFit="1" customWidth="1"/>
    <col min="14076" max="14077" width="9.5" style="6" bestFit="1" customWidth="1"/>
    <col min="14078" max="14078" width="12.69921875" style="6" bestFit="1" customWidth="1"/>
    <col min="14079" max="14079" width="11.5" style="6" bestFit="1" customWidth="1"/>
    <col min="14080" max="14081" width="10.5" style="6" bestFit="1" customWidth="1"/>
    <col min="14082" max="14082" width="12.69921875" style="6" bestFit="1" customWidth="1"/>
    <col min="14083" max="14083" width="10.5" style="6" bestFit="1" customWidth="1"/>
    <col min="14084" max="14084" width="9.5" style="6" bestFit="1" customWidth="1"/>
    <col min="14085" max="14085" width="9.69921875" style="6" bestFit="1" customWidth="1"/>
    <col min="14086" max="14086" width="12.69921875" style="6" bestFit="1" customWidth="1"/>
    <col min="14087" max="14087" width="11.5" style="6" bestFit="1" customWidth="1"/>
    <col min="14088" max="14089" width="10.5" style="6" bestFit="1" customWidth="1"/>
    <col min="14090" max="14090" width="12.5" style="6" bestFit="1" customWidth="1"/>
    <col min="14091" max="14091" width="12.69921875" style="6" customWidth="1"/>
    <col min="14092" max="14093" width="9.296875" style="6"/>
    <col min="14094" max="14094" width="9.296875" style="6" customWidth="1"/>
    <col min="14095" max="14282" width="9.296875" style="6"/>
    <col min="14283" max="14283" width="32" style="6" customWidth="1"/>
    <col min="14284" max="14284" width="11.5" style="6" bestFit="1" customWidth="1"/>
    <col min="14285" max="14286" width="10.5" style="6" bestFit="1" customWidth="1"/>
    <col min="14287" max="14287" width="12.69921875" style="6" bestFit="1" customWidth="1"/>
    <col min="14288" max="14288" width="0" style="6" hidden="1" customWidth="1"/>
    <col min="14289" max="14289" width="11.5" style="6" bestFit="1" customWidth="1"/>
    <col min="14290" max="14291" width="10.5" style="6" bestFit="1" customWidth="1"/>
    <col min="14292" max="14292" width="12.5" style="6" bestFit="1" customWidth="1"/>
    <col min="14293" max="14293" width="0" style="6" hidden="1" customWidth="1"/>
    <col min="14294" max="14294" width="10.5" style="6" bestFit="1" customWidth="1"/>
    <col min="14295" max="14296" width="9.5" style="6" bestFit="1" customWidth="1"/>
    <col min="14297" max="14297" width="12.5" style="6" bestFit="1" customWidth="1"/>
    <col min="14298" max="14298" width="0" style="6" hidden="1" customWidth="1"/>
    <col min="14299" max="14299" width="10.5" style="6" bestFit="1" customWidth="1"/>
    <col min="14300" max="14301" width="9.5" style="6" bestFit="1" customWidth="1"/>
    <col min="14302" max="14302" width="12.5" style="6" bestFit="1" customWidth="1"/>
    <col min="14303" max="14303" width="0" style="6" hidden="1" customWidth="1"/>
    <col min="14304" max="14304" width="11.5" style="6" bestFit="1" customWidth="1"/>
    <col min="14305" max="14306" width="10.5" style="6" bestFit="1" customWidth="1"/>
    <col min="14307" max="14307" width="12.5" style="6" bestFit="1" customWidth="1"/>
    <col min="14308" max="14308" width="0" style="6" hidden="1" customWidth="1"/>
    <col min="14309" max="14309" width="10.5" style="6" bestFit="1" customWidth="1"/>
    <col min="14310" max="14310" width="9.5" style="6" bestFit="1" customWidth="1"/>
    <col min="14311" max="14311" width="9.69921875" style="6" bestFit="1" customWidth="1"/>
    <col min="14312" max="14312" width="12.69921875" style="6" bestFit="1" customWidth="1"/>
    <col min="14313" max="14313" width="0" style="6" hidden="1" customWidth="1"/>
    <col min="14314" max="14314" width="11.5" style="6" bestFit="1" customWidth="1"/>
    <col min="14315" max="14316" width="10.5" style="6" bestFit="1" customWidth="1"/>
    <col min="14317" max="14317" width="12.5" style="6" bestFit="1" customWidth="1"/>
    <col min="14318" max="14318" width="35.69921875" style="6" bestFit="1" customWidth="1"/>
    <col min="14319" max="14319" width="11.5" style="6" bestFit="1" customWidth="1"/>
    <col min="14320" max="14321" width="10.5" style="6" bestFit="1" customWidth="1"/>
    <col min="14322" max="14322" width="12.69921875" style="6" bestFit="1" customWidth="1"/>
    <col min="14323" max="14323" width="12.5" style="6" bestFit="1" customWidth="1"/>
    <col min="14324" max="14324" width="11.5" style="6" bestFit="1" customWidth="1"/>
    <col min="14325" max="14325" width="10.5" style="6" bestFit="1" customWidth="1"/>
    <col min="14326" max="14326" width="12.69921875" style="6" bestFit="1" customWidth="1"/>
    <col min="14327" max="14327" width="12.5" style="6" bestFit="1" customWidth="1"/>
    <col min="14328" max="14329" width="9.5" style="6" bestFit="1" customWidth="1"/>
    <col min="14330" max="14330" width="12.69921875" style="6" bestFit="1" customWidth="1"/>
    <col min="14331" max="14331" width="10.5" style="6" bestFit="1" customWidth="1"/>
    <col min="14332" max="14333" width="9.5" style="6" bestFit="1" customWidth="1"/>
    <col min="14334" max="14334" width="12.69921875" style="6" bestFit="1" customWidth="1"/>
    <col min="14335" max="14335" width="11.5" style="6" bestFit="1" customWidth="1"/>
    <col min="14336" max="14337" width="10.5" style="6" bestFit="1" customWidth="1"/>
    <col min="14338" max="14338" width="12.69921875" style="6" bestFit="1" customWidth="1"/>
    <col min="14339" max="14339" width="10.5" style="6" bestFit="1" customWidth="1"/>
    <col min="14340" max="14340" width="9.5" style="6" bestFit="1" customWidth="1"/>
    <col min="14341" max="14341" width="9.69921875" style="6" bestFit="1" customWidth="1"/>
    <col min="14342" max="14342" width="12.69921875" style="6" bestFit="1" customWidth="1"/>
    <col min="14343" max="14343" width="11.5" style="6" bestFit="1" customWidth="1"/>
    <col min="14344" max="14345" width="10.5" style="6" bestFit="1" customWidth="1"/>
    <col min="14346" max="14346" width="12.5" style="6" bestFit="1" customWidth="1"/>
    <col min="14347" max="14347" width="12.69921875" style="6" customWidth="1"/>
    <col min="14348" max="14349" width="9.296875" style="6"/>
    <col min="14350" max="14350" width="9.296875" style="6" customWidth="1"/>
    <col min="14351" max="14538" width="9.296875" style="6"/>
    <col min="14539" max="14539" width="32" style="6" customWidth="1"/>
    <col min="14540" max="14540" width="11.5" style="6" bestFit="1" customWidth="1"/>
    <col min="14541" max="14542" width="10.5" style="6" bestFit="1" customWidth="1"/>
    <col min="14543" max="14543" width="12.69921875" style="6" bestFit="1" customWidth="1"/>
    <col min="14544" max="14544" width="0" style="6" hidden="1" customWidth="1"/>
    <col min="14545" max="14545" width="11.5" style="6" bestFit="1" customWidth="1"/>
    <col min="14546" max="14547" width="10.5" style="6" bestFit="1" customWidth="1"/>
    <col min="14548" max="14548" width="12.5" style="6" bestFit="1" customWidth="1"/>
    <col min="14549" max="14549" width="0" style="6" hidden="1" customWidth="1"/>
    <col min="14550" max="14550" width="10.5" style="6" bestFit="1" customWidth="1"/>
    <col min="14551" max="14552" width="9.5" style="6" bestFit="1" customWidth="1"/>
    <col min="14553" max="14553" width="12.5" style="6" bestFit="1" customWidth="1"/>
    <col min="14554" max="14554" width="0" style="6" hidden="1" customWidth="1"/>
    <col min="14555" max="14555" width="10.5" style="6" bestFit="1" customWidth="1"/>
    <col min="14556" max="14557" width="9.5" style="6" bestFit="1" customWidth="1"/>
    <col min="14558" max="14558" width="12.5" style="6" bestFit="1" customWidth="1"/>
    <col min="14559" max="14559" width="0" style="6" hidden="1" customWidth="1"/>
    <col min="14560" max="14560" width="11.5" style="6" bestFit="1" customWidth="1"/>
    <col min="14561" max="14562" width="10.5" style="6" bestFit="1" customWidth="1"/>
    <col min="14563" max="14563" width="12.5" style="6" bestFit="1" customWidth="1"/>
    <col min="14564" max="14564" width="0" style="6" hidden="1" customWidth="1"/>
    <col min="14565" max="14565" width="10.5" style="6" bestFit="1" customWidth="1"/>
    <col min="14566" max="14566" width="9.5" style="6" bestFit="1" customWidth="1"/>
    <col min="14567" max="14567" width="9.69921875" style="6" bestFit="1" customWidth="1"/>
    <col min="14568" max="14568" width="12.69921875" style="6" bestFit="1" customWidth="1"/>
    <col min="14569" max="14569" width="0" style="6" hidden="1" customWidth="1"/>
    <col min="14570" max="14570" width="11.5" style="6" bestFit="1" customWidth="1"/>
    <col min="14571" max="14572" width="10.5" style="6" bestFit="1" customWidth="1"/>
    <col min="14573" max="14573" width="12.5" style="6" bestFit="1" customWidth="1"/>
    <col min="14574" max="14574" width="35.69921875" style="6" bestFit="1" customWidth="1"/>
    <col min="14575" max="14575" width="11.5" style="6" bestFit="1" customWidth="1"/>
    <col min="14576" max="14577" width="10.5" style="6" bestFit="1" customWidth="1"/>
    <col min="14578" max="14578" width="12.69921875" style="6" bestFit="1" customWidth="1"/>
    <col min="14579" max="14579" width="12.5" style="6" bestFit="1" customWidth="1"/>
    <col min="14580" max="14580" width="11.5" style="6" bestFit="1" customWidth="1"/>
    <col min="14581" max="14581" width="10.5" style="6" bestFit="1" customWidth="1"/>
    <col min="14582" max="14582" width="12.69921875" style="6" bestFit="1" customWidth="1"/>
    <col min="14583" max="14583" width="12.5" style="6" bestFit="1" customWidth="1"/>
    <col min="14584" max="14585" width="9.5" style="6" bestFit="1" customWidth="1"/>
    <col min="14586" max="14586" width="12.69921875" style="6" bestFit="1" customWidth="1"/>
    <col min="14587" max="14587" width="10.5" style="6" bestFit="1" customWidth="1"/>
    <col min="14588" max="14589" width="9.5" style="6" bestFit="1" customWidth="1"/>
    <col min="14590" max="14590" width="12.69921875" style="6" bestFit="1" customWidth="1"/>
    <col min="14591" max="14591" width="11.5" style="6" bestFit="1" customWidth="1"/>
    <col min="14592" max="14593" width="10.5" style="6" bestFit="1" customWidth="1"/>
    <col min="14594" max="14594" width="12.69921875" style="6" bestFit="1" customWidth="1"/>
    <col min="14595" max="14595" width="10.5" style="6" bestFit="1" customWidth="1"/>
    <col min="14596" max="14596" width="9.5" style="6" bestFit="1" customWidth="1"/>
    <col min="14597" max="14597" width="9.69921875" style="6" bestFit="1" customWidth="1"/>
    <col min="14598" max="14598" width="12.69921875" style="6" bestFit="1" customWidth="1"/>
    <col min="14599" max="14599" width="11.5" style="6" bestFit="1" customWidth="1"/>
    <col min="14600" max="14601" width="10.5" style="6" bestFit="1" customWidth="1"/>
    <col min="14602" max="14602" width="12.5" style="6" bestFit="1" customWidth="1"/>
    <col min="14603" max="14603" width="12.69921875" style="6" customWidth="1"/>
    <col min="14604" max="14605" width="9.296875" style="6"/>
    <col min="14606" max="14606" width="9.296875" style="6" customWidth="1"/>
    <col min="14607" max="14794" width="9.296875" style="6"/>
    <col min="14795" max="14795" width="32" style="6" customWidth="1"/>
    <col min="14796" max="14796" width="11.5" style="6" bestFit="1" customWidth="1"/>
    <col min="14797" max="14798" width="10.5" style="6" bestFit="1" customWidth="1"/>
    <col min="14799" max="14799" width="12.69921875" style="6" bestFit="1" customWidth="1"/>
    <col min="14800" max="14800" width="0" style="6" hidden="1" customWidth="1"/>
    <col min="14801" max="14801" width="11.5" style="6" bestFit="1" customWidth="1"/>
    <col min="14802" max="14803" width="10.5" style="6" bestFit="1" customWidth="1"/>
    <col min="14804" max="14804" width="12.5" style="6" bestFit="1" customWidth="1"/>
    <col min="14805" max="14805" width="0" style="6" hidden="1" customWidth="1"/>
    <col min="14806" max="14806" width="10.5" style="6" bestFit="1" customWidth="1"/>
    <col min="14807" max="14808" width="9.5" style="6" bestFit="1" customWidth="1"/>
    <col min="14809" max="14809" width="12.5" style="6" bestFit="1" customWidth="1"/>
    <col min="14810" max="14810" width="0" style="6" hidden="1" customWidth="1"/>
    <col min="14811" max="14811" width="10.5" style="6" bestFit="1" customWidth="1"/>
    <col min="14812" max="14813" width="9.5" style="6" bestFit="1" customWidth="1"/>
    <col min="14814" max="14814" width="12.5" style="6" bestFit="1" customWidth="1"/>
    <col min="14815" max="14815" width="0" style="6" hidden="1" customWidth="1"/>
    <col min="14816" max="14816" width="11.5" style="6" bestFit="1" customWidth="1"/>
    <col min="14817" max="14818" width="10.5" style="6" bestFit="1" customWidth="1"/>
    <col min="14819" max="14819" width="12.5" style="6" bestFit="1" customWidth="1"/>
    <col min="14820" max="14820" width="0" style="6" hidden="1" customWidth="1"/>
    <col min="14821" max="14821" width="10.5" style="6" bestFit="1" customWidth="1"/>
    <col min="14822" max="14822" width="9.5" style="6" bestFit="1" customWidth="1"/>
    <col min="14823" max="14823" width="9.69921875" style="6" bestFit="1" customWidth="1"/>
    <col min="14824" max="14824" width="12.69921875" style="6" bestFit="1" customWidth="1"/>
    <col min="14825" max="14825" width="0" style="6" hidden="1" customWidth="1"/>
    <col min="14826" max="14826" width="11.5" style="6" bestFit="1" customWidth="1"/>
    <col min="14827" max="14828" width="10.5" style="6" bestFit="1" customWidth="1"/>
    <col min="14829" max="14829" width="12.5" style="6" bestFit="1" customWidth="1"/>
    <col min="14830" max="14830" width="35.69921875" style="6" bestFit="1" customWidth="1"/>
    <col min="14831" max="14831" width="11.5" style="6" bestFit="1" customWidth="1"/>
    <col min="14832" max="14833" width="10.5" style="6" bestFit="1" customWidth="1"/>
    <col min="14834" max="14834" width="12.69921875" style="6" bestFit="1" customWidth="1"/>
    <col min="14835" max="14835" width="12.5" style="6" bestFit="1" customWidth="1"/>
    <col min="14836" max="14836" width="11.5" style="6" bestFit="1" customWidth="1"/>
    <col min="14837" max="14837" width="10.5" style="6" bestFit="1" customWidth="1"/>
    <col min="14838" max="14838" width="12.69921875" style="6" bestFit="1" customWidth="1"/>
    <col min="14839" max="14839" width="12.5" style="6" bestFit="1" customWidth="1"/>
    <col min="14840" max="14841" width="9.5" style="6" bestFit="1" customWidth="1"/>
    <col min="14842" max="14842" width="12.69921875" style="6" bestFit="1" customWidth="1"/>
    <col min="14843" max="14843" width="10.5" style="6" bestFit="1" customWidth="1"/>
    <col min="14844" max="14845" width="9.5" style="6" bestFit="1" customWidth="1"/>
    <col min="14846" max="14846" width="12.69921875" style="6" bestFit="1" customWidth="1"/>
    <col min="14847" max="14847" width="11.5" style="6" bestFit="1" customWidth="1"/>
    <col min="14848" max="14849" width="10.5" style="6" bestFit="1" customWidth="1"/>
    <col min="14850" max="14850" width="12.69921875" style="6" bestFit="1" customWidth="1"/>
    <col min="14851" max="14851" width="10.5" style="6" bestFit="1" customWidth="1"/>
    <col min="14852" max="14852" width="9.5" style="6" bestFit="1" customWidth="1"/>
    <col min="14853" max="14853" width="9.69921875" style="6" bestFit="1" customWidth="1"/>
    <col min="14854" max="14854" width="12.69921875" style="6" bestFit="1" customWidth="1"/>
    <col min="14855" max="14855" width="11.5" style="6" bestFit="1" customWidth="1"/>
    <col min="14856" max="14857" width="10.5" style="6" bestFit="1" customWidth="1"/>
    <col min="14858" max="14858" width="12.5" style="6" bestFit="1" customWidth="1"/>
    <col min="14859" max="14859" width="12.69921875" style="6" customWidth="1"/>
    <col min="14860" max="14861" width="9.296875" style="6"/>
    <col min="14862" max="14862" width="9.296875" style="6" customWidth="1"/>
    <col min="14863" max="15050" width="9.296875" style="6"/>
    <col min="15051" max="15051" width="32" style="6" customWidth="1"/>
    <col min="15052" max="15052" width="11.5" style="6" bestFit="1" customWidth="1"/>
    <col min="15053" max="15054" width="10.5" style="6" bestFit="1" customWidth="1"/>
    <col min="15055" max="15055" width="12.69921875" style="6" bestFit="1" customWidth="1"/>
    <col min="15056" max="15056" width="0" style="6" hidden="1" customWidth="1"/>
    <col min="15057" max="15057" width="11.5" style="6" bestFit="1" customWidth="1"/>
    <col min="15058" max="15059" width="10.5" style="6" bestFit="1" customWidth="1"/>
    <col min="15060" max="15060" width="12.5" style="6" bestFit="1" customWidth="1"/>
    <col min="15061" max="15061" width="0" style="6" hidden="1" customWidth="1"/>
    <col min="15062" max="15062" width="10.5" style="6" bestFit="1" customWidth="1"/>
    <col min="15063" max="15064" width="9.5" style="6" bestFit="1" customWidth="1"/>
    <col min="15065" max="15065" width="12.5" style="6" bestFit="1" customWidth="1"/>
    <col min="15066" max="15066" width="0" style="6" hidden="1" customWidth="1"/>
    <col min="15067" max="15067" width="10.5" style="6" bestFit="1" customWidth="1"/>
    <col min="15068" max="15069" width="9.5" style="6" bestFit="1" customWidth="1"/>
    <col min="15070" max="15070" width="12.5" style="6" bestFit="1" customWidth="1"/>
    <col min="15071" max="15071" width="0" style="6" hidden="1" customWidth="1"/>
    <col min="15072" max="15072" width="11.5" style="6" bestFit="1" customWidth="1"/>
    <col min="15073" max="15074" width="10.5" style="6" bestFit="1" customWidth="1"/>
    <col min="15075" max="15075" width="12.5" style="6" bestFit="1" customWidth="1"/>
    <col min="15076" max="15076" width="0" style="6" hidden="1" customWidth="1"/>
    <col min="15077" max="15077" width="10.5" style="6" bestFit="1" customWidth="1"/>
    <col min="15078" max="15078" width="9.5" style="6" bestFit="1" customWidth="1"/>
    <col min="15079" max="15079" width="9.69921875" style="6" bestFit="1" customWidth="1"/>
    <col min="15080" max="15080" width="12.69921875" style="6" bestFit="1" customWidth="1"/>
    <col min="15081" max="15081" width="0" style="6" hidden="1" customWidth="1"/>
    <col min="15082" max="15082" width="11.5" style="6" bestFit="1" customWidth="1"/>
    <col min="15083" max="15084" width="10.5" style="6" bestFit="1" customWidth="1"/>
    <col min="15085" max="15085" width="12.5" style="6" bestFit="1" customWidth="1"/>
    <col min="15086" max="15086" width="35.69921875" style="6" bestFit="1" customWidth="1"/>
    <col min="15087" max="15087" width="11.5" style="6" bestFit="1" customWidth="1"/>
    <col min="15088" max="15089" width="10.5" style="6" bestFit="1" customWidth="1"/>
    <col min="15090" max="15090" width="12.69921875" style="6" bestFit="1" customWidth="1"/>
    <col min="15091" max="15091" width="12.5" style="6" bestFit="1" customWidth="1"/>
    <col min="15092" max="15092" width="11.5" style="6" bestFit="1" customWidth="1"/>
    <col min="15093" max="15093" width="10.5" style="6" bestFit="1" customWidth="1"/>
    <col min="15094" max="15094" width="12.69921875" style="6" bestFit="1" customWidth="1"/>
    <col min="15095" max="15095" width="12.5" style="6" bestFit="1" customWidth="1"/>
    <col min="15096" max="15097" width="9.5" style="6" bestFit="1" customWidth="1"/>
    <col min="15098" max="15098" width="12.69921875" style="6" bestFit="1" customWidth="1"/>
    <col min="15099" max="15099" width="10.5" style="6" bestFit="1" customWidth="1"/>
    <col min="15100" max="15101" width="9.5" style="6" bestFit="1" customWidth="1"/>
    <col min="15102" max="15102" width="12.69921875" style="6" bestFit="1" customWidth="1"/>
    <col min="15103" max="15103" width="11.5" style="6" bestFit="1" customWidth="1"/>
    <col min="15104" max="15105" width="10.5" style="6" bestFit="1" customWidth="1"/>
    <col min="15106" max="15106" width="12.69921875" style="6" bestFit="1" customWidth="1"/>
    <col min="15107" max="15107" width="10.5" style="6" bestFit="1" customWidth="1"/>
    <col min="15108" max="15108" width="9.5" style="6" bestFit="1" customWidth="1"/>
    <col min="15109" max="15109" width="9.69921875" style="6" bestFit="1" customWidth="1"/>
    <col min="15110" max="15110" width="12.69921875" style="6" bestFit="1" customWidth="1"/>
    <col min="15111" max="15111" width="11.5" style="6" bestFit="1" customWidth="1"/>
    <col min="15112" max="15113" width="10.5" style="6" bestFit="1" customWidth="1"/>
    <col min="15114" max="15114" width="12.5" style="6" bestFit="1" customWidth="1"/>
    <col min="15115" max="15115" width="12.69921875" style="6" customWidth="1"/>
    <col min="15116" max="15117" width="9.296875" style="6"/>
    <col min="15118" max="15118" width="9.296875" style="6" customWidth="1"/>
    <col min="15119" max="15306" width="9.296875" style="6"/>
    <col min="15307" max="15307" width="32" style="6" customWidth="1"/>
    <col min="15308" max="15308" width="11.5" style="6" bestFit="1" customWidth="1"/>
    <col min="15309" max="15310" width="10.5" style="6" bestFit="1" customWidth="1"/>
    <col min="15311" max="15311" width="12.69921875" style="6" bestFit="1" customWidth="1"/>
    <col min="15312" max="15312" width="0" style="6" hidden="1" customWidth="1"/>
    <col min="15313" max="15313" width="11.5" style="6" bestFit="1" customWidth="1"/>
    <col min="15314" max="15315" width="10.5" style="6" bestFit="1" customWidth="1"/>
    <col min="15316" max="15316" width="12.5" style="6" bestFit="1" customWidth="1"/>
    <col min="15317" max="15317" width="0" style="6" hidden="1" customWidth="1"/>
    <col min="15318" max="15318" width="10.5" style="6" bestFit="1" customWidth="1"/>
    <col min="15319" max="15320" width="9.5" style="6" bestFit="1" customWidth="1"/>
    <col min="15321" max="15321" width="12.5" style="6" bestFit="1" customWidth="1"/>
    <col min="15322" max="15322" width="0" style="6" hidden="1" customWidth="1"/>
    <col min="15323" max="15323" width="10.5" style="6" bestFit="1" customWidth="1"/>
    <col min="15324" max="15325" width="9.5" style="6" bestFit="1" customWidth="1"/>
    <col min="15326" max="15326" width="12.5" style="6" bestFit="1" customWidth="1"/>
    <col min="15327" max="15327" width="0" style="6" hidden="1" customWidth="1"/>
    <col min="15328" max="15328" width="11.5" style="6" bestFit="1" customWidth="1"/>
    <col min="15329" max="15330" width="10.5" style="6" bestFit="1" customWidth="1"/>
    <col min="15331" max="15331" width="12.5" style="6" bestFit="1" customWidth="1"/>
    <col min="15332" max="15332" width="0" style="6" hidden="1" customWidth="1"/>
    <col min="15333" max="15333" width="10.5" style="6" bestFit="1" customWidth="1"/>
    <col min="15334" max="15334" width="9.5" style="6" bestFit="1" customWidth="1"/>
    <col min="15335" max="15335" width="9.69921875" style="6" bestFit="1" customWidth="1"/>
    <col min="15336" max="15336" width="12.69921875" style="6" bestFit="1" customWidth="1"/>
    <col min="15337" max="15337" width="0" style="6" hidden="1" customWidth="1"/>
    <col min="15338" max="15338" width="11.5" style="6" bestFit="1" customWidth="1"/>
    <col min="15339" max="15340" width="10.5" style="6" bestFit="1" customWidth="1"/>
    <col min="15341" max="15341" width="12.5" style="6" bestFit="1" customWidth="1"/>
    <col min="15342" max="15342" width="35.69921875" style="6" bestFit="1" customWidth="1"/>
    <col min="15343" max="15343" width="11.5" style="6" bestFit="1" customWidth="1"/>
    <col min="15344" max="15345" width="10.5" style="6" bestFit="1" customWidth="1"/>
    <col min="15346" max="15346" width="12.69921875" style="6" bestFit="1" customWidth="1"/>
    <col min="15347" max="15347" width="12.5" style="6" bestFit="1" customWidth="1"/>
    <col min="15348" max="15348" width="11.5" style="6" bestFit="1" customWidth="1"/>
    <col min="15349" max="15349" width="10.5" style="6" bestFit="1" customWidth="1"/>
    <col min="15350" max="15350" width="12.69921875" style="6" bestFit="1" customWidth="1"/>
    <col min="15351" max="15351" width="12.5" style="6" bestFit="1" customWidth="1"/>
    <col min="15352" max="15353" width="9.5" style="6" bestFit="1" customWidth="1"/>
    <col min="15354" max="15354" width="12.69921875" style="6" bestFit="1" customWidth="1"/>
    <col min="15355" max="15355" width="10.5" style="6" bestFit="1" customWidth="1"/>
    <col min="15356" max="15357" width="9.5" style="6" bestFit="1" customWidth="1"/>
    <col min="15358" max="15358" width="12.69921875" style="6" bestFit="1" customWidth="1"/>
    <col min="15359" max="15359" width="11.5" style="6" bestFit="1" customWidth="1"/>
    <col min="15360" max="15361" width="10.5" style="6" bestFit="1" customWidth="1"/>
    <col min="15362" max="15362" width="12.69921875" style="6" bestFit="1" customWidth="1"/>
    <col min="15363" max="15363" width="10.5" style="6" bestFit="1" customWidth="1"/>
    <col min="15364" max="15364" width="9.5" style="6" bestFit="1" customWidth="1"/>
    <col min="15365" max="15365" width="9.69921875" style="6" bestFit="1" customWidth="1"/>
    <col min="15366" max="15366" width="12.69921875" style="6" bestFit="1" customWidth="1"/>
    <col min="15367" max="15367" width="11.5" style="6" bestFit="1" customWidth="1"/>
    <col min="15368" max="15369" width="10.5" style="6" bestFit="1" customWidth="1"/>
    <col min="15370" max="15370" width="12.5" style="6" bestFit="1" customWidth="1"/>
    <col min="15371" max="15371" width="12.69921875" style="6" customWidth="1"/>
    <col min="15372" max="15373" width="9.296875" style="6"/>
    <col min="15374" max="15374" width="9.296875" style="6" customWidth="1"/>
    <col min="15375" max="15562" width="9.296875" style="6"/>
    <col min="15563" max="15563" width="32" style="6" customWidth="1"/>
    <col min="15564" max="15564" width="11.5" style="6" bestFit="1" customWidth="1"/>
    <col min="15565" max="15566" width="10.5" style="6" bestFit="1" customWidth="1"/>
    <col min="15567" max="15567" width="12.69921875" style="6" bestFit="1" customWidth="1"/>
    <col min="15568" max="15568" width="0" style="6" hidden="1" customWidth="1"/>
    <col min="15569" max="15569" width="11.5" style="6" bestFit="1" customWidth="1"/>
    <col min="15570" max="15571" width="10.5" style="6" bestFit="1" customWidth="1"/>
    <col min="15572" max="15572" width="12.5" style="6" bestFit="1" customWidth="1"/>
    <col min="15573" max="15573" width="0" style="6" hidden="1" customWidth="1"/>
    <col min="15574" max="15574" width="10.5" style="6" bestFit="1" customWidth="1"/>
    <col min="15575" max="15576" width="9.5" style="6" bestFit="1" customWidth="1"/>
    <col min="15577" max="15577" width="12.5" style="6" bestFit="1" customWidth="1"/>
    <col min="15578" max="15578" width="0" style="6" hidden="1" customWidth="1"/>
    <col min="15579" max="15579" width="10.5" style="6" bestFit="1" customWidth="1"/>
    <col min="15580" max="15581" width="9.5" style="6" bestFit="1" customWidth="1"/>
    <col min="15582" max="15582" width="12.5" style="6" bestFit="1" customWidth="1"/>
    <col min="15583" max="15583" width="0" style="6" hidden="1" customWidth="1"/>
    <col min="15584" max="15584" width="11.5" style="6" bestFit="1" customWidth="1"/>
    <col min="15585" max="15586" width="10.5" style="6" bestFit="1" customWidth="1"/>
    <col min="15587" max="15587" width="12.5" style="6" bestFit="1" customWidth="1"/>
    <col min="15588" max="15588" width="0" style="6" hidden="1" customWidth="1"/>
    <col min="15589" max="15589" width="10.5" style="6" bestFit="1" customWidth="1"/>
    <col min="15590" max="15590" width="9.5" style="6" bestFit="1" customWidth="1"/>
    <col min="15591" max="15591" width="9.69921875" style="6" bestFit="1" customWidth="1"/>
    <col min="15592" max="15592" width="12.69921875" style="6" bestFit="1" customWidth="1"/>
    <col min="15593" max="15593" width="0" style="6" hidden="1" customWidth="1"/>
    <col min="15594" max="15594" width="11.5" style="6" bestFit="1" customWidth="1"/>
    <col min="15595" max="15596" width="10.5" style="6" bestFit="1" customWidth="1"/>
    <col min="15597" max="15597" width="12.5" style="6" bestFit="1" customWidth="1"/>
    <col min="15598" max="15598" width="35.69921875" style="6" bestFit="1" customWidth="1"/>
    <col min="15599" max="15599" width="11.5" style="6" bestFit="1" customWidth="1"/>
    <col min="15600" max="15601" width="10.5" style="6" bestFit="1" customWidth="1"/>
    <col min="15602" max="15602" width="12.69921875" style="6" bestFit="1" customWidth="1"/>
    <col min="15603" max="15603" width="12.5" style="6" bestFit="1" customWidth="1"/>
    <col min="15604" max="15604" width="11.5" style="6" bestFit="1" customWidth="1"/>
    <col min="15605" max="15605" width="10.5" style="6" bestFit="1" customWidth="1"/>
    <col min="15606" max="15606" width="12.69921875" style="6" bestFit="1" customWidth="1"/>
    <col min="15607" max="15607" width="12.5" style="6" bestFit="1" customWidth="1"/>
    <col min="15608" max="15609" width="9.5" style="6" bestFit="1" customWidth="1"/>
    <col min="15610" max="15610" width="12.69921875" style="6" bestFit="1" customWidth="1"/>
    <col min="15611" max="15611" width="10.5" style="6" bestFit="1" customWidth="1"/>
    <col min="15612" max="15613" width="9.5" style="6" bestFit="1" customWidth="1"/>
    <col min="15614" max="15614" width="12.69921875" style="6" bestFit="1" customWidth="1"/>
    <col min="15615" max="15615" width="11.5" style="6" bestFit="1" customWidth="1"/>
    <col min="15616" max="15617" width="10.5" style="6" bestFit="1" customWidth="1"/>
    <col min="15618" max="15618" width="12.69921875" style="6" bestFit="1" customWidth="1"/>
    <col min="15619" max="15619" width="10.5" style="6" bestFit="1" customWidth="1"/>
    <col min="15620" max="15620" width="9.5" style="6" bestFit="1" customWidth="1"/>
    <col min="15621" max="15621" width="9.69921875" style="6" bestFit="1" customWidth="1"/>
    <col min="15622" max="15622" width="12.69921875" style="6" bestFit="1" customWidth="1"/>
    <col min="15623" max="15623" width="11.5" style="6" bestFit="1" customWidth="1"/>
    <col min="15624" max="15625" width="10.5" style="6" bestFit="1" customWidth="1"/>
    <col min="15626" max="15626" width="12.5" style="6" bestFit="1" customWidth="1"/>
    <col min="15627" max="15627" width="12.69921875" style="6" customWidth="1"/>
    <col min="15628" max="15629" width="9.296875" style="6"/>
    <col min="15630" max="15630" width="9.296875" style="6" customWidth="1"/>
    <col min="15631" max="15818" width="9.296875" style="6"/>
    <col min="15819" max="15819" width="32" style="6" customWidth="1"/>
    <col min="15820" max="15820" width="11.5" style="6" bestFit="1" customWidth="1"/>
    <col min="15821" max="15822" width="10.5" style="6" bestFit="1" customWidth="1"/>
    <col min="15823" max="15823" width="12.69921875" style="6" bestFit="1" customWidth="1"/>
    <col min="15824" max="15824" width="0" style="6" hidden="1" customWidth="1"/>
    <col min="15825" max="15825" width="11.5" style="6" bestFit="1" customWidth="1"/>
    <col min="15826" max="15827" width="10.5" style="6" bestFit="1" customWidth="1"/>
    <col min="15828" max="15828" width="12.5" style="6" bestFit="1" customWidth="1"/>
    <col min="15829" max="15829" width="0" style="6" hidden="1" customWidth="1"/>
    <col min="15830" max="15830" width="10.5" style="6" bestFit="1" customWidth="1"/>
    <col min="15831" max="15832" width="9.5" style="6" bestFit="1" customWidth="1"/>
    <col min="15833" max="15833" width="12.5" style="6" bestFit="1" customWidth="1"/>
    <col min="15834" max="15834" width="0" style="6" hidden="1" customWidth="1"/>
    <col min="15835" max="15835" width="10.5" style="6" bestFit="1" customWidth="1"/>
    <col min="15836" max="15837" width="9.5" style="6" bestFit="1" customWidth="1"/>
    <col min="15838" max="15838" width="12.5" style="6" bestFit="1" customWidth="1"/>
    <col min="15839" max="15839" width="0" style="6" hidden="1" customWidth="1"/>
    <col min="15840" max="15840" width="11.5" style="6" bestFit="1" customWidth="1"/>
    <col min="15841" max="15842" width="10.5" style="6" bestFit="1" customWidth="1"/>
    <col min="15843" max="15843" width="12.5" style="6" bestFit="1" customWidth="1"/>
    <col min="15844" max="15844" width="0" style="6" hidden="1" customWidth="1"/>
    <col min="15845" max="15845" width="10.5" style="6" bestFit="1" customWidth="1"/>
    <col min="15846" max="15846" width="9.5" style="6" bestFit="1" customWidth="1"/>
    <col min="15847" max="15847" width="9.69921875" style="6" bestFit="1" customWidth="1"/>
    <col min="15848" max="15848" width="12.69921875" style="6" bestFit="1" customWidth="1"/>
    <col min="15849" max="15849" width="0" style="6" hidden="1" customWidth="1"/>
    <col min="15850" max="15850" width="11.5" style="6" bestFit="1" customWidth="1"/>
    <col min="15851" max="15852" width="10.5" style="6" bestFit="1" customWidth="1"/>
    <col min="15853" max="15853" width="12.5" style="6" bestFit="1" customWidth="1"/>
    <col min="15854" max="15854" width="35.69921875" style="6" bestFit="1" customWidth="1"/>
    <col min="15855" max="15855" width="11.5" style="6" bestFit="1" customWidth="1"/>
    <col min="15856" max="15857" width="10.5" style="6" bestFit="1" customWidth="1"/>
    <col min="15858" max="15858" width="12.69921875" style="6" bestFit="1" customWidth="1"/>
    <col min="15859" max="15859" width="12.5" style="6" bestFit="1" customWidth="1"/>
    <col min="15860" max="15860" width="11.5" style="6" bestFit="1" customWidth="1"/>
    <col min="15861" max="15861" width="10.5" style="6" bestFit="1" customWidth="1"/>
    <col min="15862" max="15862" width="12.69921875" style="6" bestFit="1" customWidth="1"/>
    <col min="15863" max="15863" width="12.5" style="6" bestFit="1" customWidth="1"/>
    <col min="15864" max="15865" width="9.5" style="6" bestFit="1" customWidth="1"/>
    <col min="15866" max="15866" width="12.69921875" style="6" bestFit="1" customWidth="1"/>
    <col min="15867" max="15867" width="10.5" style="6" bestFit="1" customWidth="1"/>
    <col min="15868" max="15869" width="9.5" style="6" bestFit="1" customWidth="1"/>
    <col min="15870" max="15870" width="12.69921875" style="6" bestFit="1" customWidth="1"/>
    <col min="15871" max="15871" width="11.5" style="6" bestFit="1" customWidth="1"/>
    <col min="15872" max="15873" width="10.5" style="6" bestFit="1" customWidth="1"/>
    <col min="15874" max="15874" width="12.69921875" style="6" bestFit="1" customWidth="1"/>
    <col min="15875" max="15875" width="10.5" style="6" bestFit="1" customWidth="1"/>
    <col min="15876" max="15876" width="9.5" style="6" bestFit="1" customWidth="1"/>
    <col min="15877" max="15877" width="9.69921875" style="6" bestFit="1" customWidth="1"/>
    <col min="15878" max="15878" width="12.69921875" style="6" bestFit="1" customWidth="1"/>
    <col min="15879" max="15879" width="11.5" style="6" bestFit="1" customWidth="1"/>
    <col min="15880" max="15881" width="10.5" style="6" bestFit="1" customWidth="1"/>
    <col min="15882" max="15882" width="12.5" style="6" bestFit="1" customWidth="1"/>
    <col min="15883" max="15883" width="12.69921875" style="6" customWidth="1"/>
    <col min="15884" max="15885" width="9.296875" style="6"/>
    <col min="15886" max="15886" width="9.296875" style="6" customWidth="1"/>
    <col min="15887" max="16074" width="9.296875" style="6"/>
    <col min="16075" max="16075" width="32" style="6" customWidth="1"/>
    <col min="16076" max="16076" width="11.5" style="6" bestFit="1" customWidth="1"/>
    <col min="16077" max="16078" width="10.5" style="6" bestFit="1" customWidth="1"/>
    <col min="16079" max="16079" width="12.69921875" style="6" bestFit="1" customWidth="1"/>
    <col min="16080" max="16080" width="0" style="6" hidden="1" customWidth="1"/>
    <col min="16081" max="16081" width="11.5" style="6" bestFit="1" customWidth="1"/>
    <col min="16082" max="16083" width="10.5" style="6" bestFit="1" customWidth="1"/>
    <col min="16084" max="16084" width="12.5" style="6" bestFit="1" customWidth="1"/>
    <col min="16085" max="16085" width="0" style="6" hidden="1" customWidth="1"/>
    <col min="16086" max="16086" width="10.5" style="6" bestFit="1" customWidth="1"/>
    <col min="16087" max="16088" width="9.5" style="6" bestFit="1" customWidth="1"/>
    <col min="16089" max="16089" width="12.5" style="6" bestFit="1" customWidth="1"/>
    <col min="16090" max="16090" width="0" style="6" hidden="1" customWidth="1"/>
    <col min="16091" max="16091" width="10.5" style="6" bestFit="1" customWidth="1"/>
    <col min="16092" max="16093" width="9.5" style="6" bestFit="1" customWidth="1"/>
    <col min="16094" max="16094" width="12.5" style="6" bestFit="1" customWidth="1"/>
    <col min="16095" max="16095" width="0" style="6" hidden="1" customWidth="1"/>
    <col min="16096" max="16096" width="11.5" style="6" bestFit="1" customWidth="1"/>
    <col min="16097" max="16098" width="10.5" style="6" bestFit="1" customWidth="1"/>
    <col min="16099" max="16099" width="12.5" style="6" bestFit="1" customWidth="1"/>
    <col min="16100" max="16100" width="0" style="6" hidden="1" customWidth="1"/>
    <col min="16101" max="16101" width="10.5" style="6" bestFit="1" customWidth="1"/>
    <col min="16102" max="16102" width="9.5" style="6" bestFit="1" customWidth="1"/>
    <col min="16103" max="16103" width="9.69921875" style="6" bestFit="1" customWidth="1"/>
    <col min="16104" max="16104" width="12.69921875" style="6" bestFit="1" customWidth="1"/>
    <col min="16105" max="16105" width="0" style="6" hidden="1" customWidth="1"/>
    <col min="16106" max="16106" width="11.5" style="6" bestFit="1" customWidth="1"/>
    <col min="16107" max="16108" width="10.5" style="6" bestFit="1" customWidth="1"/>
    <col min="16109" max="16109" width="12.5" style="6" bestFit="1" customWidth="1"/>
    <col min="16110" max="16110" width="35.69921875" style="6" bestFit="1" customWidth="1"/>
    <col min="16111" max="16111" width="11.5" style="6" bestFit="1" customWidth="1"/>
    <col min="16112" max="16113" width="10.5" style="6" bestFit="1" customWidth="1"/>
    <col min="16114" max="16114" width="12.69921875" style="6" bestFit="1" customWidth="1"/>
    <col min="16115" max="16115" width="12.5" style="6" bestFit="1" customWidth="1"/>
    <col min="16116" max="16116" width="11.5" style="6" bestFit="1" customWidth="1"/>
    <col min="16117" max="16117" width="10.5" style="6" bestFit="1" customWidth="1"/>
    <col min="16118" max="16118" width="12.69921875" style="6" bestFit="1" customWidth="1"/>
    <col min="16119" max="16119" width="12.5" style="6" bestFit="1" customWidth="1"/>
    <col min="16120" max="16121" width="9.5" style="6" bestFit="1" customWidth="1"/>
    <col min="16122" max="16122" width="12.69921875" style="6" bestFit="1" customWidth="1"/>
    <col min="16123" max="16123" width="10.5" style="6" bestFit="1" customWidth="1"/>
    <col min="16124" max="16125" width="9.5" style="6" bestFit="1" customWidth="1"/>
    <col min="16126" max="16126" width="12.69921875" style="6" bestFit="1" customWidth="1"/>
    <col min="16127" max="16127" width="11.5" style="6" bestFit="1" customWidth="1"/>
    <col min="16128" max="16129" width="10.5" style="6" bestFit="1" customWidth="1"/>
    <col min="16130" max="16130" width="12.69921875" style="6" bestFit="1" customWidth="1"/>
    <col min="16131" max="16131" width="10.5" style="6" bestFit="1" customWidth="1"/>
    <col min="16132" max="16132" width="9.5" style="6" bestFit="1" customWidth="1"/>
    <col min="16133" max="16133" width="9.69921875" style="6" bestFit="1" customWidth="1"/>
    <col min="16134" max="16134" width="12.69921875" style="6" bestFit="1" customWidth="1"/>
    <col min="16135" max="16135" width="11.5" style="6" bestFit="1" customWidth="1"/>
    <col min="16136" max="16137" width="10.5" style="6" bestFit="1" customWidth="1"/>
    <col min="16138" max="16138" width="12.5" style="6" bestFit="1" customWidth="1"/>
    <col min="16139" max="16139" width="12.69921875" style="6" customWidth="1"/>
    <col min="16140" max="16141" width="9.296875" style="6"/>
    <col min="16142" max="16142" width="9.296875" style="6" customWidth="1"/>
    <col min="16143" max="16384" width="9.296875" style="6"/>
  </cols>
  <sheetData>
    <row r="1" spans="1:41" ht="30" customHeight="1" x14ac:dyDescent="0.2">
      <c r="A1" s="30" t="s">
        <v>61</v>
      </c>
      <c r="B1" s="27" t="s">
        <v>44</v>
      </c>
      <c r="D1" s="27"/>
      <c r="E1" s="27"/>
      <c r="F1" s="39"/>
      <c r="G1" s="10"/>
    </row>
    <row r="2" spans="1:41" ht="30" customHeight="1" x14ac:dyDescent="0.2">
      <c r="A2" s="30" t="s">
        <v>57</v>
      </c>
      <c r="B2" s="27" t="s">
        <v>44</v>
      </c>
      <c r="D2" s="35"/>
      <c r="E2" s="27"/>
      <c r="F2" s="39"/>
      <c r="G2" s="10"/>
      <c r="I2" s="31"/>
      <c r="L2" s="32"/>
    </row>
    <row r="3" spans="1:41" ht="14.5" x14ac:dyDescent="0.2">
      <c r="A3" s="30">
        <v>2024</v>
      </c>
      <c r="C3" s="33"/>
      <c r="I3" s="33"/>
    </row>
    <row r="4" spans="1:41" ht="15" thickBot="1" x14ac:dyDescent="0.25">
      <c r="A4" s="28">
        <f>A3-1</f>
        <v>2023</v>
      </c>
    </row>
    <row r="5" spans="1:41" s="8" customFormat="1" ht="13.5" thickBot="1" x14ac:dyDescent="0.3">
      <c r="A5"/>
      <c r="B5" s="46" t="s">
        <v>16</v>
      </c>
      <c r="C5" s="47"/>
      <c r="D5" s="47"/>
      <c r="E5" s="47"/>
      <c r="F5" s="48"/>
      <c r="G5" s="40" t="s">
        <v>17</v>
      </c>
      <c r="H5" s="41"/>
      <c r="I5" s="41"/>
      <c r="J5" s="41"/>
      <c r="K5" s="42"/>
      <c r="L5" s="43" t="s">
        <v>31</v>
      </c>
      <c r="M5" s="44"/>
      <c r="N5" s="44"/>
      <c r="O5" s="44"/>
      <c r="P5" s="45"/>
      <c r="Q5" s="46" t="s">
        <v>18</v>
      </c>
      <c r="R5" s="47"/>
      <c r="S5" s="47"/>
      <c r="T5" s="47"/>
      <c r="U5" s="48"/>
      <c r="V5" s="40" t="s">
        <v>19</v>
      </c>
      <c r="W5" s="41"/>
      <c r="X5" s="41"/>
      <c r="Y5" s="41"/>
      <c r="Z5" s="42"/>
      <c r="AA5" s="43" t="s">
        <v>32</v>
      </c>
      <c r="AB5" s="44"/>
      <c r="AC5" s="44"/>
      <c r="AD5" s="44"/>
      <c r="AE5" s="45"/>
      <c r="AF5" s="43" t="s">
        <v>65</v>
      </c>
      <c r="AG5" s="44"/>
      <c r="AH5" s="44"/>
      <c r="AI5" s="44"/>
      <c r="AJ5" s="45"/>
      <c r="AK5" s="43" t="s">
        <v>20</v>
      </c>
      <c r="AL5" s="44"/>
      <c r="AM5" s="44"/>
      <c r="AN5" s="44"/>
      <c r="AO5" s="45"/>
    </row>
    <row r="6" spans="1:41" ht="95.5" customHeight="1" x14ac:dyDescent="0.2">
      <c r="A6" s="7"/>
      <c r="B6" s="11" t="s">
        <v>29</v>
      </c>
      <c r="C6" s="12" t="s">
        <v>3</v>
      </c>
      <c r="D6" s="12" t="s">
        <v>4</v>
      </c>
      <c r="E6" s="13" t="s">
        <v>30</v>
      </c>
      <c r="F6" s="14" t="s">
        <v>6</v>
      </c>
      <c r="G6" s="11" t="s">
        <v>29</v>
      </c>
      <c r="H6" s="12" t="s">
        <v>3</v>
      </c>
      <c r="I6" s="12" t="s">
        <v>4</v>
      </c>
      <c r="J6" s="13" t="s">
        <v>30</v>
      </c>
      <c r="K6" s="14" t="s">
        <v>6</v>
      </c>
      <c r="L6" s="11" t="s">
        <v>29</v>
      </c>
      <c r="M6" s="12" t="s">
        <v>3</v>
      </c>
      <c r="N6" s="12" t="s">
        <v>4</v>
      </c>
      <c r="O6" s="13" t="s">
        <v>30</v>
      </c>
      <c r="P6" s="14" t="s">
        <v>6</v>
      </c>
      <c r="Q6" s="11" t="s">
        <v>29</v>
      </c>
      <c r="R6" s="12" t="s">
        <v>3</v>
      </c>
      <c r="S6" s="12" t="s">
        <v>4</v>
      </c>
      <c r="T6" s="13" t="s">
        <v>30</v>
      </c>
      <c r="U6" s="14" t="s">
        <v>6</v>
      </c>
      <c r="V6" s="11" t="s">
        <v>29</v>
      </c>
      <c r="W6" s="12" t="s">
        <v>3</v>
      </c>
      <c r="X6" s="12" t="s">
        <v>4</v>
      </c>
      <c r="Y6" s="13" t="s">
        <v>30</v>
      </c>
      <c r="Z6" s="14" t="s">
        <v>6</v>
      </c>
      <c r="AA6" s="11" t="s">
        <v>29</v>
      </c>
      <c r="AB6" s="12" t="s">
        <v>3</v>
      </c>
      <c r="AC6" s="12" t="s">
        <v>4</v>
      </c>
      <c r="AD6" s="13" t="s">
        <v>30</v>
      </c>
      <c r="AE6" s="14" t="s">
        <v>6</v>
      </c>
      <c r="AF6" s="11" t="s">
        <v>29</v>
      </c>
      <c r="AG6" s="12" t="s">
        <v>3</v>
      </c>
      <c r="AH6" s="12" t="s">
        <v>4</v>
      </c>
      <c r="AI6" s="13" t="s">
        <v>30</v>
      </c>
      <c r="AJ6" s="14" t="s">
        <v>6</v>
      </c>
      <c r="AK6" s="11" t="s">
        <v>29</v>
      </c>
      <c r="AL6" s="12" t="s">
        <v>3</v>
      </c>
      <c r="AM6" s="12" t="s">
        <v>4</v>
      </c>
      <c r="AN6" s="13" t="s">
        <v>30</v>
      </c>
      <c r="AO6" s="14" t="s">
        <v>6</v>
      </c>
    </row>
    <row r="7" spans="1:41" x14ac:dyDescent="0.2">
      <c r="A7" s="9" t="s">
        <v>21</v>
      </c>
      <c r="B7" s="16">
        <v>1179117</v>
      </c>
      <c r="C7" s="15">
        <v>372652</v>
      </c>
      <c r="D7" s="15">
        <v>1334</v>
      </c>
      <c r="E7" s="15">
        <v>764816</v>
      </c>
      <c r="F7" s="17">
        <v>121702</v>
      </c>
      <c r="G7" s="16">
        <v>407103</v>
      </c>
      <c r="H7" s="15">
        <v>133121</v>
      </c>
      <c r="I7" s="15">
        <v>-28604</v>
      </c>
      <c r="J7" s="15">
        <v>317630</v>
      </c>
      <c r="K7" s="17">
        <v>17693</v>
      </c>
      <c r="L7" s="16">
        <v>107048</v>
      </c>
      <c r="M7" s="15">
        <v>30183</v>
      </c>
      <c r="N7" s="15">
        <v>-1301</v>
      </c>
      <c r="O7" s="15">
        <v>66243</v>
      </c>
      <c r="P7" s="17">
        <v>6825</v>
      </c>
      <c r="Q7" s="16">
        <v>54451</v>
      </c>
      <c r="R7" s="15">
        <v>18001</v>
      </c>
      <c r="S7" s="15">
        <v>-943</v>
      </c>
      <c r="T7" s="15">
        <v>40665</v>
      </c>
      <c r="U7" s="17">
        <v>10661</v>
      </c>
      <c r="V7" s="16">
        <v>414672</v>
      </c>
      <c r="W7" s="15">
        <v>131767</v>
      </c>
      <c r="X7" s="15">
        <v>-23531</v>
      </c>
      <c r="Y7" s="15">
        <v>358014</v>
      </c>
      <c r="Z7" s="17">
        <v>2070</v>
      </c>
      <c r="AA7" s="16">
        <v>51389</v>
      </c>
      <c r="AB7" s="15">
        <v>17792</v>
      </c>
      <c r="AC7" s="15">
        <v>-14483</v>
      </c>
      <c r="AD7" s="15">
        <v>43290</v>
      </c>
      <c r="AE7" s="17">
        <v>16777</v>
      </c>
      <c r="AF7" s="16"/>
      <c r="AG7" s="15"/>
      <c r="AH7" s="15"/>
      <c r="AI7" s="15"/>
      <c r="AJ7" s="17"/>
      <c r="AK7" s="16">
        <v>922084</v>
      </c>
      <c r="AL7" s="15">
        <v>301614</v>
      </c>
      <c r="AM7" s="15">
        <v>837</v>
      </c>
      <c r="AN7" s="15">
        <v>725883</v>
      </c>
      <c r="AO7" s="17">
        <v>87204</v>
      </c>
    </row>
    <row r="8" spans="1:41" s="10" customFormat="1" x14ac:dyDescent="0.2">
      <c r="A8" s="9" t="s">
        <v>12</v>
      </c>
      <c r="B8" s="16">
        <v>1149044</v>
      </c>
      <c r="C8" s="15">
        <v>372196</v>
      </c>
      <c r="D8" s="15">
        <v>-30073</v>
      </c>
      <c r="E8" s="15">
        <v>740642</v>
      </c>
      <c r="F8" s="17">
        <v>114729</v>
      </c>
      <c r="G8" s="16">
        <v>385503</v>
      </c>
      <c r="H8" s="15">
        <v>128305</v>
      </c>
      <c r="I8" s="15">
        <v>-21600</v>
      </c>
      <c r="J8" s="15">
        <v>302820</v>
      </c>
      <c r="K8" s="17">
        <v>14506</v>
      </c>
      <c r="L8" s="16">
        <v>95689</v>
      </c>
      <c r="M8" s="15">
        <v>28162</v>
      </c>
      <c r="N8" s="15">
        <v>-11359</v>
      </c>
      <c r="O8" s="15">
        <v>66047</v>
      </c>
      <c r="P8" s="17">
        <v>5529</v>
      </c>
      <c r="Q8" s="16">
        <v>55777</v>
      </c>
      <c r="R8" s="15">
        <v>18985</v>
      </c>
      <c r="S8" s="15">
        <v>1326</v>
      </c>
      <c r="T8" s="15">
        <v>39686</v>
      </c>
      <c r="U8" s="17">
        <v>8171</v>
      </c>
      <c r="V8" s="16">
        <v>394969</v>
      </c>
      <c r="W8" s="15">
        <v>128654</v>
      </c>
      <c r="X8" s="15">
        <v>-19703</v>
      </c>
      <c r="Y8" s="15">
        <v>368789</v>
      </c>
      <c r="Z8" s="17">
        <v>2201</v>
      </c>
      <c r="AA8" s="16">
        <v>53329</v>
      </c>
      <c r="AB8" s="15">
        <v>17116</v>
      </c>
      <c r="AC8" s="15">
        <v>1940</v>
      </c>
      <c r="AD8" s="15">
        <v>43156</v>
      </c>
      <c r="AE8" s="17">
        <v>16155</v>
      </c>
      <c r="AF8" s="16"/>
      <c r="AG8" s="15"/>
      <c r="AH8" s="15"/>
      <c r="AI8" s="15"/>
      <c r="AJ8" s="17"/>
      <c r="AK8" s="16">
        <v>882281</v>
      </c>
      <c r="AL8" s="15">
        <v>295963</v>
      </c>
      <c r="AM8" s="15">
        <v>-39802</v>
      </c>
      <c r="AN8" s="15">
        <v>720965</v>
      </c>
      <c r="AO8" s="17">
        <v>85751</v>
      </c>
    </row>
    <row r="9" spans="1:41" s="10" customFormat="1" x14ac:dyDescent="0.2">
      <c r="A9" s="9" t="s">
        <v>13</v>
      </c>
      <c r="B9" s="16">
        <v>1061322</v>
      </c>
      <c r="C9" s="15">
        <v>397177</v>
      </c>
      <c r="D9" s="15">
        <v>-87722</v>
      </c>
      <c r="E9" s="15">
        <v>705005</v>
      </c>
      <c r="F9" s="17">
        <v>121308</v>
      </c>
      <c r="G9" s="16">
        <v>352590</v>
      </c>
      <c r="H9" s="15">
        <v>135080</v>
      </c>
      <c r="I9" s="15">
        <v>-32913</v>
      </c>
      <c r="J9" s="15">
        <v>283678</v>
      </c>
      <c r="K9" s="17">
        <v>14201</v>
      </c>
      <c r="L9" s="16">
        <v>95184</v>
      </c>
      <c r="M9" s="15">
        <v>31483</v>
      </c>
      <c r="N9" s="15">
        <v>-505</v>
      </c>
      <c r="O9" s="15">
        <v>64474</v>
      </c>
      <c r="P9" s="17">
        <v>9119</v>
      </c>
      <c r="Q9" s="16">
        <v>43025</v>
      </c>
      <c r="R9" s="15">
        <v>17496</v>
      </c>
      <c r="S9" s="15">
        <v>-12752</v>
      </c>
      <c r="T9" s="15">
        <v>34756</v>
      </c>
      <c r="U9" s="17">
        <v>7876</v>
      </c>
      <c r="V9" s="16">
        <v>353771</v>
      </c>
      <c r="W9" s="15">
        <v>135037</v>
      </c>
      <c r="X9" s="15">
        <v>-41198</v>
      </c>
      <c r="Y9" s="15">
        <v>307553</v>
      </c>
      <c r="Z9" s="17">
        <v>1892</v>
      </c>
      <c r="AA9" s="16">
        <v>74623</v>
      </c>
      <c r="AB9" s="15">
        <v>19161</v>
      </c>
      <c r="AC9" s="15">
        <v>21294</v>
      </c>
      <c r="AD9" s="15">
        <v>39255</v>
      </c>
      <c r="AE9" s="17">
        <v>16009</v>
      </c>
      <c r="AF9" s="16"/>
      <c r="AG9" s="15"/>
      <c r="AH9" s="15"/>
      <c r="AI9" s="15"/>
      <c r="AJ9" s="17"/>
      <c r="AK9" s="16">
        <v>813231</v>
      </c>
      <c r="AL9" s="15">
        <v>309529</v>
      </c>
      <c r="AM9" s="15">
        <v>-69050</v>
      </c>
      <c r="AN9" s="15">
        <v>656218</v>
      </c>
      <c r="AO9" s="17">
        <v>85489</v>
      </c>
    </row>
    <row r="10" spans="1:41" s="10" customFormat="1" x14ac:dyDescent="0.2">
      <c r="A10" s="9" t="s">
        <v>14</v>
      </c>
      <c r="B10" s="16">
        <v>731455</v>
      </c>
      <c r="C10" s="15">
        <v>380631</v>
      </c>
      <c r="D10" s="15">
        <v>-329867</v>
      </c>
      <c r="E10" s="15">
        <v>482918</v>
      </c>
      <c r="F10" s="17">
        <v>84353</v>
      </c>
      <c r="G10" s="16">
        <v>262571</v>
      </c>
      <c r="H10" s="15">
        <v>141256</v>
      </c>
      <c r="I10" s="15">
        <v>-90018</v>
      </c>
      <c r="J10" s="15">
        <v>190831</v>
      </c>
      <c r="K10" s="17">
        <v>2992</v>
      </c>
      <c r="L10" s="16">
        <v>68931</v>
      </c>
      <c r="M10" s="15">
        <v>32636</v>
      </c>
      <c r="N10" s="15">
        <v>-26253</v>
      </c>
      <c r="O10" s="15">
        <v>41804</v>
      </c>
      <c r="P10" s="17">
        <v>4520</v>
      </c>
      <c r="Q10" s="16">
        <v>30840</v>
      </c>
      <c r="R10" s="15">
        <v>16590</v>
      </c>
      <c r="S10" s="15">
        <v>-12185</v>
      </c>
      <c r="T10" s="15">
        <v>24036</v>
      </c>
      <c r="U10" s="17">
        <v>5731</v>
      </c>
      <c r="V10" s="16">
        <v>269096</v>
      </c>
      <c r="W10" s="15">
        <v>136215</v>
      </c>
      <c r="X10" s="15">
        <v>-84675</v>
      </c>
      <c r="Y10" s="15">
        <v>162640</v>
      </c>
      <c r="Z10" s="17">
        <v>1199</v>
      </c>
      <c r="AA10" s="16">
        <v>26744</v>
      </c>
      <c r="AB10" s="15">
        <v>19297</v>
      </c>
      <c r="AC10" s="15">
        <v>-47879</v>
      </c>
      <c r="AD10" s="15">
        <v>23526</v>
      </c>
      <c r="AE10" s="17">
        <v>9718</v>
      </c>
      <c r="AF10" s="16"/>
      <c r="AG10" s="15"/>
      <c r="AH10" s="15"/>
      <c r="AI10" s="15"/>
      <c r="AJ10" s="17"/>
      <c r="AK10" s="16">
        <v>564610</v>
      </c>
      <c r="AL10" s="15">
        <v>293581</v>
      </c>
      <c r="AM10" s="15">
        <v>-248622</v>
      </c>
      <c r="AN10" s="15">
        <v>447308</v>
      </c>
      <c r="AO10" s="17">
        <v>59078</v>
      </c>
    </row>
    <row r="11" spans="1:41" s="10" customFormat="1" x14ac:dyDescent="0.2">
      <c r="A11" s="9" t="s">
        <v>15</v>
      </c>
      <c r="B11" s="16">
        <v>721520</v>
      </c>
      <c r="C11" s="15">
        <v>362500</v>
      </c>
      <c r="D11" s="15">
        <v>-9935</v>
      </c>
      <c r="E11" s="15">
        <v>317756</v>
      </c>
      <c r="F11" s="17">
        <v>15656</v>
      </c>
      <c r="G11" s="16">
        <v>257109</v>
      </c>
      <c r="H11" s="15">
        <v>129077</v>
      </c>
      <c r="I11" s="15">
        <v>-5462</v>
      </c>
      <c r="J11" s="15">
        <v>133850</v>
      </c>
      <c r="K11" s="17">
        <v>758</v>
      </c>
      <c r="L11" s="16">
        <v>58160</v>
      </c>
      <c r="M11" s="15">
        <v>27842</v>
      </c>
      <c r="N11" s="15">
        <v>-10771</v>
      </c>
      <c r="O11" s="15">
        <v>23702</v>
      </c>
      <c r="P11" s="17">
        <v>1852</v>
      </c>
      <c r="Q11" s="16">
        <v>28327</v>
      </c>
      <c r="R11" s="15">
        <v>14344</v>
      </c>
      <c r="S11" s="15">
        <v>-2513</v>
      </c>
      <c r="T11" s="15">
        <v>13591</v>
      </c>
      <c r="U11" s="17">
        <v>2789</v>
      </c>
      <c r="V11" s="16">
        <v>259854</v>
      </c>
      <c r="W11" s="15">
        <v>130272</v>
      </c>
      <c r="X11" s="15">
        <v>-9242</v>
      </c>
      <c r="Y11" s="15">
        <v>119426</v>
      </c>
      <c r="Z11" s="17">
        <v>457</v>
      </c>
      <c r="AA11" s="16">
        <v>40604</v>
      </c>
      <c r="AB11" s="15">
        <v>17407</v>
      </c>
      <c r="AC11" s="15">
        <v>13861</v>
      </c>
      <c r="AD11" s="15">
        <v>14864</v>
      </c>
      <c r="AE11" s="17">
        <v>5557</v>
      </c>
      <c r="AF11" s="16"/>
      <c r="AG11" s="15"/>
      <c r="AH11" s="15"/>
      <c r="AI11" s="15"/>
      <c r="AJ11" s="17"/>
      <c r="AK11" s="16">
        <v>540434</v>
      </c>
      <c r="AL11" s="15">
        <v>275909</v>
      </c>
      <c r="AM11" s="15">
        <v>-24176</v>
      </c>
      <c r="AN11" s="15">
        <v>326640</v>
      </c>
      <c r="AO11" s="17">
        <v>31796</v>
      </c>
    </row>
    <row r="12" spans="1:41" s="10" customFormat="1" x14ac:dyDescent="0.2">
      <c r="A12" s="9" t="s">
        <v>33</v>
      </c>
      <c r="B12" s="16">
        <v>688381</v>
      </c>
      <c r="C12" s="15">
        <v>370876</v>
      </c>
      <c r="D12" s="15">
        <v>-33139</v>
      </c>
      <c r="E12" s="15">
        <v>303130</v>
      </c>
      <c r="F12" s="17">
        <v>9329</v>
      </c>
      <c r="G12" s="16">
        <v>218190</v>
      </c>
      <c r="H12" s="15">
        <v>124137</v>
      </c>
      <c r="I12" s="15">
        <v>-38919</v>
      </c>
      <c r="J12" s="15">
        <v>127501</v>
      </c>
      <c r="K12" s="17">
        <v>647</v>
      </c>
      <c r="L12" s="16">
        <v>47995</v>
      </c>
      <c r="M12" s="15">
        <v>25675</v>
      </c>
      <c r="N12" s="15">
        <v>-10165</v>
      </c>
      <c r="O12" s="15">
        <v>24486</v>
      </c>
      <c r="P12" s="17">
        <v>1930</v>
      </c>
      <c r="Q12" s="16">
        <v>31141</v>
      </c>
      <c r="R12" s="15">
        <v>17819</v>
      </c>
      <c r="S12" s="15">
        <v>2814</v>
      </c>
      <c r="T12" s="15">
        <v>16841</v>
      </c>
      <c r="U12" s="17">
        <v>3388</v>
      </c>
      <c r="V12" s="16">
        <v>226239</v>
      </c>
      <c r="W12" s="15">
        <v>127415</v>
      </c>
      <c r="X12" s="15">
        <v>-33615</v>
      </c>
      <c r="Y12" s="15">
        <v>113470</v>
      </c>
      <c r="Z12" s="17">
        <v>387</v>
      </c>
      <c r="AA12" s="16">
        <v>29720</v>
      </c>
      <c r="AB12" s="15">
        <v>16712</v>
      </c>
      <c r="AC12" s="15">
        <v>-10884</v>
      </c>
      <c r="AD12" s="15">
        <v>14149</v>
      </c>
      <c r="AE12" s="17">
        <v>5230</v>
      </c>
      <c r="AF12" s="16"/>
      <c r="AG12" s="15"/>
      <c r="AH12" s="15"/>
      <c r="AI12" s="15"/>
      <c r="AJ12" s="17"/>
      <c r="AK12" s="16">
        <v>483764</v>
      </c>
      <c r="AL12" s="15">
        <v>271611</v>
      </c>
      <c r="AM12" s="15">
        <v>-56670</v>
      </c>
      <c r="AN12" s="15">
        <v>314055</v>
      </c>
      <c r="AO12" s="17">
        <v>32402</v>
      </c>
    </row>
    <row r="13" spans="1:41" s="10" customFormat="1" x14ac:dyDescent="0.2">
      <c r="A13" s="9" t="s">
        <v>22</v>
      </c>
      <c r="B13" s="16">
        <v>587277</v>
      </c>
      <c r="C13" s="15">
        <v>364638</v>
      </c>
      <c r="D13" s="15">
        <v>-101104</v>
      </c>
      <c r="E13" s="15">
        <v>209115</v>
      </c>
      <c r="F13" s="17">
        <v>3059</v>
      </c>
      <c r="G13" s="16">
        <v>196326</v>
      </c>
      <c r="H13" s="15">
        <v>124486</v>
      </c>
      <c r="I13" s="15">
        <v>-21863</v>
      </c>
      <c r="J13" s="15">
        <v>86053</v>
      </c>
      <c r="K13" s="17">
        <v>415</v>
      </c>
      <c r="L13" s="16">
        <v>53487</v>
      </c>
      <c r="M13" s="15">
        <v>28826</v>
      </c>
      <c r="N13" s="15">
        <v>5492</v>
      </c>
      <c r="O13" s="15">
        <v>13851</v>
      </c>
      <c r="P13" s="17">
        <v>1322</v>
      </c>
      <c r="Q13" s="16">
        <v>26599</v>
      </c>
      <c r="R13" s="15">
        <v>17141</v>
      </c>
      <c r="S13" s="15">
        <v>-4542</v>
      </c>
      <c r="T13" s="15">
        <v>11096</v>
      </c>
      <c r="U13" s="17">
        <v>2587</v>
      </c>
      <c r="V13" s="16">
        <v>199905</v>
      </c>
      <c r="W13" s="15">
        <v>130242</v>
      </c>
      <c r="X13" s="15">
        <v>-26334</v>
      </c>
      <c r="Y13" s="15">
        <v>81817</v>
      </c>
      <c r="Z13" s="17">
        <v>218</v>
      </c>
      <c r="AA13" s="16">
        <v>25819</v>
      </c>
      <c r="AB13" s="15">
        <v>16920</v>
      </c>
      <c r="AC13" s="15">
        <v>-3901</v>
      </c>
      <c r="AD13" s="15">
        <v>7632</v>
      </c>
      <c r="AE13" s="17">
        <v>2370</v>
      </c>
      <c r="AF13" s="16"/>
      <c r="AG13" s="15"/>
      <c r="AH13" s="15"/>
      <c r="AI13" s="15"/>
      <c r="AJ13" s="17"/>
      <c r="AK13" s="16">
        <v>424165</v>
      </c>
      <c r="AL13" s="15">
        <v>266310</v>
      </c>
      <c r="AM13" s="15">
        <v>-59599</v>
      </c>
      <c r="AN13" s="15">
        <v>218079</v>
      </c>
      <c r="AO13" s="17">
        <v>19834</v>
      </c>
    </row>
    <row r="14" spans="1:41" s="10" customFormat="1" x14ac:dyDescent="0.2">
      <c r="A14" s="9" t="s">
        <v>23</v>
      </c>
      <c r="B14" s="16">
        <v>405880</v>
      </c>
      <c r="C14" s="15">
        <v>332147</v>
      </c>
      <c r="D14" s="15">
        <v>-181397</v>
      </c>
      <c r="E14" s="15">
        <v>123810</v>
      </c>
      <c r="F14" s="17">
        <v>456</v>
      </c>
      <c r="G14" s="16">
        <v>145992</v>
      </c>
      <c r="H14" s="15">
        <v>122532</v>
      </c>
      <c r="I14" s="15">
        <v>-50335</v>
      </c>
      <c r="J14" s="15">
        <v>52032</v>
      </c>
      <c r="K14" s="17">
        <v>152</v>
      </c>
      <c r="L14" s="16">
        <v>40627</v>
      </c>
      <c r="M14" s="15">
        <v>30717</v>
      </c>
      <c r="N14" s="15">
        <v>-12860</v>
      </c>
      <c r="O14" s="15">
        <v>7132</v>
      </c>
      <c r="P14" s="17">
        <v>249</v>
      </c>
      <c r="Q14" s="16">
        <v>19080</v>
      </c>
      <c r="R14" s="15">
        <v>15584</v>
      </c>
      <c r="S14" s="15">
        <v>-7519</v>
      </c>
      <c r="T14" s="15">
        <v>6663</v>
      </c>
      <c r="U14" s="17">
        <v>1410</v>
      </c>
      <c r="V14" s="16">
        <v>152309</v>
      </c>
      <c r="W14" s="15">
        <v>127870</v>
      </c>
      <c r="X14" s="15">
        <v>-47596</v>
      </c>
      <c r="Y14" s="15">
        <v>49073</v>
      </c>
      <c r="Z14" s="17">
        <v>83</v>
      </c>
      <c r="AA14" s="16">
        <v>16128</v>
      </c>
      <c r="AB14" s="15">
        <v>15746</v>
      </c>
      <c r="AC14" s="15">
        <v>-9692</v>
      </c>
      <c r="AD14" s="15">
        <v>2746</v>
      </c>
      <c r="AE14" s="17">
        <v>631</v>
      </c>
      <c r="AF14" s="16"/>
      <c r="AG14" s="15"/>
      <c r="AH14" s="15"/>
      <c r="AI14" s="15"/>
      <c r="AJ14" s="17"/>
      <c r="AK14" s="16">
        <v>320213</v>
      </c>
      <c r="AL14" s="15">
        <v>257872</v>
      </c>
      <c r="AM14" s="15">
        <v>-103952</v>
      </c>
      <c r="AN14" s="15">
        <v>112902</v>
      </c>
      <c r="AO14" s="17">
        <v>8835</v>
      </c>
    </row>
    <row r="15" spans="1:41" s="10" customFormat="1" x14ac:dyDescent="0.2">
      <c r="A15" s="9" t="s">
        <v>24</v>
      </c>
      <c r="B15" s="16">
        <v>443375</v>
      </c>
      <c r="C15" s="15">
        <v>310992</v>
      </c>
      <c r="D15" s="15">
        <v>37495</v>
      </c>
      <c r="E15" s="15">
        <v>106543</v>
      </c>
      <c r="F15" s="17">
        <v>5</v>
      </c>
      <c r="G15" s="16">
        <v>169438</v>
      </c>
      <c r="H15" s="15">
        <v>114067</v>
      </c>
      <c r="I15" s="15">
        <v>23446</v>
      </c>
      <c r="J15" s="15">
        <v>35939</v>
      </c>
      <c r="K15" s="17">
        <v>23</v>
      </c>
      <c r="L15" s="16">
        <v>45413</v>
      </c>
      <c r="M15" s="15">
        <v>31044</v>
      </c>
      <c r="N15" s="15">
        <v>4786</v>
      </c>
      <c r="O15" s="15">
        <v>4677</v>
      </c>
      <c r="P15" s="17">
        <v>8</v>
      </c>
      <c r="Q15" s="16">
        <v>20762</v>
      </c>
      <c r="R15" s="15">
        <v>14184</v>
      </c>
      <c r="S15" s="15">
        <v>1682</v>
      </c>
      <c r="T15" s="15">
        <v>3976</v>
      </c>
      <c r="U15" s="17">
        <v>678</v>
      </c>
      <c r="V15" s="16">
        <v>178311</v>
      </c>
      <c r="W15" s="15">
        <v>120592</v>
      </c>
      <c r="X15" s="15">
        <v>26002</v>
      </c>
      <c r="Y15" s="15">
        <v>49665</v>
      </c>
      <c r="Z15" s="17">
        <v>2</v>
      </c>
      <c r="AA15" s="16">
        <v>21669</v>
      </c>
      <c r="AB15" s="15">
        <v>13551</v>
      </c>
      <c r="AC15" s="15">
        <v>5542</v>
      </c>
      <c r="AD15" s="15">
        <v>2325</v>
      </c>
      <c r="AE15" s="17">
        <v>334</v>
      </c>
      <c r="AF15" s="16"/>
      <c r="AG15" s="15"/>
      <c r="AH15" s="15"/>
      <c r="AI15" s="15"/>
      <c r="AJ15" s="17"/>
      <c r="AK15" s="16">
        <v>346137</v>
      </c>
      <c r="AL15" s="15">
        <v>241923</v>
      </c>
      <c r="AM15" s="15">
        <v>25924</v>
      </c>
      <c r="AN15" s="15">
        <v>87187</v>
      </c>
      <c r="AO15" s="17">
        <v>301</v>
      </c>
    </row>
    <row r="16" spans="1:41" s="10" customFormat="1" x14ac:dyDescent="0.2">
      <c r="A16" s="9" t="s">
        <v>34</v>
      </c>
      <c r="B16" s="16">
        <v>545081</v>
      </c>
      <c r="C16" s="15">
        <v>344789</v>
      </c>
      <c r="D16" s="15">
        <v>101706</v>
      </c>
      <c r="E16" s="15">
        <v>169828</v>
      </c>
      <c r="F16" s="17">
        <v>51</v>
      </c>
      <c r="G16" s="16">
        <v>170288</v>
      </c>
      <c r="H16" s="15">
        <v>108432</v>
      </c>
      <c r="I16" s="15">
        <v>851</v>
      </c>
      <c r="J16" s="15">
        <v>64628</v>
      </c>
      <c r="K16" s="17">
        <v>57</v>
      </c>
      <c r="L16" s="16">
        <v>53581</v>
      </c>
      <c r="M16" s="15">
        <v>33126</v>
      </c>
      <c r="N16" s="15">
        <v>8168</v>
      </c>
      <c r="O16" s="15">
        <v>9198</v>
      </c>
      <c r="P16" s="17">
        <v>452</v>
      </c>
      <c r="Q16" s="16">
        <v>26534</v>
      </c>
      <c r="R16" s="15">
        <v>16681</v>
      </c>
      <c r="S16" s="15">
        <v>5772</v>
      </c>
      <c r="T16" s="15">
        <v>8959</v>
      </c>
      <c r="U16" s="17">
        <v>2886</v>
      </c>
      <c r="V16" s="16">
        <v>183954</v>
      </c>
      <c r="W16" s="15">
        <v>118981</v>
      </c>
      <c r="X16" s="15">
        <v>5643</v>
      </c>
      <c r="Y16" s="15">
        <v>66848</v>
      </c>
      <c r="Z16" s="17">
        <v>107</v>
      </c>
      <c r="AA16" s="16">
        <v>20147</v>
      </c>
      <c r="AB16" s="15">
        <v>10321</v>
      </c>
      <c r="AC16" s="15">
        <v>-1522</v>
      </c>
      <c r="AD16" s="15">
        <v>5128</v>
      </c>
      <c r="AE16" s="17">
        <v>1455</v>
      </c>
      <c r="AF16" s="16"/>
      <c r="AG16" s="15"/>
      <c r="AH16" s="15"/>
      <c r="AI16" s="15"/>
      <c r="AJ16" s="17"/>
      <c r="AK16" s="16">
        <v>392079</v>
      </c>
      <c r="AL16" s="15">
        <v>252357</v>
      </c>
      <c r="AM16" s="15">
        <v>45942</v>
      </c>
      <c r="AN16" s="15">
        <v>173020</v>
      </c>
      <c r="AO16" s="17">
        <v>12897</v>
      </c>
    </row>
    <row r="17" spans="1:41" s="10" customFormat="1" x14ac:dyDescent="0.2">
      <c r="A17" s="9" t="s">
        <v>25</v>
      </c>
      <c r="B17" s="16">
        <v>585422</v>
      </c>
      <c r="C17" s="15">
        <v>359139</v>
      </c>
      <c r="D17" s="15">
        <v>40341</v>
      </c>
      <c r="E17" s="15">
        <v>180073.50456000003</v>
      </c>
      <c r="F17" s="17">
        <v>53</v>
      </c>
      <c r="G17" s="16">
        <v>212545</v>
      </c>
      <c r="H17" s="15">
        <v>125952</v>
      </c>
      <c r="I17" s="15">
        <v>42257</v>
      </c>
      <c r="J17" s="15">
        <v>76310</v>
      </c>
      <c r="K17" s="17">
        <v>143</v>
      </c>
      <c r="L17" s="16">
        <v>63084</v>
      </c>
      <c r="M17" s="15">
        <v>37480</v>
      </c>
      <c r="N17" s="15">
        <v>9503</v>
      </c>
      <c r="O17" s="15">
        <v>9708</v>
      </c>
      <c r="P17" s="17">
        <v>688</v>
      </c>
      <c r="Q17" s="16">
        <v>26906</v>
      </c>
      <c r="R17" s="15">
        <v>16472</v>
      </c>
      <c r="S17" s="15">
        <v>372</v>
      </c>
      <c r="T17" s="15">
        <v>9607</v>
      </c>
      <c r="U17" s="17">
        <v>3189</v>
      </c>
      <c r="V17" s="16">
        <v>198123</v>
      </c>
      <c r="W17" s="15">
        <v>121098</v>
      </c>
      <c r="X17" s="15">
        <v>14169</v>
      </c>
      <c r="Y17" s="15">
        <v>69979</v>
      </c>
      <c r="Z17" s="17">
        <v>89</v>
      </c>
      <c r="AA17" s="16">
        <v>24992</v>
      </c>
      <c r="AB17" s="15">
        <v>14775.974979738005</v>
      </c>
      <c r="AC17" s="15">
        <v>4845</v>
      </c>
      <c r="AD17" s="15">
        <v>6808.1626900000001</v>
      </c>
      <c r="AE17" s="17">
        <v>1634</v>
      </c>
      <c r="AF17" s="16"/>
      <c r="AG17" s="15"/>
      <c r="AH17" s="15"/>
      <c r="AI17" s="15"/>
      <c r="AJ17" s="17"/>
      <c r="AK17" s="16">
        <v>430792</v>
      </c>
      <c r="AL17" s="15">
        <v>262663</v>
      </c>
      <c r="AM17" s="15">
        <v>38713</v>
      </c>
      <c r="AN17" s="15">
        <v>186994</v>
      </c>
      <c r="AO17" s="17">
        <v>13606</v>
      </c>
    </row>
    <row r="18" spans="1:41" s="10" customFormat="1" x14ac:dyDescent="0.2">
      <c r="A18" s="9" t="s">
        <v>26</v>
      </c>
      <c r="B18" s="16">
        <v>614568</v>
      </c>
      <c r="C18" s="15">
        <v>353042</v>
      </c>
      <c r="D18" s="15">
        <v>29146</v>
      </c>
      <c r="E18" s="15">
        <v>193194</v>
      </c>
      <c r="F18" s="17">
        <v>130</v>
      </c>
      <c r="G18" s="16">
        <v>213367.55649000002</v>
      </c>
      <c r="H18" s="15">
        <v>123580</v>
      </c>
      <c r="I18" s="15">
        <v>822.70898000002489</v>
      </c>
      <c r="J18" s="15">
        <v>85131</v>
      </c>
      <c r="K18" s="17">
        <v>252</v>
      </c>
      <c r="L18" s="16">
        <v>61000</v>
      </c>
      <c r="M18" s="15">
        <v>33493</v>
      </c>
      <c r="N18" s="15">
        <v>-2084</v>
      </c>
      <c r="O18" s="15">
        <v>13533</v>
      </c>
      <c r="P18" s="17">
        <v>989</v>
      </c>
      <c r="Q18" s="16">
        <v>29544</v>
      </c>
      <c r="R18" s="15">
        <v>16878</v>
      </c>
      <c r="S18" s="15">
        <v>2638</v>
      </c>
      <c r="T18" s="15">
        <v>11453</v>
      </c>
      <c r="U18" s="17">
        <v>3518</v>
      </c>
      <c r="V18" s="16">
        <v>216685</v>
      </c>
      <c r="W18" s="15">
        <v>125554</v>
      </c>
      <c r="X18" s="15">
        <v>18562</v>
      </c>
      <c r="Y18" s="15">
        <v>80072</v>
      </c>
      <c r="Z18" s="17">
        <v>145</v>
      </c>
      <c r="AA18" s="16">
        <v>28707.012999999999</v>
      </c>
      <c r="AB18" s="15">
        <v>16070.56828</v>
      </c>
      <c r="AC18" s="15">
        <v>3715</v>
      </c>
      <c r="AD18" s="15">
        <v>705.59699999999998</v>
      </c>
      <c r="AE18" s="17">
        <v>169</v>
      </c>
      <c r="AF18" s="16"/>
      <c r="AG18" s="15"/>
      <c r="AH18" s="15"/>
      <c r="AI18" s="15"/>
      <c r="AJ18" s="17"/>
      <c r="AK18" s="16">
        <v>460180</v>
      </c>
      <c r="AL18" s="15">
        <v>263571</v>
      </c>
      <c r="AM18" s="15">
        <v>29388</v>
      </c>
      <c r="AN18" s="15">
        <v>211692</v>
      </c>
      <c r="AO18" s="17">
        <v>16889</v>
      </c>
    </row>
    <row r="19" spans="1:41" s="10" customFormat="1" x14ac:dyDescent="0.2">
      <c r="A19" s="9" t="s">
        <v>27</v>
      </c>
      <c r="B19" s="16">
        <v>587802</v>
      </c>
      <c r="C19" s="15">
        <v>342098</v>
      </c>
      <c r="D19" s="15">
        <v>-26766</v>
      </c>
      <c r="E19" s="15">
        <v>201065</v>
      </c>
      <c r="F19" s="17">
        <v>112</v>
      </c>
      <c r="G19" s="16">
        <v>194351</v>
      </c>
      <c r="H19" s="15">
        <v>113486</v>
      </c>
      <c r="I19" s="15">
        <v>-19017</v>
      </c>
      <c r="J19" s="15">
        <v>87674</v>
      </c>
      <c r="K19" s="17">
        <v>237</v>
      </c>
      <c r="L19" s="16">
        <v>63874</v>
      </c>
      <c r="M19" s="15">
        <v>36804</v>
      </c>
      <c r="N19" s="15">
        <v>2874</v>
      </c>
      <c r="O19" s="15">
        <v>15497</v>
      </c>
      <c r="P19" s="17">
        <v>778</v>
      </c>
      <c r="Q19" s="16">
        <v>30216</v>
      </c>
      <c r="R19" s="15">
        <v>18143</v>
      </c>
      <c r="S19" s="15">
        <v>672</v>
      </c>
      <c r="T19" s="15">
        <v>13272</v>
      </c>
      <c r="U19" s="17">
        <v>4299</v>
      </c>
      <c r="V19" s="16">
        <v>194812</v>
      </c>
      <c r="W19" s="15">
        <v>118213</v>
      </c>
      <c r="X19" s="15">
        <v>-21873</v>
      </c>
      <c r="Y19" s="15">
        <v>85041</v>
      </c>
      <c r="Z19" s="17">
        <v>138</v>
      </c>
      <c r="AA19" s="16">
        <v>28226</v>
      </c>
      <c r="AB19" s="15">
        <v>16558.312000000002</v>
      </c>
      <c r="AC19" s="15">
        <v>-481</v>
      </c>
      <c r="AD19" s="15">
        <v>6110.69812</v>
      </c>
      <c r="AE19" s="17">
        <v>1633.26424</v>
      </c>
      <c r="AF19" s="16"/>
      <c r="AG19" s="15"/>
      <c r="AH19" s="15"/>
      <c r="AI19" s="15"/>
      <c r="AJ19" s="17"/>
      <c r="AK19" s="16">
        <v>433778</v>
      </c>
      <c r="AL19" s="15">
        <v>257102</v>
      </c>
      <c r="AM19" s="15">
        <v>-26402</v>
      </c>
      <c r="AN19" s="15">
        <v>223893</v>
      </c>
      <c r="AO19" s="17">
        <v>18954</v>
      </c>
    </row>
    <row r="20" spans="1:41" s="10" customFormat="1" x14ac:dyDescent="0.2">
      <c r="A20" s="9" t="s">
        <v>35</v>
      </c>
      <c r="B20" s="16">
        <v>605904</v>
      </c>
      <c r="C20" s="15">
        <v>350055</v>
      </c>
      <c r="D20" s="15">
        <v>18102</v>
      </c>
      <c r="E20" s="15">
        <v>199685</v>
      </c>
      <c r="F20" s="17">
        <v>75</v>
      </c>
      <c r="G20" s="16">
        <v>201781</v>
      </c>
      <c r="H20" s="15">
        <v>107867</v>
      </c>
      <c r="I20" s="15">
        <v>7430</v>
      </c>
      <c r="J20" s="15">
        <v>83216</v>
      </c>
      <c r="K20" s="17">
        <v>318</v>
      </c>
      <c r="L20" s="16">
        <v>63715</v>
      </c>
      <c r="M20" s="15">
        <v>36447</v>
      </c>
      <c r="N20" s="15">
        <v>-159</v>
      </c>
      <c r="O20" s="15">
        <v>14280</v>
      </c>
      <c r="P20" s="17">
        <v>803</v>
      </c>
      <c r="Q20" s="16">
        <v>30012</v>
      </c>
      <c r="R20" s="15">
        <v>17342</v>
      </c>
      <c r="S20" s="15">
        <v>-204</v>
      </c>
      <c r="T20" s="15">
        <v>12501</v>
      </c>
      <c r="U20" s="17">
        <v>4163</v>
      </c>
      <c r="V20" s="16">
        <v>202715</v>
      </c>
      <c r="W20" s="15">
        <v>117035</v>
      </c>
      <c r="X20" s="15">
        <v>7903</v>
      </c>
      <c r="Y20" s="15">
        <v>83991</v>
      </c>
      <c r="Z20" s="17">
        <v>127</v>
      </c>
      <c r="AA20" s="16">
        <v>27518.171999999999</v>
      </c>
      <c r="AB20" s="15">
        <v>15219</v>
      </c>
      <c r="AC20" s="15">
        <v>-708</v>
      </c>
      <c r="AD20" s="15">
        <v>4360.4319999999998</v>
      </c>
      <c r="AE20" s="17">
        <v>972.37633599999992</v>
      </c>
      <c r="AF20" s="16"/>
      <c r="AG20" s="15"/>
      <c r="AH20" s="15"/>
      <c r="AI20" s="15"/>
      <c r="AJ20" s="17"/>
      <c r="AK20" s="16">
        <v>449705.26535999333</v>
      </c>
      <c r="AL20" s="15">
        <v>255052.48309465582</v>
      </c>
      <c r="AM20" s="15">
        <v>15927.026729993324</v>
      </c>
      <c r="AN20" s="15">
        <v>226993.13878000001</v>
      </c>
      <c r="AO20" s="17">
        <v>17193.208320000002</v>
      </c>
    </row>
    <row r="21" spans="1:41" s="10" customFormat="1" x14ac:dyDescent="0.2">
      <c r="A21" s="9" t="s">
        <v>28</v>
      </c>
      <c r="B21" s="16">
        <v>752422</v>
      </c>
      <c r="C21" s="15">
        <v>372675</v>
      </c>
      <c r="D21" s="15">
        <v>146518</v>
      </c>
      <c r="E21" s="15">
        <v>258667</v>
      </c>
      <c r="F21" s="17">
        <v>196</v>
      </c>
      <c r="G21" s="16">
        <v>238406</v>
      </c>
      <c r="H21" s="15">
        <v>114797</v>
      </c>
      <c r="I21" s="15">
        <v>36625</v>
      </c>
      <c r="J21" s="15">
        <v>111095</v>
      </c>
      <c r="K21" s="17">
        <v>366</v>
      </c>
      <c r="L21" s="16">
        <v>79807</v>
      </c>
      <c r="M21" s="15">
        <v>38671</v>
      </c>
      <c r="N21" s="15">
        <v>16092</v>
      </c>
      <c r="O21" s="15">
        <v>20343</v>
      </c>
      <c r="P21" s="17">
        <v>1275</v>
      </c>
      <c r="Q21" s="16">
        <v>33966</v>
      </c>
      <c r="R21" s="15">
        <v>17283</v>
      </c>
      <c r="S21" s="15">
        <v>3954</v>
      </c>
      <c r="T21" s="15">
        <v>15878</v>
      </c>
      <c r="U21" s="17">
        <v>4631</v>
      </c>
      <c r="V21" s="16">
        <v>243195</v>
      </c>
      <c r="W21" s="15">
        <v>122768</v>
      </c>
      <c r="X21" s="15">
        <v>40480</v>
      </c>
      <c r="Y21" s="15">
        <v>110214</v>
      </c>
      <c r="Z21" s="17">
        <v>162</v>
      </c>
      <c r="AA21" s="16">
        <v>34696</v>
      </c>
      <c r="AB21" s="15">
        <v>17451</v>
      </c>
      <c r="AC21" s="15">
        <v>7451</v>
      </c>
      <c r="AD21" s="15">
        <v>13559</v>
      </c>
      <c r="AE21" s="17">
        <v>5089</v>
      </c>
      <c r="AF21" s="16"/>
      <c r="AG21" s="15"/>
      <c r="AH21" s="15"/>
      <c r="AI21" s="15"/>
      <c r="AJ21" s="17"/>
      <c r="AK21" s="16">
        <v>546967</v>
      </c>
      <c r="AL21" s="15">
        <v>270656</v>
      </c>
      <c r="AM21" s="15">
        <v>97262</v>
      </c>
      <c r="AN21" s="15">
        <v>293595</v>
      </c>
      <c r="AO21" s="17">
        <v>24723</v>
      </c>
    </row>
    <row r="22" spans="1:41" s="10" customFormat="1" x14ac:dyDescent="0.2">
      <c r="A22" s="9" t="s">
        <v>36</v>
      </c>
      <c r="B22" s="16">
        <v>778679</v>
      </c>
      <c r="C22" s="15">
        <v>369310</v>
      </c>
      <c r="D22" s="15">
        <v>26257</v>
      </c>
      <c r="E22" s="15">
        <v>302806</v>
      </c>
      <c r="F22" s="17">
        <v>262</v>
      </c>
      <c r="G22" s="16">
        <v>248781</v>
      </c>
      <c r="H22" s="15">
        <v>115480</v>
      </c>
      <c r="I22" s="15">
        <v>10375</v>
      </c>
      <c r="J22" s="15">
        <v>133546</v>
      </c>
      <c r="K22" s="17">
        <v>307</v>
      </c>
      <c r="L22" s="16">
        <v>76492</v>
      </c>
      <c r="M22" s="15">
        <v>35186</v>
      </c>
      <c r="N22" s="15">
        <v>-3315</v>
      </c>
      <c r="O22" s="15">
        <v>27876</v>
      </c>
      <c r="P22" s="17">
        <v>2294</v>
      </c>
      <c r="Q22" s="16">
        <v>34924</v>
      </c>
      <c r="R22" s="15">
        <v>16797</v>
      </c>
      <c r="S22" s="15">
        <v>958</v>
      </c>
      <c r="T22" s="15">
        <v>18064</v>
      </c>
      <c r="U22" s="17">
        <v>3932</v>
      </c>
      <c r="V22" s="16">
        <v>270208</v>
      </c>
      <c r="W22" s="15">
        <v>129752</v>
      </c>
      <c r="X22" s="15">
        <v>27013</v>
      </c>
      <c r="Y22" s="15">
        <v>130702</v>
      </c>
      <c r="Z22" s="17">
        <v>351</v>
      </c>
      <c r="AA22" s="16">
        <v>38449</v>
      </c>
      <c r="AB22" s="15">
        <v>17380</v>
      </c>
      <c r="AC22" s="15">
        <v>3753</v>
      </c>
      <c r="AD22" s="15">
        <v>18118.599999999999</v>
      </c>
      <c r="AE22" s="17">
        <v>7803.4</v>
      </c>
      <c r="AF22" s="16"/>
      <c r="AG22" s="15"/>
      <c r="AH22" s="15"/>
      <c r="AI22" s="15"/>
      <c r="AJ22" s="17"/>
      <c r="AK22" s="16">
        <v>588919</v>
      </c>
      <c r="AL22" s="15">
        <v>276985</v>
      </c>
      <c r="AM22" s="15">
        <v>41952</v>
      </c>
      <c r="AN22" s="15">
        <v>353068</v>
      </c>
      <c r="AO22" s="17">
        <v>33621</v>
      </c>
    </row>
    <row r="23" spans="1:41" s="10" customFormat="1" x14ac:dyDescent="0.2">
      <c r="A23" s="9" t="s">
        <v>37</v>
      </c>
      <c r="B23" s="16">
        <v>844288</v>
      </c>
      <c r="C23" s="15">
        <v>370172</v>
      </c>
      <c r="D23" s="15">
        <v>65609</v>
      </c>
      <c r="E23" s="15">
        <v>333385</v>
      </c>
      <c r="F23" s="17">
        <v>256</v>
      </c>
      <c r="G23" s="16">
        <v>264935</v>
      </c>
      <c r="H23" s="15">
        <v>113924</v>
      </c>
      <c r="I23" s="15">
        <v>16154</v>
      </c>
      <c r="J23" s="15">
        <v>160422</v>
      </c>
      <c r="K23" s="17">
        <v>432</v>
      </c>
      <c r="L23" s="16">
        <v>88581</v>
      </c>
      <c r="M23" s="15">
        <v>38151</v>
      </c>
      <c r="N23" s="15">
        <v>12089</v>
      </c>
      <c r="O23" s="15">
        <v>32570</v>
      </c>
      <c r="P23" s="17">
        <v>2636</v>
      </c>
      <c r="Q23" s="16">
        <v>35420</v>
      </c>
      <c r="R23" s="15">
        <v>16004</v>
      </c>
      <c r="S23" s="15">
        <v>496</v>
      </c>
      <c r="T23" s="15">
        <v>21179</v>
      </c>
      <c r="U23" s="17">
        <v>4415</v>
      </c>
      <c r="V23" s="16">
        <v>277410</v>
      </c>
      <c r="W23" s="15">
        <v>123368</v>
      </c>
      <c r="X23" s="15">
        <v>7202</v>
      </c>
      <c r="Y23" s="15">
        <v>157205</v>
      </c>
      <c r="Z23" s="17">
        <v>474</v>
      </c>
      <c r="AA23" s="16">
        <v>38741</v>
      </c>
      <c r="AB23" s="15">
        <v>17387</v>
      </c>
      <c r="AC23" s="15">
        <v>292</v>
      </c>
      <c r="AD23" s="15">
        <v>21725.2137</v>
      </c>
      <c r="AE23" s="17">
        <v>8911.2000000000007</v>
      </c>
      <c r="AF23" s="16"/>
      <c r="AG23" s="15"/>
      <c r="AH23" s="15"/>
      <c r="AI23" s="15"/>
      <c r="AJ23" s="17"/>
      <c r="AK23" s="16">
        <v>643543.66261999996</v>
      </c>
      <c r="AL23" s="15">
        <v>280641.61385276983</v>
      </c>
      <c r="AM23" s="15">
        <v>54625.432599999898</v>
      </c>
      <c r="AN23" s="15">
        <v>411666</v>
      </c>
      <c r="AO23" s="17">
        <v>37556</v>
      </c>
    </row>
    <row r="24" spans="1:41" s="10" customFormat="1" x14ac:dyDescent="0.2">
      <c r="A24" s="9" t="s">
        <v>38</v>
      </c>
      <c r="B24" s="16">
        <v>872626</v>
      </c>
      <c r="C24" s="15">
        <v>373005</v>
      </c>
      <c r="D24" s="15">
        <v>28338</v>
      </c>
      <c r="E24" s="15">
        <v>379263</v>
      </c>
      <c r="F24" s="17">
        <v>261</v>
      </c>
      <c r="G24" s="16">
        <v>262964</v>
      </c>
      <c r="H24" s="15">
        <v>111096</v>
      </c>
      <c r="I24" s="15">
        <v>-1971</v>
      </c>
      <c r="J24" s="15">
        <v>182003</v>
      </c>
      <c r="K24" s="17">
        <v>486</v>
      </c>
      <c r="L24" s="16">
        <v>94430</v>
      </c>
      <c r="M24" s="15">
        <v>39766</v>
      </c>
      <c r="N24" s="15">
        <v>5849</v>
      </c>
      <c r="O24" s="15">
        <v>41382</v>
      </c>
      <c r="P24" s="17">
        <v>3789</v>
      </c>
      <c r="Q24" s="16">
        <v>38002</v>
      </c>
      <c r="R24" s="15">
        <v>16858</v>
      </c>
      <c r="S24" s="15">
        <v>2582</v>
      </c>
      <c r="T24" s="15">
        <v>26461</v>
      </c>
      <c r="U24" s="17">
        <v>4619</v>
      </c>
      <c r="V24" s="16">
        <v>279046</v>
      </c>
      <c r="W24" s="15">
        <v>121586</v>
      </c>
      <c r="X24" s="15">
        <v>1636</v>
      </c>
      <c r="Y24" s="15">
        <v>182059</v>
      </c>
      <c r="Z24" s="17">
        <v>453</v>
      </c>
      <c r="AA24" s="16">
        <v>37702</v>
      </c>
      <c r="AB24" s="15">
        <v>17416</v>
      </c>
      <c r="AC24" s="15">
        <v>-1039</v>
      </c>
      <c r="AD24" s="15">
        <v>24674</v>
      </c>
      <c r="AE24" s="17">
        <v>9853</v>
      </c>
      <c r="AF24" s="16"/>
      <c r="AG24" s="15"/>
      <c r="AH24" s="15"/>
      <c r="AI24" s="15"/>
      <c r="AJ24" s="17"/>
      <c r="AK24" s="16">
        <v>658792.21455999999</v>
      </c>
      <c r="AL24" s="15">
        <v>277256.81983129442</v>
      </c>
      <c r="AM24" s="15">
        <v>15248.351940000077</v>
      </c>
      <c r="AN24" s="15">
        <v>482214</v>
      </c>
      <c r="AO24" s="17">
        <v>43981</v>
      </c>
    </row>
    <row r="25" spans="1:41" s="10" customFormat="1" x14ac:dyDescent="0.2">
      <c r="A25" s="9" t="s">
        <v>39</v>
      </c>
      <c r="B25" s="16">
        <v>904088</v>
      </c>
      <c r="C25" s="15">
        <v>383520</v>
      </c>
      <c r="D25" s="15">
        <v>31462</v>
      </c>
      <c r="E25" s="15">
        <v>393978</v>
      </c>
      <c r="F25" s="17">
        <v>297</v>
      </c>
      <c r="G25" s="16">
        <v>246958</v>
      </c>
      <c r="H25" s="15">
        <v>111512</v>
      </c>
      <c r="I25" s="15">
        <v>-16006</v>
      </c>
      <c r="J25" s="15">
        <v>188572</v>
      </c>
      <c r="K25" s="17">
        <v>573</v>
      </c>
      <c r="L25" s="16">
        <v>98969</v>
      </c>
      <c r="M25" s="15">
        <v>42456</v>
      </c>
      <c r="N25" s="15">
        <v>4539</v>
      </c>
      <c r="O25" s="15">
        <v>43808</v>
      </c>
      <c r="P25" s="17">
        <v>3584</v>
      </c>
      <c r="Q25" s="16">
        <v>39037</v>
      </c>
      <c r="R25" s="15">
        <v>17366</v>
      </c>
      <c r="S25" s="15">
        <v>1035</v>
      </c>
      <c r="T25" s="15">
        <v>25931</v>
      </c>
      <c r="U25" s="17">
        <v>4839</v>
      </c>
      <c r="V25" s="16">
        <v>279784</v>
      </c>
      <c r="W25" s="15">
        <v>125285</v>
      </c>
      <c r="X25" s="15">
        <v>738</v>
      </c>
      <c r="Y25" s="15">
        <v>186728</v>
      </c>
      <c r="Z25" s="17">
        <v>372</v>
      </c>
      <c r="AA25" s="16">
        <v>41687.42</v>
      </c>
      <c r="AB25" s="15">
        <v>17543.115000000002</v>
      </c>
      <c r="AC25" s="15">
        <v>3985</v>
      </c>
      <c r="AD25" s="15">
        <v>26034</v>
      </c>
      <c r="AE25" s="17">
        <v>10267</v>
      </c>
      <c r="AF25" s="16"/>
      <c r="AG25" s="15"/>
      <c r="AH25" s="15"/>
      <c r="AI25" s="15"/>
      <c r="AJ25" s="17"/>
      <c r="AK25" s="16">
        <v>639529.82273999997</v>
      </c>
      <c r="AL25" s="15">
        <v>275441.2726417738</v>
      </c>
      <c r="AM25" s="15">
        <v>-19262.391820000128</v>
      </c>
      <c r="AN25" s="15">
        <v>488207</v>
      </c>
      <c r="AO25" s="17">
        <v>41343</v>
      </c>
    </row>
    <row r="26" spans="1:41" s="10" customFormat="1" x14ac:dyDescent="0.2">
      <c r="A26" s="9" t="s">
        <v>40</v>
      </c>
      <c r="B26" s="16">
        <v>723765.93400000001</v>
      </c>
      <c r="C26" s="15">
        <v>361235.33688951615</v>
      </c>
      <c r="D26" s="15">
        <v>-180322.06599999999</v>
      </c>
      <c r="E26" s="15">
        <v>324227</v>
      </c>
      <c r="F26" s="17">
        <v>93</v>
      </c>
      <c r="G26" s="16">
        <v>228083</v>
      </c>
      <c r="H26" s="15">
        <v>111516</v>
      </c>
      <c r="I26" s="15">
        <v>-18875</v>
      </c>
      <c r="J26" s="15">
        <v>155171</v>
      </c>
      <c r="K26" s="17">
        <v>431</v>
      </c>
      <c r="L26" s="16">
        <v>74535</v>
      </c>
      <c r="M26" s="15">
        <v>36682</v>
      </c>
      <c r="N26" s="15">
        <v>-24434</v>
      </c>
      <c r="O26" s="15">
        <v>35081</v>
      </c>
      <c r="P26" s="17">
        <v>2453</v>
      </c>
      <c r="Q26" s="16">
        <v>34470</v>
      </c>
      <c r="R26" s="15">
        <v>17441</v>
      </c>
      <c r="S26" s="15">
        <v>-4567</v>
      </c>
      <c r="T26" s="15">
        <v>22448</v>
      </c>
      <c r="U26" s="17">
        <v>5024</v>
      </c>
      <c r="V26" s="16">
        <v>254119</v>
      </c>
      <c r="W26" s="15">
        <v>127623</v>
      </c>
      <c r="X26" s="15">
        <v>-25665</v>
      </c>
      <c r="Y26" s="15">
        <v>154053</v>
      </c>
      <c r="Z26" s="17">
        <v>640</v>
      </c>
      <c r="AA26" s="16">
        <v>32759.847709999998</v>
      </c>
      <c r="AB26" s="15">
        <v>16317.539000000001</v>
      </c>
      <c r="AC26" s="15">
        <f>32760-41687</f>
        <v>-8927</v>
      </c>
      <c r="AD26" s="15">
        <v>17851.3</v>
      </c>
      <c r="AE26" s="17">
        <v>7251.7</v>
      </c>
      <c r="AF26" s="16"/>
      <c r="AG26" s="15"/>
      <c r="AH26" s="15"/>
      <c r="AI26" s="15"/>
      <c r="AJ26" s="17"/>
      <c r="AK26" s="16">
        <v>530924.37625999993</v>
      </c>
      <c r="AL26" s="15">
        <v>258184.68607168036</v>
      </c>
      <c r="AM26" s="15">
        <v>-108606.44647999991</v>
      </c>
      <c r="AN26" s="15">
        <v>397476.07897999999</v>
      </c>
      <c r="AO26" s="17">
        <v>37060.327589999994</v>
      </c>
    </row>
    <row r="27" spans="1:41" s="10" customFormat="1" x14ac:dyDescent="0.2">
      <c r="A27" s="9" t="s">
        <v>41</v>
      </c>
      <c r="B27" s="16">
        <v>788848</v>
      </c>
      <c r="C27" s="15">
        <v>359070.26417459856</v>
      </c>
      <c r="D27" s="15">
        <v>65082.065999999992</v>
      </c>
      <c r="E27" s="15">
        <v>317325</v>
      </c>
      <c r="F27" s="17">
        <v>106</v>
      </c>
      <c r="G27" s="16">
        <v>229295</v>
      </c>
      <c r="H27" s="15">
        <v>104467</v>
      </c>
      <c r="I27" s="15">
        <v>1212</v>
      </c>
      <c r="J27" s="15">
        <v>154746</v>
      </c>
      <c r="K27" s="17">
        <v>517</v>
      </c>
      <c r="L27" s="16">
        <v>84411</v>
      </c>
      <c r="M27" s="15">
        <v>39174</v>
      </c>
      <c r="N27" s="15">
        <v>9876</v>
      </c>
      <c r="O27" s="15">
        <v>34706</v>
      </c>
      <c r="P27" s="17">
        <v>3239</v>
      </c>
      <c r="Q27" s="16">
        <v>34349</v>
      </c>
      <c r="R27" s="15">
        <v>15613</v>
      </c>
      <c r="S27" s="15">
        <v>-121</v>
      </c>
      <c r="T27" s="15">
        <v>21568</v>
      </c>
      <c r="U27" s="17">
        <v>4198</v>
      </c>
      <c r="V27" s="16">
        <v>258570</v>
      </c>
      <c r="W27" s="15">
        <v>123136</v>
      </c>
      <c r="X27" s="15">
        <v>4451</v>
      </c>
      <c r="Y27" s="15">
        <v>143357</v>
      </c>
      <c r="Z27" s="17">
        <v>768</v>
      </c>
      <c r="AA27" s="16">
        <v>35068.090790000002</v>
      </c>
      <c r="AB27" s="15">
        <v>16811.86</v>
      </c>
      <c r="AC27" s="15">
        <v>2308.2430599999998</v>
      </c>
      <c r="AD27" s="15">
        <v>20806.8</v>
      </c>
      <c r="AE27" s="17">
        <v>7795.9</v>
      </c>
      <c r="AF27" s="16"/>
      <c r="AG27" s="15"/>
      <c r="AH27" s="15"/>
      <c r="AI27" s="15"/>
      <c r="AJ27" s="17"/>
      <c r="AK27" s="16">
        <v>560530</v>
      </c>
      <c r="AL27" s="15">
        <v>254342</v>
      </c>
      <c r="AM27" s="15">
        <v>29605.62374000001</v>
      </c>
      <c r="AN27" s="15">
        <v>399560.05440000002</v>
      </c>
      <c r="AO27" s="17">
        <v>34938.786270000004</v>
      </c>
    </row>
    <row r="28" spans="1:41" s="10" customFormat="1" x14ac:dyDescent="0.2">
      <c r="A28" s="9" t="s">
        <v>42</v>
      </c>
      <c r="B28" s="16">
        <v>741497.18700000003</v>
      </c>
      <c r="C28" s="15">
        <v>359102.18304188317</v>
      </c>
      <c r="D28" s="15">
        <v>-47350.812999999966</v>
      </c>
      <c r="E28" s="15">
        <v>332228</v>
      </c>
      <c r="F28" s="17">
        <v>308</v>
      </c>
      <c r="G28" s="16">
        <v>218651</v>
      </c>
      <c r="H28" s="15">
        <v>106377</v>
      </c>
      <c r="I28" s="15">
        <v>-10644</v>
      </c>
      <c r="J28" s="15">
        <v>153548</v>
      </c>
      <c r="K28" s="17">
        <v>540</v>
      </c>
      <c r="L28" s="16">
        <v>74030</v>
      </c>
      <c r="M28" s="15">
        <v>36648</v>
      </c>
      <c r="N28" s="15">
        <v>-10381</v>
      </c>
      <c r="O28" s="15">
        <v>34079</v>
      </c>
      <c r="P28" s="17">
        <v>2542</v>
      </c>
      <c r="Q28" s="16">
        <v>34787</v>
      </c>
      <c r="R28" s="15">
        <v>16919</v>
      </c>
      <c r="S28" s="15">
        <v>438</v>
      </c>
      <c r="T28" s="15">
        <v>23439</v>
      </c>
      <c r="U28" s="17">
        <v>5231</v>
      </c>
      <c r="V28" s="16">
        <v>232557</v>
      </c>
      <c r="W28" s="15">
        <v>116433</v>
      </c>
      <c r="X28" s="15">
        <v>-26013</v>
      </c>
      <c r="Y28" s="15">
        <v>146181</v>
      </c>
      <c r="Z28" s="17">
        <v>1202</v>
      </c>
      <c r="AA28" s="16">
        <v>35515.674879999999</v>
      </c>
      <c r="AB28" s="15">
        <v>17945.026760000001</v>
      </c>
      <c r="AC28" s="15">
        <v>447.58389</v>
      </c>
      <c r="AD28" s="15">
        <v>21000</v>
      </c>
      <c r="AE28" s="17">
        <v>8226</v>
      </c>
      <c r="AF28" s="16"/>
      <c r="AG28" s="15"/>
      <c r="AH28" s="15"/>
      <c r="AI28" s="15"/>
      <c r="AJ28" s="17"/>
      <c r="AK28" s="16">
        <v>503687</v>
      </c>
      <c r="AL28" s="15">
        <v>241785</v>
      </c>
      <c r="AM28" s="15">
        <v>-56843</v>
      </c>
      <c r="AN28" s="15">
        <v>392606.0429</v>
      </c>
      <c r="AO28" s="17">
        <v>35067.428849999997</v>
      </c>
    </row>
    <row r="29" spans="1:41" s="10" customFormat="1" x14ac:dyDescent="0.2">
      <c r="A29" s="9" t="s">
        <v>43</v>
      </c>
      <c r="B29" s="16">
        <v>745077.39300000004</v>
      </c>
      <c r="C29" s="15">
        <v>353222.73422263755</v>
      </c>
      <c r="D29" s="15">
        <v>3580.2060000000056</v>
      </c>
      <c r="E29" s="15">
        <v>300895</v>
      </c>
      <c r="F29" s="17">
        <v>142</v>
      </c>
      <c r="G29" s="16">
        <v>211455</v>
      </c>
      <c r="H29" s="15">
        <v>99098</v>
      </c>
      <c r="I29" s="15">
        <v>-7196</v>
      </c>
      <c r="J29" s="15">
        <v>146053</v>
      </c>
      <c r="K29" s="17">
        <v>433</v>
      </c>
      <c r="L29" s="16">
        <v>75865</v>
      </c>
      <c r="M29" s="15">
        <v>35164</v>
      </c>
      <c r="N29" s="15">
        <v>1835</v>
      </c>
      <c r="O29" s="15">
        <v>28605</v>
      </c>
      <c r="P29" s="17">
        <v>2510</v>
      </c>
      <c r="Q29" s="16">
        <v>34083</v>
      </c>
      <c r="R29" s="15">
        <v>17080</v>
      </c>
      <c r="S29" s="15">
        <v>-704</v>
      </c>
      <c r="T29" s="15">
        <v>22327</v>
      </c>
      <c r="U29" s="17">
        <v>6305</v>
      </c>
      <c r="V29" s="16">
        <v>227182</v>
      </c>
      <c r="W29" s="15">
        <v>112185</v>
      </c>
      <c r="X29" s="15">
        <v>-5375</v>
      </c>
      <c r="Y29" s="15">
        <v>134782</v>
      </c>
      <c r="Z29" s="17">
        <v>1019</v>
      </c>
      <c r="AA29" s="16">
        <v>37966.663930000002</v>
      </c>
      <c r="AB29" s="15">
        <v>18105.25</v>
      </c>
      <c r="AC29" s="15">
        <v>2450.9892500000001</v>
      </c>
      <c r="AD29" s="15">
        <v>19522.8</v>
      </c>
      <c r="AE29" s="17">
        <v>7020</v>
      </c>
      <c r="AF29" s="16"/>
      <c r="AG29" s="15"/>
      <c r="AH29" s="15"/>
      <c r="AI29" s="15"/>
      <c r="AJ29" s="17"/>
      <c r="AK29" s="16">
        <v>511614</v>
      </c>
      <c r="AL29" s="15">
        <v>238303</v>
      </c>
      <c r="AM29" s="15">
        <v>7927</v>
      </c>
      <c r="AN29" s="15">
        <v>362950.81411000004</v>
      </c>
      <c r="AO29" s="17">
        <v>32649.789230000002</v>
      </c>
    </row>
    <row r="30" spans="1:41" s="10" customFormat="1" x14ac:dyDescent="0.2">
      <c r="A30" s="9" t="s">
        <v>45</v>
      </c>
      <c r="B30" s="16">
        <v>626015</v>
      </c>
      <c r="C30" s="15">
        <v>324778.96128615981</v>
      </c>
      <c r="D30" s="15">
        <v>-119062.39300000004</v>
      </c>
      <c r="E30" s="15">
        <v>272931</v>
      </c>
      <c r="F30" s="17">
        <v>1400</v>
      </c>
      <c r="G30" s="16">
        <v>186820</v>
      </c>
      <c r="H30" s="15">
        <v>103397</v>
      </c>
      <c r="I30" s="15">
        <v>-24635</v>
      </c>
      <c r="J30" s="15">
        <v>145300</v>
      </c>
      <c r="K30" s="17">
        <v>498</v>
      </c>
      <c r="L30" s="16">
        <v>59026</v>
      </c>
      <c r="M30" s="15">
        <v>32484</v>
      </c>
      <c r="N30" s="15">
        <v>-16839</v>
      </c>
      <c r="O30" s="15">
        <v>30139</v>
      </c>
      <c r="P30" s="17">
        <v>2421</v>
      </c>
      <c r="Q30" s="16">
        <v>29028</v>
      </c>
      <c r="R30" s="15">
        <v>16043</v>
      </c>
      <c r="S30" s="15">
        <v>-5055</v>
      </c>
      <c r="T30" s="15">
        <v>22252</v>
      </c>
      <c r="U30" s="17">
        <v>6820</v>
      </c>
      <c r="V30" s="16">
        <v>193555</v>
      </c>
      <c r="W30" s="15">
        <v>109722</v>
      </c>
      <c r="X30" s="15">
        <v>-33627</v>
      </c>
      <c r="Y30" s="15">
        <v>130677</v>
      </c>
      <c r="Z30" s="17">
        <v>1222</v>
      </c>
      <c r="AA30" s="16">
        <v>33394</v>
      </c>
      <c r="AB30" s="15">
        <v>18592</v>
      </c>
      <c r="AC30" s="15">
        <f>33394-37967</f>
        <v>-4573</v>
      </c>
      <c r="AD30" s="15">
        <v>20269</v>
      </c>
      <c r="AE30" s="17">
        <v>7221</v>
      </c>
      <c r="AF30" s="16"/>
      <c r="AG30" s="15"/>
      <c r="AH30" s="15"/>
      <c r="AI30" s="15"/>
      <c r="AJ30" s="17"/>
      <c r="AK30" s="16">
        <v>434335</v>
      </c>
      <c r="AL30" s="15">
        <v>234214</v>
      </c>
      <c r="AM30" s="15">
        <v>-77279</v>
      </c>
      <c r="AN30" s="15">
        <v>351442</v>
      </c>
      <c r="AO30" s="17">
        <v>32705</v>
      </c>
    </row>
    <row r="31" spans="1:41" s="10" customFormat="1" x14ac:dyDescent="0.2">
      <c r="A31" s="9" t="s">
        <v>46</v>
      </c>
      <c r="B31" s="16">
        <v>343146</v>
      </c>
      <c r="C31" s="15">
        <v>281062</v>
      </c>
      <c r="D31" s="15">
        <v>-282869</v>
      </c>
      <c r="E31" s="15">
        <v>173958</v>
      </c>
      <c r="F31" s="17">
        <v>382</v>
      </c>
      <c r="G31" s="16">
        <v>88619</v>
      </c>
      <c r="H31" s="15">
        <v>80202</v>
      </c>
      <c r="I31" s="15">
        <v>-98201</v>
      </c>
      <c r="J31" s="15">
        <v>77404</v>
      </c>
      <c r="K31" s="17">
        <v>237</v>
      </c>
      <c r="L31" s="16">
        <v>32285</v>
      </c>
      <c r="M31" s="15">
        <v>27838</v>
      </c>
      <c r="N31" s="15">
        <v>-26741</v>
      </c>
      <c r="O31" s="15">
        <v>14772</v>
      </c>
      <c r="P31" s="17">
        <v>1322</v>
      </c>
      <c r="Q31" s="16">
        <v>14456</v>
      </c>
      <c r="R31" s="15">
        <v>12425</v>
      </c>
      <c r="S31" s="15">
        <v>-14572</v>
      </c>
      <c r="T31" s="15">
        <v>12269</v>
      </c>
      <c r="U31" s="17">
        <v>4652</v>
      </c>
      <c r="V31" s="16">
        <v>86670</v>
      </c>
      <c r="W31" s="15">
        <v>85007</v>
      </c>
      <c r="X31" s="15">
        <v>-106885</v>
      </c>
      <c r="Y31" s="15">
        <v>69266</v>
      </c>
      <c r="Z31" s="17">
        <v>586</v>
      </c>
      <c r="AA31" s="16">
        <v>12625</v>
      </c>
      <c r="AB31" s="15">
        <v>11908.85522044388</v>
      </c>
      <c r="AC31" s="15">
        <v>-20768</v>
      </c>
      <c r="AD31" s="15">
        <v>6965.0864600000004</v>
      </c>
      <c r="AE31" s="17">
        <v>2676.9456500000001</v>
      </c>
      <c r="AF31" s="16"/>
      <c r="AG31" s="15"/>
      <c r="AH31" s="15"/>
      <c r="AI31" s="15"/>
      <c r="AJ31" s="17"/>
      <c r="AK31" s="16">
        <v>246283</v>
      </c>
      <c r="AL31" s="15">
        <v>195214</v>
      </c>
      <c r="AM31" s="15">
        <v>-188052</v>
      </c>
      <c r="AN31" s="15">
        <v>206166</v>
      </c>
      <c r="AO31" s="17">
        <v>19539</v>
      </c>
    </row>
    <row r="32" spans="1:41" s="10" customFormat="1" x14ac:dyDescent="0.2">
      <c r="A32" s="9" t="s">
        <v>47</v>
      </c>
      <c r="B32" s="16">
        <v>405484</v>
      </c>
      <c r="C32" s="15">
        <v>303027</v>
      </c>
      <c r="D32" s="15">
        <v>62338</v>
      </c>
      <c r="E32" s="15">
        <v>153427</v>
      </c>
      <c r="F32" s="17">
        <v>17</v>
      </c>
      <c r="G32" s="16">
        <v>117105</v>
      </c>
      <c r="H32" s="15">
        <v>88130</v>
      </c>
      <c r="I32" s="15">
        <v>28486</v>
      </c>
      <c r="J32" s="15">
        <v>69643</v>
      </c>
      <c r="K32" s="17">
        <v>121</v>
      </c>
      <c r="L32" s="16">
        <v>41922</v>
      </c>
      <c r="M32" s="15">
        <v>30510</v>
      </c>
      <c r="N32" s="15">
        <v>9637</v>
      </c>
      <c r="O32" s="15">
        <v>10290</v>
      </c>
      <c r="P32" s="17">
        <v>550</v>
      </c>
      <c r="Q32" s="16">
        <v>19043</v>
      </c>
      <c r="R32" s="15">
        <v>14461</v>
      </c>
      <c r="S32" s="15">
        <v>4587</v>
      </c>
      <c r="T32" s="15">
        <v>10368</v>
      </c>
      <c r="U32" s="17">
        <v>3416</v>
      </c>
      <c r="V32" s="16">
        <v>129097</v>
      </c>
      <c r="W32" s="15">
        <v>96935</v>
      </c>
      <c r="X32" s="15">
        <v>42427</v>
      </c>
      <c r="Y32" s="15">
        <v>75079</v>
      </c>
      <c r="Z32" s="17">
        <v>44</v>
      </c>
      <c r="AA32" s="16">
        <v>18467</v>
      </c>
      <c r="AB32" s="15">
        <v>13626</v>
      </c>
      <c r="AC32" s="15">
        <v>5841</v>
      </c>
      <c r="AD32" s="15">
        <v>5361</v>
      </c>
      <c r="AE32" s="17">
        <v>1585</v>
      </c>
      <c r="AF32" s="16"/>
      <c r="AG32" s="15"/>
      <c r="AH32" s="15"/>
      <c r="AI32" s="15"/>
      <c r="AJ32" s="17"/>
      <c r="AK32" s="16">
        <v>301010</v>
      </c>
      <c r="AL32" s="15">
        <v>221488</v>
      </c>
      <c r="AM32" s="15">
        <v>54727</v>
      </c>
      <c r="AN32" s="15">
        <v>202401</v>
      </c>
      <c r="AO32" s="17">
        <v>11252</v>
      </c>
    </row>
    <row r="33" spans="1:41" s="10" customFormat="1" x14ac:dyDescent="0.2">
      <c r="A33" s="9" t="s">
        <v>48</v>
      </c>
      <c r="B33" s="16">
        <v>461988.35118</v>
      </c>
      <c r="C33" s="15">
        <v>329756.53734471212</v>
      </c>
      <c r="D33" s="15">
        <v>56503.856299999985</v>
      </c>
      <c r="E33" s="15">
        <v>162654</v>
      </c>
      <c r="F33" s="17">
        <v>-57</v>
      </c>
      <c r="G33" s="16">
        <v>136535</v>
      </c>
      <c r="H33" s="15">
        <v>95343</v>
      </c>
      <c r="I33" s="15">
        <v>19430</v>
      </c>
      <c r="J33" s="15">
        <v>72404</v>
      </c>
      <c r="K33" s="17">
        <v>172</v>
      </c>
      <c r="L33" s="16">
        <v>51008</v>
      </c>
      <c r="M33" s="15">
        <v>35394</v>
      </c>
      <c r="N33" s="15">
        <v>9086</v>
      </c>
      <c r="O33" s="15">
        <v>10735</v>
      </c>
      <c r="P33" s="17">
        <v>845</v>
      </c>
      <c r="Q33" s="16">
        <v>20728</v>
      </c>
      <c r="R33" s="15">
        <v>16227</v>
      </c>
      <c r="S33" s="15">
        <v>1686</v>
      </c>
      <c r="T33" s="15">
        <v>10873</v>
      </c>
      <c r="U33" s="17">
        <v>3772</v>
      </c>
      <c r="V33" s="16">
        <v>139899</v>
      </c>
      <c r="W33" s="15">
        <v>101035</v>
      </c>
      <c r="X33" s="15">
        <v>10802</v>
      </c>
      <c r="Y33" s="15">
        <v>74147</v>
      </c>
      <c r="Z33" s="17">
        <v>36</v>
      </c>
      <c r="AA33" s="16">
        <v>23990</v>
      </c>
      <c r="AB33" s="15">
        <v>15445</v>
      </c>
      <c r="AC33" s="15">
        <v>5523</v>
      </c>
      <c r="AD33" s="15">
        <v>5373</v>
      </c>
      <c r="AE33" s="17">
        <v>1526</v>
      </c>
      <c r="AF33" s="16"/>
      <c r="AG33" s="15"/>
      <c r="AH33" s="15"/>
      <c r="AI33" s="15"/>
      <c r="AJ33" s="17"/>
      <c r="AK33" s="16">
        <v>332662</v>
      </c>
      <c r="AL33" s="15">
        <v>229116</v>
      </c>
      <c r="AM33" s="15">
        <v>31652</v>
      </c>
      <c r="AN33" s="15">
        <v>206595</v>
      </c>
      <c r="AO33" s="17">
        <v>12969</v>
      </c>
    </row>
    <row r="34" spans="1:41" x14ac:dyDescent="0.2">
      <c r="A34" s="9" t="s">
        <v>49</v>
      </c>
      <c r="B34" s="16">
        <v>559414.60100000002</v>
      </c>
      <c r="C34" s="15">
        <v>312436.95512678492</v>
      </c>
      <c r="D34" s="15">
        <v>97426.249820000026</v>
      </c>
      <c r="E34" s="15">
        <v>201581</v>
      </c>
      <c r="F34" s="17">
        <v>150</v>
      </c>
      <c r="G34" s="16">
        <v>185995</v>
      </c>
      <c r="H34" s="15">
        <v>98977</v>
      </c>
      <c r="I34" s="15">
        <v>49460</v>
      </c>
      <c r="J34" s="15">
        <v>99149</v>
      </c>
      <c r="K34" s="17">
        <v>143</v>
      </c>
      <c r="L34" s="16">
        <v>61451</v>
      </c>
      <c r="M34" s="15">
        <v>32194</v>
      </c>
      <c r="N34" s="15">
        <v>10443</v>
      </c>
      <c r="O34" s="15">
        <v>14860</v>
      </c>
      <c r="P34" s="17">
        <v>1124</v>
      </c>
      <c r="Q34" s="16">
        <v>29544</v>
      </c>
      <c r="R34" s="15">
        <v>16736</v>
      </c>
      <c r="S34" s="15">
        <v>8816</v>
      </c>
      <c r="T34" s="15">
        <v>14605</v>
      </c>
      <c r="U34" s="17">
        <v>4452</v>
      </c>
      <c r="V34" s="16">
        <v>178877</v>
      </c>
      <c r="W34" s="15">
        <v>101832</v>
      </c>
      <c r="X34" s="15">
        <v>38978</v>
      </c>
      <c r="Y34" s="15">
        <v>97032</v>
      </c>
      <c r="Z34" s="17">
        <v>213</v>
      </c>
      <c r="AA34" s="16">
        <v>32617</v>
      </c>
      <c r="AB34" s="15">
        <v>16261</v>
      </c>
      <c r="AC34" s="15">
        <v>8627</v>
      </c>
      <c r="AD34" s="15">
        <v>10874</v>
      </c>
      <c r="AE34" s="17">
        <v>3960</v>
      </c>
      <c r="AF34" s="16"/>
      <c r="AG34" s="15"/>
      <c r="AH34" s="15"/>
      <c r="AI34" s="15"/>
      <c r="AJ34" s="17"/>
      <c r="AK34" s="16">
        <v>411234</v>
      </c>
      <c r="AL34" s="15">
        <v>223294</v>
      </c>
      <c r="AM34" s="15">
        <v>78572</v>
      </c>
      <c r="AN34" s="15">
        <v>259667</v>
      </c>
      <c r="AO34" s="17">
        <v>17253</v>
      </c>
    </row>
    <row r="35" spans="1:41" s="10" customFormat="1" x14ac:dyDescent="0.2">
      <c r="A35" s="9" t="s">
        <v>50</v>
      </c>
      <c r="B35" s="16">
        <v>706531.92153000005</v>
      </c>
      <c r="C35" s="15">
        <v>331195.29894413875</v>
      </c>
      <c r="D35" s="15">
        <v>147117.32053000003</v>
      </c>
      <c r="E35" s="15">
        <v>328461</v>
      </c>
      <c r="F35" s="17">
        <v>459</v>
      </c>
      <c r="G35" s="16">
        <v>189847</v>
      </c>
      <c r="H35" s="15">
        <v>97854</v>
      </c>
      <c r="I35" s="15">
        <v>3852</v>
      </c>
      <c r="J35" s="15">
        <v>160618</v>
      </c>
      <c r="K35" s="17">
        <v>323</v>
      </c>
      <c r="L35" s="16">
        <v>69506</v>
      </c>
      <c r="M35" s="15">
        <v>31419</v>
      </c>
      <c r="N35" s="15">
        <v>8055</v>
      </c>
      <c r="O35" s="15">
        <v>29122</v>
      </c>
      <c r="P35" s="17">
        <v>2125</v>
      </c>
      <c r="Q35" s="16">
        <v>31169</v>
      </c>
      <c r="R35" s="15">
        <v>15518</v>
      </c>
      <c r="S35" s="15">
        <v>1625</v>
      </c>
      <c r="T35" s="15">
        <v>24433</v>
      </c>
      <c r="U35" s="17">
        <v>7318</v>
      </c>
      <c r="V35" s="16">
        <v>192777</v>
      </c>
      <c r="W35" s="15">
        <v>101890</v>
      </c>
      <c r="X35" s="15">
        <v>13900</v>
      </c>
      <c r="Y35" s="15">
        <v>147747</v>
      </c>
      <c r="Z35" s="17">
        <v>1173</v>
      </c>
      <c r="AA35" s="16">
        <v>33995</v>
      </c>
      <c r="AB35" s="15">
        <v>15119</v>
      </c>
      <c r="AC35" s="15">
        <v>1378</v>
      </c>
      <c r="AD35" s="15">
        <v>19761</v>
      </c>
      <c r="AE35" s="17">
        <v>8142</v>
      </c>
      <c r="AF35" s="16"/>
      <c r="AG35" s="15"/>
      <c r="AH35" s="15"/>
      <c r="AI35" s="15"/>
      <c r="AJ35" s="17"/>
      <c r="AK35" s="16">
        <v>497003</v>
      </c>
      <c r="AL35" s="15">
        <v>230759</v>
      </c>
      <c r="AM35" s="15">
        <v>85769</v>
      </c>
      <c r="AN35" s="15">
        <v>414518</v>
      </c>
      <c r="AO35" s="17">
        <v>34296</v>
      </c>
    </row>
    <row r="36" spans="1:41" s="10" customFormat="1" x14ac:dyDescent="0.2">
      <c r="A36" s="9" t="s">
        <v>51</v>
      </c>
      <c r="B36" s="16">
        <v>720043.17755000002</v>
      </c>
      <c r="C36" s="15">
        <v>310918.91396518587</v>
      </c>
      <c r="D36" s="15">
        <v>13511.256019999972</v>
      </c>
      <c r="E36" s="15">
        <v>373685</v>
      </c>
      <c r="F36" s="17">
        <v>343</v>
      </c>
      <c r="G36" s="16">
        <v>219970</v>
      </c>
      <c r="H36" s="15">
        <v>91114</v>
      </c>
      <c r="I36" s="15">
        <v>30123</v>
      </c>
      <c r="J36" s="15">
        <v>183769</v>
      </c>
      <c r="K36" s="17">
        <v>420</v>
      </c>
      <c r="L36" s="16">
        <v>68575</v>
      </c>
      <c r="M36" s="15">
        <v>29418</v>
      </c>
      <c r="N36" s="15">
        <v>-931</v>
      </c>
      <c r="O36" s="15">
        <v>34854</v>
      </c>
      <c r="P36" s="17">
        <v>1871</v>
      </c>
      <c r="Q36" s="16">
        <v>36227</v>
      </c>
      <c r="R36" s="15">
        <v>16979</v>
      </c>
      <c r="S36" s="15">
        <v>5058</v>
      </c>
      <c r="T36" s="15">
        <v>30812</v>
      </c>
      <c r="U36" s="17">
        <v>8864</v>
      </c>
      <c r="V36" s="16">
        <v>213033</v>
      </c>
      <c r="W36" s="15">
        <v>102117</v>
      </c>
      <c r="X36" s="15">
        <v>20256</v>
      </c>
      <c r="Y36" s="15">
        <v>174487</v>
      </c>
      <c r="Z36" s="17">
        <v>1629</v>
      </c>
      <c r="AA36" s="16">
        <v>35450</v>
      </c>
      <c r="AB36" s="15">
        <v>14994</v>
      </c>
      <c r="AC36" s="15">
        <v>1455</v>
      </c>
      <c r="AD36" s="15">
        <v>23087</v>
      </c>
      <c r="AE36" s="17">
        <v>8891</v>
      </c>
      <c r="AF36" s="16"/>
      <c r="AG36" s="15"/>
      <c r="AH36" s="15"/>
      <c r="AI36" s="15"/>
      <c r="AJ36" s="17"/>
      <c r="AK36" s="16">
        <v>544146</v>
      </c>
      <c r="AL36" s="15">
        <v>229833</v>
      </c>
      <c r="AM36" s="15">
        <v>47143</v>
      </c>
      <c r="AN36" s="15">
        <v>463351</v>
      </c>
      <c r="AO36" s="17">
        <v>37778</v>
      </c>
    </row>
    <row r="37" spans="1:41" s="10" customFormat="1" x14ac:dyDescent="0.2">
      <c r="A37" s="9" t="s">
        <v>52</v>
      </c>
      <c r="B37" s="16">
        <v>831920</v>
      </c>
      <c r="C37" s="15">
        <v>324583.73728951218</v>
      </c>
      <c r="D37" s="15">
        <v>111876.82244999998</v>
      </c>
      <c r="E37" s="15">
        <v>429979</v>
      </c>
      <c r="F37" s="17">
        <v>3095</v>
      </c>
      <c r="G37" s="16">
        <v>252323</v>
      </c>
      <c r="H37" s="15">
        <v>97738</v>
      </c>
      <c r="I37" s="15">
        <v>32353</v>
      </c>
      <c r="J37" s="15">
        <v>214430</v>
      </c>
      <c r="K37" s="17">
        <v>538</v>
      </c>
      <c r="L37" s="16">
        <v>90493</v>
      </c>
      <c r="M37" s="15">
        <v>34609</v>
      </c>
      <c r="N37" s="15">
        <v>21918</v>
      </c>
      <c r="O37" s="15">
        <v>48759</v>
      </c>
      <c r="P37" s="17">
        <v>4968</v>
      </c>
      <c r="Q37" s="16">
        <v>44553</v>
      </c>
      <c r="R37" s="15">
        <v>17648</v>
      </c>
      <c r="S37" s="15">
        <v>8326</v>
      </c>
      <c r="T37" s="15">
        <v>35096</v>
      </c>
      <c r="U37" s="17">
        <v>10555</v>
      </c>
      <c r="V37" s="16">
        <v>230982</v>
      </c>
      <c r="W37" s="15">
        <v>99979</v>
      </c>
      <c r="X37" s="15">
        <v>17949</v>
      </c>
      <c r="Y37" s="15">
        <v>202434</v>
      </c>
      <c r="Z37" s="17">
        <v>2028</v>
      </c>
      <c r="AA37" s="16">
        <v>39994</v>
      </c>
      <c r="AB37" s="15">
        <v>15759</v>
      </c>
      <c r="AC37" s="15">
        <v>4544</v>
      </c>
      <c r="AD37" s="15">
        <v>29564</v>
      </c>
      <c r="AE37" s="17">
        <v>13305</v>
      </c>
      <c r="AF37" s="16"/>
      <c r="AG37" s="15"/>
      <c r="AH37" s="15"/>
      <c r="AI37" s="15"/>
      <c r="AJ37" s="17"/>
      <c r="AK37" s="16">
        <v>597120</v>
      </c>
      <c r="AL37" s="15">
        <v>236778</v>
      </c>
      <c r="AM37" s="15">
        <v>52974</v>
      </c>
      <c r="AN37" s="15">
        <v>521969</v>
      </c>
      <c r="AO37" s="17">
        <v>55179</v>
      </c>
    </row>
    <row r="38" spans="1:41" s="10" customFormat="1" x14ac:dyDescent="0.2">
      <c r="A38" s="9" t="s">
        <v>53</v>
      </c>
      <c r="B38" s="16">
        <v>874363</v>
      </c>
      <c r="C38" s="15">
        <v>312725.19479362568</v>
      </c>
      <c r="D38" s="15">
        <v>42443</v>
      </c>
      <c r="E38" s="15">
        <v>517467</v>
      </c>
      <c r="F38" s="17">
        <v>35943</v>
      </c>
      <c r="G38" s="16">
        <v>295827</v>
      </c>
      <c r="H38" s="15">
        <v>99252</v>
      </c>
      <c r="I38" s="15">
        <v>43504</v>
      </c>
      <c r="J38" s="15">
        <v>239933</v>
      </c>
      <c r="K38" s="17">
        <v>854</v>
      </c>
      <c r="L38" s="16">
        <v>99288</v>
      </c>
      <c r="M38" s="15">
        <v>32846</v>
      </c>
      <c r="N38" s="15">
        <v>8795</v>
      </c>
      <c r="O38" s="15">
        <v>65675</v>
      </c>
      <c r="P38" s="17">
        <v>8207</v>
      </c>
      <c r="Q38" s="16">
        <v>49199</v>
      </c>
      <c r="R38" s="15">
        <v>17485</v>
      </c>
      <c r="S38" s="15">
        <v>4646</v>
      </c>
      <c r="T38" s="15">
        <v>41390</v>
      </c>
      <c r="U38" s="17">
        <v>12990</v>
      </c>
      <c r="V38" s="16">
        <v>304462</v>
      </c>
      <c r="W38" s="15">
        <v>102123</v>
      </c>
      <c r="X38" s="15">
        <v>73480</v>
      </c>
      <c r="Y38" s="15">
        <v>243806</v>
      </c>
      <c r="Z38" s="17">
        <v>2602</v>
      </c>
      <c r="AA38" s="16">
        <v>49715.516470000002</v>
      </c>
      <c r="AB38" s="15">
        <v>16477.317047751858</v>
      </c>
      <c r="AC38" s="15">
        <v>9721.3444300000046</v>
      </c>
      <c r="AD38" s="15">
        <v>33526.15999</v>
      </c>
      <c r="AE38" s="17">
        <v>17068.740430000002</v>
      </c>
      <c r="AF38" s="16"/>
      <c r="AG38" s="15"/>
      <c r="AH38" s="15"/>
      <c r="AI38" s="15"/>
      <c r="AJ38" s="17"/>
      <c r="AK38" s="16">
        <v>713650</v>
      </c>
      <c r="AL38" s="15">
        <v>241967</v>
      </c>
      <c r="AM38" s="15">
        <v>116530</v>
      </c>
      <c r="AN38" s="15">
        <v>634523</v>
      </c>
      <c r="AO38" s="17">
        <v>59241</v>
      </c>
    </row>
    <row r="39" spans="1:41" x14ac:dyDescent="0.2">
      <c r="A39" s="9" t="s">
        <v>54</v>
      </c>
      <c r="B39" s="16">
        <v>1294538</v>
      </c>
      <c r="C39" s="15">
        <v>326006.47931937664</v>
      </c>
      <c r="D39" s="15">
        <v>420175</v>
      </c>
      <c r="E39" s="15">
        <v>920426</v>
      </c>
      <c r="F39" s="17">
        <v>114576</v>
      </c>
      <c r="G39" s="16">
        <v>394078</v>
      </c>
      <c r="H39" s="15">
        <v>96771</v>
      </c>
      <c r="I39" s="15">
        <v>98251</v>
      </c>
      <c r="J39" s="15">
        <v>394768</v>
      </c>
      <c r="K39" s="17">
        <v>1117</v>
      </c>
      <c r="L39" s="16">
        <v>147670</v>
      </c>
      <c r="M39" s="15">
        <v>35511</v>
      </c>
      <c r="N39" s="15">
        <v>48382</v>
      </c>
      <c r="O39" s="15">
        <v>122115</v>
      </c>
      <c r="P39" s="17">
        <v>15824</v>
      </c>
      <c r="Q39" s="16">
        <v>65104</v>
      </c>
      <c r="R39" s="15">
        <v>17143</v>
      </c>
      <c r="S39" s="15">
        <v>15905</v>
      </c>
      <c r="T39" s="15">
        <v>67377</v>
      </c>
      <c r="U39" s="17">
        <v>18248</v>
      </c>
      <c r="V39" s="16">
        <v>414548</v>
      </c>
      <c r="W39" s="15">
        <v>99430</v>
      </c>
      <c r="X39" s="15">
        <v>110086</v>
      </c>
      <c r="Y39" s="15">
        <v>425057</v>
      </c>
      <c r="Z39" s="17">
        <v>5022</v>
      </c>
      <c r="AA39" s="16">
        <v>72549.369950000008</v>
      </c>
      <c r="AB39" s="15">
        <v>16752.189617619344</v>
      </c>
      <c r="AC39" s="15">
        <v>22833.853480000005</v>
      </c>
      <c r="AD39" s="15">
        <v>64011.022210000003</v>
      </c>
      <c r="AE39" s="17">
        <v>32449.676589999999</v>
      </c>
      <c r="AF39" s="16"/>
      <c r="AG39" s="15"/>
      <c r="AH39" s="15"/>
      <c r="AI39" s="15"/>
      <c r="AJ39" s="17"/>
      <c r="AK39" s="16">
        <v>940898</v>
      </c>
      <c r="AL39" s="15">
        <v>234242</v>
      </c>
      <c r="AM39" s="15">
        <v>227248</v>
      </c>
      <c r="AN39" s="15">
        <v>976917</v>
      </c>
      <c r="AO39" s="17">
        <v>93301</v>
      </c>
    </row>
    <row r="40" spans="1:41" s="10" customFormat="1" x14ac:dyDescent="0.2">
      <c r="A40" s="9" t="s">
        <v>55</v>
      </c>
      <c r="B40" s="16">
        <v>1297360</v>
      </c>
      <c r="C40" s="15">
        <v>314207.7799183515</v>
      </c>
      <c r="D40" s="15">
        <v>2822</v>
      </c>
      <c r="E40" s="15">
        <v>1102837</v>
      </c>
      <c r="F40" s="17">
        <v>149262</v>
      </c>
      <c r="G40" s="16">
        <v>391062</v>
      </c>
      <c r="H40" s="15">
        <v>97886</v>
      </c>
      <c r="I40" s="15">
        <v>-3016</v>
      </c>
      <c r="J40" s="15">
        <v>474248</v>
      </c>
      <c r="K40" s="17">
        <v>1891</v>
      </c>
      <c r="L40" s="16">
        <v>125496</v>
      </c>
      <c r="M40" s="15">
        <v>31605</v>
      </c>
      <c r="N40" s="15">
        <v>-22174</v>
      </c>
      <c r="O40" s="15">
        <v>149357</v>
      </c>
      <c r="P40" s="17">
        <v>11978</v>
      </c>
      <c r="Q40" s="16">
        <v>62006</v>
      </c>
      <c r="R40" s="15">
        <v>16642</v>
      </c>
      <c r="S40" s="15">
        <v>-3099</v>
      </c>
      <c r="T40" s="15">
        <v>79970</v>
      </c>
      <c r="U40" s="17">
        <v>23509</v>
      </c>
      <c r="V40" s="16">
        <v>389624</v>
      </c>
      <c r="W40" s="15">
        <v>100591</v>
      </c>
      <c r="X40" s="15">
        <v>-24924</v>
      </c>
      <c r="Y40" s="15">
        <v>501307</v>
      </c>
      <c r="Z40" s="17">
        <v>7064</v>
      </c>
      <c r="AA40" s="16">
        <v>66910</v>
      </c>
      <c r="AB40" s="15">
        <v>16044</v>
      </c>
      <c r="AC40" s="15">
        <v>-5639</v>
      </c>
      <c r="AD40" s="15">
        <v>69610</v>
      </c>
      <c r="AE40" s="17">
        <v>33944</v>
      </c>
      <c r="AF40" s="16"/>
      <c r="AG40" s="15"/>
      <c r="AH40" s="15"/>
      <c r="AI40" s="15"/>
      <c r="AJ40" s="17"/>
      <c r="AK40" s="16">
        <v>931814</v>
      </c>
      <c r="AL40" s="15">
        <v>236605</v>
      </c>
      <c r="AM40" s="15">
        <v>-9084</v>
      </c>
      <c r="AN40" s="15">
        <v>1152156.9036800002</v>
      </c>
      <c r="AO40" s="17">
        <v>120249.53015899999</v>
      </c>
    </row>
    <row r="41" spans="1:41" x14ac:dyDescent="0.2">
      <c r="A41" s="9" t="s">
        <v>56</v>
      </c>
      <c r="B41" s="16">
        <v>1189980</v>
      </c>
      <c r="C41" s="15">
        <v>316664.83211225079</v>
      </c>
      <c r="D41" s="15">
        <v>-107380</v>
      </c>
      <c r="E41" s="15">
        <v>954137</v>
      </c>
      <c r="F41" s="17">
        <v>156009</v>
      </c>
      <c r="G41" s="16">
        <v>368135</v>
      </c>
      <c r="H41" s="15">
        <v>98370</v>
      </c>
      <c r="I41" s="15">
        <v>-22927</v>
      </c>
      <c r="J41" s="15">
        <v>405948</v>
      </c>
      <c r="K41" s="17">
        <v>1460</v>
      </c>
      <c r="L41" s="16">
        <v>129403</v>
      </c>
      <c r="M41" s="15">
        <v>35057</v>
      </c>
      <c r="N41" s="15">
        <v>3907</v>
      </c>
      <c r="O41" s="15">
        <v>130341</v>
      </c>
      <c r="P41" s="17">
        <v>20123</v>
      </c>
      <c r="Q41" s="16">
        <v>63177</v>
      </c>
      <c r="R41" s="15">
        <v>17514</v>
      </c>
      <c r="S41" s="15">
        <v>1171</v>
      </c>
      <c r="T41" s="15">
        <v>71338</v>
      </c>
      <c r="U41" s="17">
        <v>22589</v>
      </c>
      <c r="V41" s="16">
        <v>374699</v>
      </c>
      <c r="W41" s="15">
        <v>100950</v>
      </c>
      <c r="X41" s="15">
        <v>-14925</v>
      </c>
      <c r="Y41" s="15">
        <v>406678</v>
      </c>
      <c r="Z41" s="17">
        <v>5635</v>
      </c>
      <c r="AA41" s="16">
        <v>63165</v>
      </c>
      <c r="AB41" s="15">
        <v>16160</v>
      </c>
      <c r="AC41" s="15">
        <v>-3746</v>
      </c>
      <c r="AD41" s="15">
        <v>63433</v>
      </c>
      <c r="AE41" s="17">
        <v>33197</v>
      </c>
      <c r="AF41" s="16"/>
      <c r="AG41" s="15"/>
      <c r="AH41" s="15"/>
      <c r="AI41" s="15"/>
      <c r="AJ41" s="17"/>
      <c r="AK41" s="16">
        <v>852740</v>
      </c>
      <c r="AL41" s="15">
        <v>231607</v>
      </c>
      <c r="AM41" s="15">
        <v>-79074</v>
      </c>
      <c r="AN41" s="15">
        <v>975017.64049999998</v>
      </c>
      <c r="AO41" s="17">
        <v>116997.15854999999</v>
      </c>
    </row>
    <row r="42" spans="1:41" s="10" customFormat="1" x14ac:dyDescent="0.2">
      <c r="A42" s="20" t="s">
        <v>57</v>
      </c>
      <c r="B42" s="21">
        <v>980875</v>
      </c>
      <c r="C42" s="22">
        <v>300622.56397371471</v>
      </c>
      <c r="D42" s="22">
        <v>-209105</v>
      </c>
      <c r="E42" s="22">
        <v>780722</v>
      </c>
      <c r="F42" s="23">
        <v>114087</v>
      </c>
      <c r="G42" s="21">
        <v>325866</v>
      </c>
      <c r="H42" s="22">
        <v>102771</v>
      </c>
      <c r="I42" s="22">
        <v>-42269</v>
      </c>
      <c r="J42" s="22">
        <v>360103</v>
      </c>
      <c r="K42" s="23">
        <v>1370</v>
      </c>
      <c r="L42" s="21">
        <v>100435</v>
      </c>
      <c r="M42" s="22">
        <v>32023</v>
      </c>
      <c r="N42" s="22">
        <v>-28968</v>
      </c>
      <c r="O42" s="22">
        <v>119603</v>
      </c>
      <c r="P42" s="23">
        <v>17367</v>
      </c>
      <c r="Q42" s="21">
        <v>51954</v>
      </c>
      <c r="R42" s="22">
        <v>17218</v>
      </c>
      <c r="S42" s="22">
        <v>-11223</v>
      </c>
      <c r="T42" s="22">
        <v>59100</v>
      </c>
      <c r="U42" s="23">
        <v>19076</v>
      </c>
      <c r="V42" s="21">
        <v>321075</v>
      </c>
      <c r="W42" s="22">
        <v>102693</v>
      </c>
      <c r="X42" s="22">
        <v>-53624</v>
      </c>
      <c r="Y42" s="22">
        <v>372043</v>
      </c>
      <c r="Z42" s="23">
        <v>5512</v>
      </c>
      <c r="AA42" s="21">
        <v>51979</v>
      </c>
      <c r="AB42" s="22">
        <v>16276</v>
      </c>
      <c r="AC42" s="22">
        <v>-11185</v>
      </c>
      <c r="AD42" s="22">
        <v>40637</v>
      </c>
      <c r="AE42" s="23">
        <v>26661</v>
      </c>
      <c r="AF42" s="21"/>
      <c r="AG42" s="22"/>
      <c r="AH42" s="22"/>
      <c r="AI42" s="22"/>
      <c r="AJ42" s="23"/>
      <c r="AK42" s="21">
        <v>766399</v>
      </c>
      <c r="AL42" s="22">
        <v>238530</v>
      </c>
      <c r="AM42" s="22">
        <v>-86341</v>
      </c>
      <c r="AN42" s="22">
        <v>882712</v>
      </c>
      <c r="AO42" s="23">
        <v>103171</v>
      </c>
    </row>
    <row r="43" spans="1:41" x14ac:dyDescent="0.2">
      <c r="A43" s="9" t="s">
        <v>58</v>
      </c>
      <c r="B43" s="16">
        <v>849469</v>
      </c>
      <c r="C43" s="15">
        <v>294855</v>
      </c>
      <c r="D43" s="15">
        <v>-131406</v>
      </c>
      <c r="E43" s="15">
        <v>617874</v>
      </c>
      <c r="F43" s="17">
        <v>64768</v>
      </c>
      <c r="G43" s="16">
        <v>280261</v>
      </c>
      <c r="H43" s="15">
        <v>101742</v>
      </c>
      <c r="I43" s="15">
        <v>-45605</v>
      </c>
      <c r="J43" s="15">
        <v>295159</v>
      </c>
      <c r="K43" s="17">
        <v>901</v>
      </c>
      <c r="L43" s="16">
        <v>92751</v>
      </c>
      <c r="M43" s="15">
        <v>32849</v>
      </c>
      <c r="N43" s="15">
        <v>-7684</v>
      </c>
      <c r="O43" s="15">
        <v>87167</v>
      </c>
      <c r="P43" s="17">
        <v>7824</v>
      </c>
      <c r="Q43" s="16">
        <v>45376</v>
      </c>
      <c r="R43" s="15">
        <v>16979</v>
      </c>
      <c r="S43" s="15">
        <v>-6578</v>
      </c>
      <c r="T43" s="15">
        <v>47548</v>
      </c>
      <c r="U43" s="17">
        <v>14140</v>
      </c>
      <c r="V43" s="16">
        <v>268948</v>
      </c>
      <c r="W43" s="15">
        <v>100513</v>
      </c>
      <c r="X43" s="15">
        <v>-52127</v>
      </c>
      <c r="Y43" s="15">
        <v>287171</v>
      </c>
      <c r="Z43" s="17">
        <v>4374</v>
      </c>
      <c r="AA43" s="16">
        <v>45151.786950000002</v>
      </c>
      <c r="AB43" s="15">
        <v>15718.016267964835</v>
      </c>
      <c r="AC43" s="15">
        <v>-6827.6970700000093</v>
      </c>
      <c r="AD43" s="15">
        <v>33366</v>
      </c>
      <c r="AE43" s="17">
        <v>24510.092960000002</v>
      </c>
      <c r="AF43" s="16"/>
      <c r="AG43" s="15"/>
      <c r="AH43" s="15"/>
      <c r="AI43" s="15"/>
      <c r="AJ43" s="17"/>
      <c r="AK43" s="16">
        <v>663210</v>
      </c>
      <c r="AL43" s="15">
        <v>232100</v>
      </c>
      <c r="AM43" s="15">
        <v>-103189</v>
      </c>
      <c r="AN43" s="15">
        <v>707691</v>
      </c>
      <c r="AO43" s="17">
        <v>75333</v>
      </c>
    </row>
    <row r="44" spans="1:41" x14ac:dyDescent="0.2">
      <c r="A44" s="9" t="s">
        <v>59</v>
      </c>
      <c r="B44" s="16">
        <v>876472</v>
      </c>
      <c r="C44" s="15">
        <v>295163</v>
      </c>
      <c r="D44" s="15">
        <v>27003</v>
      </c>
      <c r="E44" s="15">
        <v>538566</v>
      </c>
      <c r="F44" s="17">
        <v>37974</v>
      </c>
      <c r="G44" s="16">
        <v>316133</v>
      </c>
      <c r="H44" s="15">
        <v>104818</v>
      </c>
      <c r="I44" s="15">
        <v>35872</v>
      </c>
      <c r="J44" s="15">
        <v>265406</v>
      </c>
      <c r="K44" s="17">
        <v>760</v>
      </c>
      <c r="L44" s="16">
        <v>89548</v>
      </c>
      <c r="M44" s="15">
        <v>29922</v>
      </c>
      <c r="N44" s="15">
        <v>-3203</v>
      </c>
      <c r="O44" s="15">
        <v>68224</v>
      </c>
      <c r="P44" s="17">
        <v>5267</v>
      </c>
      <c r="Q44" s="16">
        <v>50253</v>
      </c>
      <c r="R44" s="15">
        <v>17798</v>
      </c>
      <c r="S44" s="15">
        <v>4878</v>
      </c>
      <c r="T44" s="15">
        <v>46088</v>
      </c>
      <c r="U44" s="17">
        <v>13333</v>
      </c>
      <c r="V44" s="16">
        <v>295694</v>
      </c>
      <c r="W44" s="15">
        <v>98682</v>
      </c>
      <c r="X44" s="15">
        <v>26746</v>
      </c>
      <c r="Y44" s="15">
        <v>247183</v>
      </c>
      <c r="Z44" s="17">
        <v>2923</v>
      </c>
      <c r="AA44" s="16">
        <v>51649.692390000004</v>
      </c>
      <c r="AB44" s="15">
        <v>15723.873365414474</v>
      </c>
      <c r="AC44" s="15">
        <v>6497.9054400000023</v>
      </c>
      <c r="AD44" s="15">
        <v>29663</v>
      </c>
      <c r="AE44" s="17">
        <v>16345.8</v>
      </c>
      <c r="AF44" s="16"/>
      <c r="AG44" s="15"/>
      <c r="AH44" s="15"/>
      <c r="AI44" s="15"/>
      <c r="AJ44" s="17"/>
      <c r="AK44" s="16">
        <v>702594</v>
      </c>
      <c r="AL44" s="15">
        <v>225671</v>
      </c>
      <c r="AM44" s="15">
        <v>39384</v>
      </c>
      <c r="AN44" s="15">
        <v>636563</v>
      </c>
      <c r="AO44" s="17">
        <v>57655</v>
      </c>
    </row>
    <row r="45" spans="1:41" x14ac:dyDescent="0.2">
      <c r="A45" s="9" t="s">
        <v>60</v>
      </c>
      <c r="B45" s="16">
        <v>1036933</v>
      </c>
      <c r="C45" s="15">
        <v>315948</v>
      </c>
      <c r="D45" s="15">
        <v>160461</v>
      </c>
      <c r="E45" s="15">
        <v>743316</v>
      </c>
      <c r="F45" s="17">
        <v>101113</v>
      </c>
      <c r="G45" s="16">
        <v>317084</v>
      </c>
      <c r="H45" s="15">
        <v>103106</v>
      </c>
      <c r="I45" s="15">
        <v>951</v>
      </c>
      <c r="J45" s="15">
        <v>333672</v>
      </c>
      <c r="K45" s="17">
        <v>594</v>
      </c>
      <c r="L45" s="16">
        <v>105997</v>
      </c>
      <c r="M45" s="15">
        <v>35049</v>
      </c>
      <c r="N45" s="15">
        <v>16449</v>
      </c>
      <c r="O45" s="15">
        <v>98273</v>
      </c>
      <c r="P45" s="17">
        <v>12735</v>
      </c>
      <c r="Q45" s="16">
        <v>45831</v>
      </c>
      <c r="R45" s="15">
        <v>17272</v>
      </c>
      <c r="S45" s="15">
        <v>-4423</v>
      </c>
      <c r="T45" s="15">
        <v>56599</v>
      </c>
      <c r="U45" s="17">
        <v>17234</v>
      </c>
      <c r="V45" s="16">
        <v>309020</v>
      </c>
      <c r="W45" s="15">
        <v>102638</v>
      </c>
      <c r="X45" s="15">
        <v>13326</v>
      </c>
      <c r="Y45" s="15">
        <v>313945</v>
      </c>
      <c r="Z45" s="17">
        <v>4722</v>
      </c>
      <c r="AA45" s="16">
        <v>57789.847750000001</v>
      </c>
      <c r="AB45" s="15">
        <v>17593.466218834033</v>
      </c>
      <c r="AC45" s="15">
        <v>6140.155359999997</v>
      </c>
      <c r="AD45" s="15">
        <v>43471</v>
      </c>
      <c r="AE45" s="17">
        <v>20121.560000000001</v>
      </c>
      <c r="AF45" s="16"/>
      <c r="AG45" s="15"/>
      <c r="AH45" s="15"/>
      <c r="AI45" s="15"/>
      <c r="AJ45" s="17"/>
      <c r="AK45" s="16">
        <v>758217</v>
      </c>
      <c r="AL45" s="15">
        <v>240211</v>
      </c>
      <c r="AM45" s="15">
        <v>55623</v>
      </c>
      <c r="AN45" s="15">
        <v>795036</v>
      </c>
      <c r="AO45" s="17">
        <v>90472</v>
      </c>
    </row>
    <row r="46" spans="1:41" x14ac:dyDescent="0.2">
      <c r="A46" s="34" t="s">
        <v>61</v>
      </c>
      <c r="B46" s="36">
        <v>864521.86699999997</v>
      </c>
      <c r="C46" s="37">
        <v>305062.23612830561</v>
      </c>
      <c r="D46" s="37">
        <v>-172411.43300000008</v>
      </c>
      <c r="E46" s="37">
        <v>574844</v>
      </c>
      <c r="F46" s="38">
        <v>60023</v>
      </c>
      <c r="G46" s="36">
        <v>292867</v>
      </c>
      <c r="H46" s="37">
        <v>102716</v>
      </c>
      <c r="I46" s="37">
        <v>-24217</v>
      </c>
      <c r="J46" s="37">
        <v>277088</v>
      </c>
      <c r="K46" s="38">
        <v>828</v>
      </c>
      <c r="L46" s="36">
        <v>85624</v>
      </c>
      <c r="M46" s="37">
        <v>30121</v>
      </c>
      <c r="N46" s="37">
        <v>-20373</v>
      </c>
      <c r="O46" s="37">
        <v>78538</v>
      </c>
      <c r="P46" s="38">
        <v>9585</v>
      </c>
      <c r="Q46" s="36"/>
      <c r="R46" s="37"/>
      <c r="S46" s="37"/>
      <c r="T46" s="37"/>
      <c r="U46" s="38"/>
      <c r="V46" s="36">
        <v>290121</v>
      </c>
      <c r="W46" s="37">
        <v>104884</v>
      </c>
      <c r="X46" s="37">
        <v>-18899</v>
      </c>
      <c r="Y46" s="37">
        <v>260161</v>
      </c>
      <c r="Z46" s="38">
        <v>4392</v>
      </c>
      <c r="AA46" s="36"/>
      <c r="AB46" s="37"/>
      <c r="AC46" s="37"/>
      <c r="AD46" s="37"/>
      <c r="AE46" s="38"/>
      <c r="AF46" s="36">
        <v>93557</v>
      </c>
      <c r="AG46" s="37">
        <v>32979</v>
      </c>
      <c r="AH46" s="37">
        <v>-10063</v>
      </c>
      <c r="AI46" s="37">
        <v>74230</v>
      </c>
      <c r="AJ46" s="38">
        <v>32777</v>
      </c>
      <c r="AK46" s="36">
        <v>658311</v>
      </c>
      <c r="AL46" s="37">
        <v>235307</v>
      </c>
      <c r="AM46" s="37">
        <v>-99906</v>
      </c>
      <c r="AN46" s="37">
        <v>664754</v>
      </c>
      <c r="AO46" s="38">
        <v>71323</v>
      </c>
    </row>
    <row r="47" spans="1:41" x14ac:dyDescent="0.2">
      <c r="A47" s="9" t="s">
        <v>62</v>
      </c>
      <c r="C47" s="33"/>
      <c r="AA47" s="33"/>
      <c r="AB47" s="33"/>
    </row>
    <row r="48" spans="1:41" x14ac:dyDescent="0.2">
      <c r="A48" s="9" t="s">
        <v>63</v>
      </c>
    </row>
    <row r="49" spans="1:1" x14ac:dyDescent="0.2">
      <c r="A49" s="9" t="s">
        <v>64</v>
      </c>
    </row>
    <row r="50" spans="1:1" x14ac:dyDescent="0.2">
      <c r="A50" s="9"/>
    </row>
    <row r="51" spans="1:1" x14ac:dyDescent="0.2">
      <c r="A51" s="9"/>
    </row>
    <row r="52" spans="1:1" x14ac:dyDescent="0.2">
      <c r="A52" s="10"/>
    </row>
  </sheetData>
  <sheetProtection algorithmName="SHA-512" hashValue="s8MIW1I0lGn0toYoTFccFMPWYrv9UTx2b/0ngBnwULrUdnmpaNzUUhDHWZTjvl3vHvWRaWXmmvWR+Sd7Ty/3jg==" saltValue="MQEHfJAdLs6L2YdF2iP4fA==" spinCount="100000" sheet="1" objects="1" scenarios="1"/>
  <mergeCells count="8">
    <mergeCell ref="V5:Z5"/>
    <mergeCell ref="AA5:AE5"/>
    <mergeCell ref="AK5:AO5"/>
    <mergeCell ref="B5:F5"/>
    <mergeCell ref="G5:K5"/>
    <mergeCell ref="L5:P5"/>
    <mergeCell ref="Q5:U5"/>
    <mergeCell ref="AF5:AJ5"/>
  </mergeCells>
  <phoneticPr fontId="43" type="noConversion"/>
  <dataValidations disablePrompts="1" count="1">
    <dataValidation type="list" allowBlank="1" showInputMessage="1" showErrorMessage="1" sqref="WTG983011 GU5 WJK983011 VZO983011 VPS983011 VFW983011 UWA983011 UME983011 UCI983011 TSM983011 TIQ983011 SYU983011 SOY983011 SFC983011 RVG983011 RLK983011 RBO983011 QRS983011 QHW983011 PYA983011 POE983011 PEI983011 OUM983011 OKQ983011 OAU983011 NQY983011 NHC983011 MXG983011 MNK983011 MDO983011 LTS983011 LJW983011 LAA983011 KQE983011 KGI983011 JWM983011 JMQ983011 JCU983011 ISY983011 IJC983011 HZG983011 HPK983011 HFO983011 GVS983011 GLW983011 GCA983011 FSE983011 FII983011 EYM983011 EOQ983011 EEU983011 DUY983011 DLC983011 DBG983011 CRK983011 CHO983011 BXS983011 BNW983011 BEA983011 AUE983011 AKI983011 AAM983011 QQ983011 GU983011 A983011 WTG917475 WJK917475 VZO917475 VPS917475 VFW917475 UWA917475 UME917475 UCI917475 TSM917475 TIQ917475 SYU917475 SOY917475 SFC917475 RVG917475 RLK917475 RBO917475 QRS917475 QHW917475 PYA917475 POE917475 PEI917475 OUM917475 OKQ917475 OAU917475 NQY917475 NHC917475 MXG917475 MNK917475 MDO917475 LTS917475 LJW917475 LAA917475 KQE917475 KGI917475 JWM917475 JMQ917475 JCU917475 ISY917475 IJC917475 HZG917475 HPK917475 HFO917475 GVS917475 GLW917475 GCA917475 FSE917475 FII917475 EYM917475 EOQ917475 EEU917475 DUY917475 DLC917475 DBG917475 CRK917475 CHO917475 BXS917475 BNW917475 BEA917475 AUE917475 AKI917475 AAM917475 QQ917475 GU917475 A917475 WTG851939 WJK851939 VZO851939 VPS851939 VFW851939 UWA851939 UME851939 UCI851939 TSM851939 TIQ851939 SYU851939 SOY851939 SFC851939 RVG851939 RLK851939 RBO851939 QRS851939 QHW851939 PYA851939 POE851939 PEI851939 OUM851939 OKQ851939 OAU851939 NQY851939 NHC851939 MXG851939 MNK851939 MDO851939 LTS851939 LJW851939 LAA851939 KQE851939 KGI851939 JWM851939 JMQ851939 JCU851939 ISY851939 IJC851939 HZG851939 HPK851939 HFO851939 GVS851939 GLW851939 GCA851939 FSE851939 FII851939 EYM851939 EOQ851939 EEU851939 DUY851939 DLC851939 DBG851939 CRK851939 CHO851939 BXS851939 BNW851939 BEA851939 AUE851939 AKI851939 AAM851939 QQ851939 GU851939 A851939 WTG786403 WJK786403 VZO786403 VPS786403 VFW786403 UWA786403 UME786403 UCI786403 TSM786403 TIQ786403 SYU786403 SOY786403 SFC786403 RVG786403 RLK786403 RBO786403 QRS786403 QHW786403 PYA786403 POE786403 PEI786403 OUM786403 OKQ786403 OAU786403 NQY786403 NHC786403 MXG786403 MNK786403 MDO786403 LTS786403 LJW786403 LAA786403 KQE786403 KGI786403 JWM786403 JMQ786403 JCU786403 ISY786403 IJC786403 HZG786403 HPK786403 HFO786403 GVS786403 GLW786403 GCA786403 FSE786403 FII786403 EYM786403 EOQ786403 EEU786403 DUY786403 DLC786403 DBG786403 CRK786403 CHO786403 BXS786403 BNW786403 BEA786403 AUE786403 AKI786403 AAM786403 QQ786403 GU786403 A786403 WTG720867 WJK720867 VZO720867 VPS720867 VFW720867 UWA720867 UME720867 UCI720867 TSM720867 TIQ720867 SYU720867 SOY720867 SFC720867 RVG720867 RLK720867 RBO720867 QRS720867 QHW720867 PYA720867 POE720867 PEI720867 OUM720867 OKQ720867 OAU720867 NQY720867 NHC720867 MXG720867 MNK720867 MDO720867 LTS720867 LJW720867 LAA720867 KQE720867 KGI720867 JWM720867 JMQ720867 JCU720867 ISY720867 IJC720867 HZG720867 HPK720867 HFO720867 GVS720867 GLW720867 GCA720867 FSE720867 FII720867 EYM720867 EOQ720867 EEU720867 DUY720867 DLC720867 DBG720867 CRK720867 CHO720867 BXS720867 BNW720867 BEA720867 AUE720867 AKI720867 AAM720867 QQ720867 GU720867 A720867 WTG655331 WJK655331 VZO655331 VPS655331 VFW655331 UWA655331 UME655331 UCI655331 TSM655331 TIQ655331 SYU655331 SOY655331 SFC655331 RVG655331 RLK655331 RBO655331 QRS655331 QHW655331 PYA655331 POE655331 PEI655331 OUM655331 OKQ655331 OAU655331 NQY655331 NHC655331 MXG655331 MNK655331 MDO655331 LTS655331 LJW655331 LAA655331 KQE655331 KGI655331 JWM655331 JMQ655331 JCU655331 ISY655331 IJC655331 HZG655331 HPK655331 HFO655331 GVS655331 GLW655331 GCA655331 FSE655331 FII655331 EYM655331 EOQ655331 EEU655331 DUY655331 DLC655331 DBG655331 CRK655331 CHO655331 BXS655331 BNW655331 BEA655331 AUE655331 AKI655331 AAM655331 QQ655331 GU655331 A655331 WTG589795 WJK589795 VZO589795 VPS589795 VFW589795 UWA589795 UME589795 UCI589795 TSM589795 TIQ589795 SYU589795 SOY589795 SFC589795 RVG589795 RLK589795 RBO589795 QRS589795 QHW589795 PYA589795 POE589795 PEI589795 OUM589795 OKQ589795 OAU589795 NQY589795 NHC589795 MXG589795 MNK589795 MDO589795 LTS589795 LJW589795 LAA589795 KQE589795 KGI589795 JWM589795 JMQ589795 JCU589795 ISY589795 IJC589795 HZG589795 HPK589795 HFO589795 GVS589795 GLW589795 GCA589795 FSE589795 FII589795 EYM589795 EOQ589795 EEU589795 DUY589795 DLC589795 DBG589795 CRK589795 CHO589795 BXS589795 BNW589795 BEA589795 AUE589795 AKI589795 AAM589795 QQ589795 GU589795 A589795 WTG524259 WJK524259 VZO524259 VPS524259 VFW524259 UWA524259 UME524259 UCI524259 TSM524259 TIQ524259 SYU524259 SOY524259 SFC524259 RVG524259 RLK524259 RBO524259 QRS524259 QHW524259 PYA524259 POE524259 PEI524259 OUM524259 OKQ524259 OAU524259 NQY524259 NHC524259 MXG524259 MNK524259 MDO524259 LTS524259 LJW524259 LAA524259 KQE524259 KGI524259 JWM524259 JMQ524259 JCU524259 ISY524259 IJC524259 HZG524259 HPK524259 HFO524259 GVS524259 GLW524259 GCA524259 FSE524259 FII524259 EYM524259 EOQ524259 EEU524259 DUY524259 DLC524259 DBG524259 CRK524259 CHO524259 BXS524259 BNW524259 BEA524259 AUE524259 AKI524259 AAM524259 QQ524259 GU524259 A524259 WTG458723 WJK458723 VZO458723 VPS458723 VFW458723 UWA458723 UME458723 UCI458723 TSM458723 TIQ458723 SYU458723 SOY458723 SFC458723 RVG458723 RLK458723 RBO458723 QRS458723 QHW458723 PYA458723 POE458723 PEI458723 OUM458723 OKQ458723 OAU458723 NQY458723 NHC458723 MXG458723 MNK458723 MDO458723 LTS458723 LJW458723 LAA458723 KQE458723 KGI458723 JWM458723 JMQ458723 JCU458723 ISY458723 IJC458723 HZG458723 HPK458723 HFO458723 GVS458723 GLW458723 GCA458723 FSE458723 FII458723 EYM458723 EOQ458723 EEU458723 DUY458723 DLC458723 DBG458723 CRK458723 CHO458723 BXS458723 BNW458723 BEA458723 AUE458723 AKI458723 AAM458723 QQ458723 GU458723 A458723 WTG393187 WJK393187 VZO393187 VPS393187 VFW393187 UWA393187 UME393187 UCI393187 TSM393187 TIQ393187 SYU393187 SOY393187 SFC393187 RVG393187 RLK393187 RBO393187 QRS393187 QHW393187 PYA393187 POE393187 PEI393187 OUM393187 OKQ393187 OAU393187 NQY393187 NHC393187 MXG393187 MNK393187 MDO393187 LTS393187 LJW393187 LAA393187 KQE393187 KGI393187 JWM393187 JMQ393187 JCU393187 ISY393187 IJC393187 HZG393187 HPK393187 HFO393187 GVS393187 GLW393187 GCA393187 FSE393187 FII393187 EYM393187 EOQ393187 EEU393187 DUY393187 DLC393187 DBG393187 CRK393187 CHO393187 BXS393187 BNW393187 BEA393187 AUE393187 AKI393187 AAM393187 QQ393187 GU393187 A393187 WTG327651 WJK327651 VZO327651 VPS327651 VFW327651 UWA327651 UME327651 UCI327651 TSM327651 TIQ327651 SYU327651 SOY327651 SFC327651 RVG327651 RLK327651 RBO327651 QRS327651 QHW327651 PYA327651 POE327651 PEI327651 OUM327651 OKQ327651 OAU327651 NQY327651 NHC327651 MXG327651 MNK327651 MDO327651 LTS327651 LJW327651 LAA327651 KQE327651 KGI327651 JWM327651 JMQ327651 JCU327651 ISY327651 IJC327651 HZG327651 HPK327651 HFO327651 GVS327651 GLW327651 GCA327651 FSE327651 FII327651 EYM327651 EOQ327651 EEU327651 DUY327651 DLC327651 DBG327651 CRK327651 CHO327651 BXS327651 BNW327651 BEA327651 AUE327651 AKI327651 AAM327651 QQ327651 GU327651 A327651 WTG262115 WJK262115 VZO262115 VPS262115 VFW262115 UWA262115 UME262115 UCI262115 TSM262115 TIQ262115 SYU262115 SOY262115 SFC262115 RVG262115 RLK262115 RBO262115 QRS262115 QHW262115 PYA262115 POE262115 PEI262115 OUM262115 OKQ262115 OAU262115 NQY262115 NHC262115 MXG262115 MNK262115 MDO262115 LTS262115 LJW262115 LAA262115 KQE262115 KGI262115 JWM262115 JMQ262115 JCU262115 ISY262115 IJC262115 HZG262115 HPK262115 HFO262115 GVS262115 GLW262115 GCA262115 FSE262115 FII262115 EYM262115 EOQ262115 EEU262115 DUY262115 DLC262115 DBG262115 CRK262115 CHO262115 BXS262115 BNW262115 BEA262115 AUE262115 AKI262115 AAM262115 QQ262115 GU262115 A262115 WTG196579 WJK196579 VZO196579 VPS196579 VFW196579 UWA196579 UME196579 UCI196579 TSM196579 TIQ196579 SYU196579 SOY196579 SFC196579 RVG196579 RLK196579 RBO196579 QRS196579 QHW196579 PYA196579 POE196579 PEI196579 OUM196579 OKQ196579 OAU196579 NQY196579 NHC196579 MXG196579 MNK196579 MDO196579 LTS196579 LJW196579 LAA196579 KQE196579 KGI196579 JWM196579 JMQ196579 JCU196579 ISY196579 IJC196579 HZG196579 HPK196579 HFO196579 GVS196579 GLW196579 GCA196579 FSE196579 FII196579 EYM196579 EOQ196579 EEU196579 DUY196579 DLC196579 DBG196579 CRK196579 CHO196579 BXS196579 BNW196579 BEA196579 AUE196579 AKI196579 AAM196579 QQ196579 GU196579 A196579 WTG131043 WJK131043 VZO131043 VPS131043 VFW131043 UWA131043 UME131043 UCI131043 TSM131043 TIQ131043 SYU131043 SOY131043 SFC131043 RVG131043 RLK131043 RBO131043 QRS131043 QHW131043 PYA131043 POE131043 PEI131043 OUM131043 OKQ131043 OAU131043 NQY131043 NHC131043 MXG131043 MNK131043 MDO131043 LTS131043 LJW131043 LAA131043 KQE131043 KGI131043 JWM131043 JMQ131043 JCU131043 ISY131043 IJC131043 HZG131043 HPK131043 HFO131043 GVS131043 GLW131043 GCA131043 FSE131043 FII131043 EYM131043 EOQ131043 EEU131043 DUY131043 DLC131043 DBG131043 CRK131043 CHO131043 BXS131043 BNW131043 BEA131043 AUE131043 AKI131043 AAM131043 QQ131043 GU131043 A131043 WTG65507 WJK65507 VZO65507 VPS65507 VFW65507 UWA65507 UME65507 UCI65507 TSM65507 TIQ65507 SYU65507 SOY65507 SFC65507 RVG65507 RLK65507 RBO65507 QRS65507 QHW65507 PYA65507 POE65507 PEI65507 OUM65507 OKQ65507 OAU65507 NQY65507 NHC65507 MXG65507 MNK65507 MDO65507 LTS65507 LJW65507 LAA65507 KQE65507 KGI65507 JWM65507 JMQ65507 JCU65507 ISY65507 IJC65507 HZG65507 HPK65507 HFO65507 GVS65507 GLW65507 GCA65507 FSE65507 FII65507 EYM65507 EOQ65507 EEU65507 DUY65507 DLC65507 DBG65507 CRK65507 CHO65507 BXS65507 BNW65507 BEA65507 AUE65507 AKI65507 AAM65507 QQ65507 GU65507 A65507 WTG5 WJK5 VZO5 VPS5 VFW5 UWA5 UME5 UCI5 TSM5 TIQ5 SYU5 SOY5 SFC5 RVG5 RLK5 RBO5 QRS5 QHW5 PYA5 POE5 PEI5 OUM5 OKQ5 OAU5 NQY5 NHC5 MXG5 MNK5 MDO5 LTS5 LJW5 LAA5 KQE5 KGI5 JWM5 JMQ5 JCU5 ISY5 IJC5 HZG5 HPK5 HFO5 GVS5 GLW5 GCA5 FSE5 FII5 EYM5 EOQ5 EEU5 DUY5 DLC5 DBG5 CRK5 CHO5 BXS5 BNW5 BEA5 AUE5 AKI5 AAM5 QQ5" xr:uid="{00000000-0002-0000-0000-000000000000}">
      <formula1>#REF!</formula1>
    </dataValidation>
  </dataValidations>
  <pageMargins left="0.7" right="0.7" top="0.75" bottom="0.75" header="0.3" footer="0.3"/>
  <pageSetup paperSize="17"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G61"/>
  <sheetViews>
    <sheetView zoomScale="70" zoomScaleNormal="70" workbookViewId="0">
      <selection activeCell="I11" sqref="I11"/>
    </sheetView>
  </sheetViews>
  <sheetFormatPr defaultColWidth="9.296875" defaultRowHeight="13" x14ac:dyDescent="0.3"/>
  <cols>
    <col min="1" max="1" width="33.796875" style="1" customWidth="1"/>
    <col min="2" max="2" width="20" style="1" customWidth="1"/>
    <col min="3" max="3" width="17.5" style="26" customWidth="1"/>
    <col min="4" max="4" width="17.796875" style="26" customWidth="1"/>
    <col min="5" max="5" width="16.69921875" style="1" customWidth="1"/>
    <col min="6" max="6" width="20.5" style="26" customWidth="1"/>
    <col min="7" max="7" width="23.796875" style="1" customWidth="1"/>
    <col min="8" max="8" width="2.69921875" style="1" customWidth="1"/>
    <col min="9" max="16384" width="9.296875" style="1"/>
  </cols>
  <sheetData>
    <row r="1" spans="1:7" ht="16" customHeight="1" x14ac:dyDescent="0.3">
      <c r="A1" s="52" t="s">
        <v>0</v>
      </c>
      <c r="B1" s="52"/>
      <c r="C1" s="52"/>
      <c r="D1" s="52"/>
      <c r="E1" s="52"/>
      <c r="F1" s="52"/>
      <c r="G1" s="52"/>
    </row>
    <row r="2" spans="1:7" ht="16" customHeight="1" x14ac:dyDescent="0.3">
      <c r="A2" s="52" t="s">
        <v>1</v>
      </c>
      <c r="B2" s="52"/>
      <c r="C2" s="52"/>
      <c r="D2" s="52"/>
      <c r="E2" s="52"/>
      <c r="F2" s="52"/>
      <c r="G2" s="52"/>
    </row>
    <row r="3" spans="1:7" ht="72" customHeight="1" x14ac:dyDescent="0.3">
      <c r="A3" s="2"/>
      <c r="B3" s="3" t="str">
        <f>INPUT!A1</f>
        <v>QUARTER ENDED MARCH 31 2024</v>
      </c>
      <c r="C3" s="24" t="s">
        <v>2</v>
      </c>
      <c r="D3" s="24" t="s">
        <v>3</v>
      </c>
      <c r="E3" s="4" t="s">
        <v>4</v>
      </c>
      <c r="F3" s="24" t="s">
        <v>5</v>
      </c>
      <c r="G3" s="4" t="s">
        <v>6</v>
      </c>
    </row>
    <row r="4" spans="1:7" ht="28" customHeight="1" x14ac:dyDescent="0.3">
      <c r="A4" s="49" t="s">
        <v>7</v>
      </c>
      <c r="B4" s="3">
        <f>INPUT!A3</f>
        <v>2024</v>
      </c>
      <c r="C4" s="25">
        <f>VLOOKUP(INPUT!$A$1,INPUT!$A$5:$AO$51,2,FALSE)</f>
        <v>864521.86699999997</v>
      </c>
      <c r="D4" s="25">
        <f>VLOOKUP(INPUT!$A$1,INPUT!$A$5:$AO$51,3,FALSE)</f>
        <v>305062.23612830561</v>
      </c>
      <c r="E4" s="19">
        <f>VLOOKUP(INPUT!$A$1,INPUT!$A$5:$AO$51,4,FALSE)</f>
        <v>-172411.43300000008</v>
      </c>
      <c r="F4" s="25">
        <f>VLOOKUP(INPUT!$A$1,INPUT!$A$5:$AO$51,5,FALSE)</f>
        <v>574844</v>
      </c>
      <c r="G4" s="18">
        <f>VLOOKUP(INPUT!$A$1,INPUT!$A$5:$AO$51,6,FALSE)</f>
        <v>60023</v>
      </c>
    </row>
    <row r="5" spans="1:7" ht="28" customHeight="1" x14ac:dyDescent="0.3">
      <c r="A5" s="50"/>
      <c r="B5" s="3">
        <f>INPUT!A4</f>
        <v>2023</v>
      </c>
      <c r="C5" s="25">
        <f>VLOOKUP(INPUT!$A$2,INPUT!$A$5:$AO$51,2,FALSE)</f>
        <v>980875</v>
      </c>
      <c r="D5" s="25">
        <f>VLOOKUP(INPUT!$A$2,INPUT!$A$5:$AO$51,3,FALSE)</f>
        <v>300622.56397371471</v>
      </c>
      <c r="E5" s="19">
        <f>VLOOKUP(INPUT!$A$2,INPUT!$A$5:$AO$51,4,FALSE)</f>
        <v>-209105</v>
      </c>
      <c r="F5" s="25">
        <f>VLOOKUP(INPUT!$A$2,INPUT!$A$5:$AO$51,5,FALSE)</f>
        <v>780722</v>
      </c>
      <c r="G5" s="18">
        <f>VLOOKUP(INPUT!$A$2,INPUT!$A$5:$AO$51,6,FALSE)</f>
        <v>114087</v>
      </c>
    </row>
    <row r="6" spans="1:7" ht="28" customHeight="1" x14ac:dyDescent="0.3">
      <c r="A6" s="51" t="s">
        <v>17</v>
      </c>
      <c r="B6" s="3">
        <f>$B$4</f>
        <v>2024</v>
      </c>
      <c r="C6" s="29">
        <f>VLOOKUP(INPUT!$A$1,INPUT!$A$5:$AO$51,7,FALSE)</f>
        <v>292867</v>
      </c>
      <c r="D6" s="25">
        <f>VLOOKUP(INPUT!$A$1,INPUT!$A$5:$AO$51,8,FALSE)</f>
        <v>102716</v>
      </c>
      <c r="E6" s="19">
        <f>VLOOKUP(INPUT!$A$1,INPUT!$A$5:$AO$51,9,FALSE)</f>
        <v>-24217</v>
      </c>
      <c r="F6" s="25">
        <f>VLOOKUP(INPUT!$A$1,INPUT!$A$5:$AO$51,10,FALSE)</f>
        <v>277088</v>
      </c>
      <c r="G6" s="18">
        <f>VLOOKUP(INPUT!$A$1,INPUT!$A$5:$AO$51,11,FALSE)</f>
        <v>828</v>
      </c>
    </row>
    <row r="7" spans="1:7" ht="28" customHeight="1" x14ac:dyDescent="0.3">
      <c r="A7" s="53"/>
      <c r="B7" s="3">
        <f>$B$5</f>
        <v>2023</v>
      </c>
      <c r="C7" s="29">
        <f>VLOOKUP(INPUT!$A$2,INPUT!$A$5:$AO$51,7,FALSE)</f>
        <v>325866</v>
      </c>
      <c r="D7" s="25">
        <f>VLOOKUP(INPUT!$A$2,INPUT!$A$5:$AO$51,8,FALSE)</f>
        <v>102771</v>
      </c>
      <c r="E7" s="19">
        <f>VLOOKUP(INPUT!$A$2,INPUT!$A$5:$AO$51,9,FALSE)</f>
        <v>-42269</v>
      </c>
      <c r="F7" s="25">
        <f>VLOOKUP(INPUT!$A$2,INPUT!$A$5:$AO$51,10,FALSE)</f>
        <v>360103</v>
      </c>
      <c r="G7" s="18">
        <f>VLOOKUP(INPUT!$A$2,INPUT!$A$5:$AO$51,11,FALSE)</f>
        <v>1370</v>
      </c>
    </row>
    <row r="8" spans="1:7" ht="28" customHeight="1" x14ac:dyDescent="0.3">
      <c r="A8" s="49" t="s">
        <v>8</v>
      </c>
      <c r="B8" s="3">
        <f>$B$4</f>
        <v>2024</v>
      </c>
      <c r="C8" s="25">
        <f>VLOOKUP(INPUT!$A$1,INPUT!$A$5:$AO$51,12,FALSE)</f>
        <v>85624</v>
      </c>
      <c r="D8" s="25">
        <f>VLOOKUP(INPUT!$A$1,INPUT!$A$5:$AO$51,13,FALSE)</f>
        <v>30121</v>
      </c>
      <c r="E8" s="19">
        <f>VLOOKUP(INPUT!$A$1,INPUT!$A$5:$AO$51,14,FALSE)</f>
        <v>-20373</v>
      </c>
      <c r="F8" s="25">
        <f>VLOOKUP(INPUT!$A$1,INPUT!$A$5:$AO$51,15,FALSE)</f>
        <v>78538</v>
      </c>
      <c r="G8" s="18">
        <f>VLOOKUP(INPUT!$A$1,INPUT!$A$5:$AO$51,16,FALSE)</f>
        <v>9585</v>
      </c>
    </row>
    <row r="9" spans="1:7" ht="28" customHeight="1" x14ac:dyDescent="0.3">
      <c r="A9" s="50"/>
      <c r="B9" s="3">
        <f>$B$5</f>
        <v>2023</v>
      </c>
      <c r="C9" s="25">
        <f>VLOOKUP(INPUT!$A$2,INPUT!$A$5:$AO$51,12,FALSE)</f>
        <v>100435</v>
      </c>
      <c r="D9" s="25">
        <f>VLOOKUP(INPUT!$A$2,INPUT!$A$5:$AO$51,13,FALSE)</f>
        <v>32023</v>
      </c>
      <c r="E9" s="19">
        <f>VLOOKUP(INPUT!$A$2,INPUT!$A$5:$AO$51,14,FALSE)</f>
        <v>-28968</v>
      </c>
      <c r="F9" s="25">
        <f>VLOOKUP(INPUT!$A$2,INPUT!$A$5:$AO$51,15,FALSE)</f>
        <v>119603</v>
      </c>
      <c r="G9" s="18">
        <f>VLOOKUP(INPUT!$A$2,INPUT!$A$5:$AO$51,16,FALSE)</f>
        <v>17367</v>
      </c>
    </row>
    <row r="10" spans="1:7" ht="28" customHeight="1" x14ac:dyDescent="0.3">
      <c r="A10" s="49" t="s">
        <v>9</v>
      </c>
      <c r="B10" s="3">
        <f>$B$4</f>
        <v>2024</v>
      </c>
      <c r="C10" s="25">
        <f>VLOOKUP(INPUT!$A$1,INPUT!$A$5:$AO$51,22,FALSE)</f>
        <v>290121</v>
      </c>
      <c r="D10" s="25">
        <f>VLOOKUP(INPUT!$A$1,INPUT!$A$5:$AO$51,23,FALSE)</f>
        <v>104884</v>
      </c>
      <c r="E10" s="19">
        <f>VLOOKUP(INPUT!$A$1,INPUT!$A$5:$AO$51,24,FALSE)</f>
        <v>-18899</v>
      </c>
      <c r="F10" s="25">
        <f>VLOOKUP(INPUT!$A$1,INPUT!$A$5:$AO$51,25,FALSE)</f>
        <v>260161</v>
      </c>
      <c r="G10" s="18">
        <f>VLOOKUP(INPUT!$A$1,INPUT!$A$5:$AO$51,26,FALSE)</f>
        <v>4392</v>
      </c>
    </row>
    <row r="11" spans="1:7" ht="28" customHeight="1" x14ac:dyDescent="0.3">
      <c r="A11" s="50"/>
      <c r="B11" s="3">
        <f>$B$5</f>
        <v>2023</v>
      </c>
      <c r="C11" s="25">
        <f>VLOOKUP(INPUT!$A$2,INPUT!$A$5:$AO$51,22,FALSE)</f>
        <v>321075</v>
      </c>
      <c r="D11" s="25">
        <f>VLOOKUP(INPUT!$A$2,INPUT!$A$5:$AO$51,23,FALSE)</f>
        <v>102693</v>
      </c>
      <c r="E11" s="19">
        <f>VLOOKUP(INPUT!$A$2,INPUT!$A$5:$AO$51,24,FALSE)</f>
        <v>-53624</v>
      </c>
      <c r="F11" s="25">
        <f>VLOOKUP(INPUT!$A$2,INPUT!$A$5:$AO$51,25,FALSE)</f>
        <v>372043</v>
      </c>
      <c r="G11" s="18">
        <f>VLOOKUP(INPUT!$A$2,INPUT!$A$5:$AO$51,26,FALSE)</f>
        <v>5512</v>
      </c>
    </row>
    <row r="12" spans="1:7" ht="28" customHeight="1" x14ac:dyDescent="0.3">
      <c r="A12" s="51" t="s">
        <v>65</v>
      </c>
      <c r="B12" s="3">
        <f>$B$4</f>
        <v>2024</v>
      </c>
      <c r="C12" s="25">
        <f>VLOOKUP(INPUT!$A$1,INPUT!$A$5:$AO$51,32,FALSE)</f>
        <v>93557</v>
      </c>
      <c r="D12" s="25">
        <f>VLOOKUP(INPUT!$A$1,INPUT!$A$5:$AO$51,33,FALSE)</f>
        <v>32979</v>
      </c>
      <c r="E12" s="19">
        <f>VLOOKUP(INPUT!$A$1,INPUT!$A$5:$AO$51,34,FALSE)</f>
        <v>-10063</v>
      </c>
      <c r="F12" s="25">
        <f>VLOOKUP(INPUT!$A$1,INPUT!$A$5:$AO$51,35,FALSE)</f>
        <v>74230</v>
      </c>
      <c r="G12" s="18">
        <f>VLOOKUP(INPUT!$A$1,INPUT!$A$5:$AO$51,36,FALSE)</f>
        <v>32777</v>
      </c>
    </row>
    <row r="13" spans="1:7" ht="28" customHeight="1" x14ac:dyDescent="0.3">
      <c r="A13" s="50"/>
      <c r="B13" s="3">
        <f>$B$5</f>
        <v>2023</v>
      </c>
      <c r="C13" s="25" t="s">
        <v>66</v>
      </c>
      <c r="D13" s="25" t="s">
        <v>66</v>
      </c>
      <c r="E13" s="25" t="s">
        <v>66</v>
      </c>
      <c r="F13" s="25" t="s">
        <v>66</v>
      </c>
      <c r="G13" s="25" t="s">
        <v>66</v>
      </c>
    </row>
    <row r="14" spans="1:7" ht="28" customHeight="1" x14ac:dyDescent="0.3">
      <c r="A14" s="49" t="s">
        <v>10</v>
      </c>
      <c r="B14" s="3">
        <f>$B$4</f>
        <v>2024</v>
      </c>
      <c r="C14" s="25">
        <f>VLOOKUP(INPUT!$A$1,INPUT!$A$5:$AO$51,37,FALSE)</f>
        <v>658311</v>
      </c>
      <c r="D14" s="25">
        <f>VLOOKUP(INPUT!$A$1,INPUT!$A$5:$AO$51,38,FALSE)</f>
        <v>235307</v>
      </c>
      <c r="E14" s="19">
        <f>VLOOKUP(INPUT!$A$1,INPUT!$A$5:$AO$51,39,FALSE)</f>
        <v>-99906</v>
      </c>
      <c r="F14" s="25">
        <f>VLOOKUP(INPUT!$A$1,INPUT!$A$5:$AO$51,40,FALSE)</f>
        <v>664754</v>
      </c>
      <c r="G14" s="25">
        <f>VLOOKUP(INPUT!$A$1,INPUT!$A$5:$AO$51,41,FALSE)</f>
        <v>71323</v>
      </c>
    </row>
    <row r="15" spans="1:7" ht="28" customHeight="1" x14ac:dyDescent="0.3">
      <c r="A15" s="50"/>
      <c r="B15" s="3">
        <f>$B$5</f>
        <v>2023</v>
      </c>
      <c r="C15" s="25">
        <f>VLOOKUP(INPUT!$A$2,INPUT!$A$5:$AO$51,37,FALSE)</f>
        <v>766399</v>
      </c>
      <c r="D15" s="25">
        <f>VLOOKUP(INPUT!$A$2,INPUT!$A$5:$AO$51,38,FALSE)</f>
        <v>238530</v>
      </c>
      <c r="E15" s="19">
        <f>VLOOKUP(INPUT!$A$2,INPUT!$A$5:$AO$51,39,FALSE)</f>
        <v>-86341</v>
      </c>
      <c r="F15" s="25">
        <f>VLOOKUP(INPUT!$A$2,INPUT!$A$5:$AO$51,40,FALSE)</f>
        <v>882712</v>
      </c>
      <c r="G15" s="25">
        <f>VLOOKUP(INPUT!$A$2,INPUT!$A$5:$AO$51,41,FALSE)</f>
        <v>103171</v>
      </c>
    </row>
    <row r="16" spans="1:7" x14ac:dyDescent="0.3">
      <c r="C16" s="1"/>
      <c r="D16" s="1"/>
      <c r="F16" s="1"/>
    </row>
    <row r="17" spans="1:6" ht="14.5" x14ac:dyDescent="0.3">
      <c r="A17" s="5"/>
      <c r="C17" s="1"/>
      <c r="D17" s="1"/>
      <c r="F17" s="1"/>
    </row>
    <row r="18" spans="1:6" ht="14.5" x14ac:dyDescent="0.3">
      <c r="A18" s="5"/>
      <c r="C18" s="1"/>
      <c r="D18" s="1"/>
      <c r="F18" s="1"/>
    </row>
    <row r="19" spans="1:6" ht="14.5" x14ac:dyDescent="0.3">
      <c r="A19" s="5"/>
      <c r="B19" s="5"/>
      <c r="C19" s="1"/>
      <c r="D19" s="1"/>
      <c r="F19" s="1"/>
    </row>
    <row r="20" spans="1:6" ht="14.5" x14ac:dyDescent="0.3">
      <c r="A20" s="5" t="s">
        <v>11</v>
      </c>
      <c r="B20" s="5"/>
      <c r="C20" s="1"/>
      <c r="D20" s="1"/>
      <c r="F20" s="1"/>
    </row>
    <row r="21" spans="1:6" x14ac:dyDescent="0.3">
      <c r="C21" s="1"/>
      <c r="D21" s="1"/>
      <c r="F21" s="1"/>
    </row>
    <row r="22" spans="1:6" x14ac:dyDescent="0.3">
      <c r="C22" s="1"/>
      <c r="D22" s="1"/>
      <c r="F22" s="1"/>
    </row>
    <row r="23" spans="1:6" x14ac:dyDescent="0.3">
      <c r="C23" s="1"/>
      <c r="D23" s="1"/>
      <c r="F23" s="1"/>
    </row>
    <row r="24" spans="1:6" x14ac:dyDescent="0.3">
      <c r="C24" s="1"/>
      <c r="D24" s="1"/>
      <c r="F24" s="1"/>
    </row>
    <row r="25" spans="1:6" x14ac:dyDescent="0.3">
      <c r="C25" s="1"/>
      <c r="D25" s="1"/>
      <c r="F25" s="1"/>
    </row>
    <row r="26" spans="1:6" x14ac:dyDescent="0.3">
      <c r="C26" s="1"/>
      <c r="D26" s="1"/>
      <c r="F26" s="1"/>
    </row>
    <row r="27" spans="1:6" x14ac:dyDescent="0.3">
      <c r="C27" s="1"/>
      <c r="D27" s="1"/>
      <c r="F27" s="1"/>
    </row>
    <row r="28" spans="1:6" x14ac:dyDescent="0.3">
      <c r="C28" s="1"/>
      <c r="D28" s="1"/>
      <c r="F28" s="1"/>
    </row>
    <row r="29" spans="1:6" x14ac:dyDescent="0.3">
      <c r="C29" s="1"/>
      <c r="D29" s="1"/>
      <c r="F29" s="1"/>
    </row>
    <row r="30" spans="1:6" x14ac:dyDescent="0.3">
      <c r="C30" s="1"/>
      <c r="D30" s="1"/>
      <c r="F30" s="1"/>
    </row>
    <row r="31" spans="1:6" x14ac:dyDescent="0.3">
      <c r="C31" s="1"/>
      <c r="D31" s="1"/>
      <c r="F31" s="1"/>
    </row>
    <row r="32" spans="1:6" x14ac:dyDescent="0.3">
      <c r="C32" s="1"/>
      <c r="D32" s="1"/>
      <c r="F32" s="1"/>
    </row>
    <row r="33" s="1" customFormat="1" x14ac:dyDescent="0.3"/>
    <row r="34" s="1" customFormat="1" x14ac:dyDescent="0.3"/>
    <row r="35" s="1" customFormat="1" x14ac:dyDescent="0.3"/>
    <row r="36" s="1" customFormat="1" x14ac:dyDescent="0.3"/>
    <row r="37" s="1" customFormat="1" x14ac:dyDescent="0.3"/>
    <row r="38" s="1" customFormat="1" x14ac:dyDescent="0.3"/>
    <row r="39" s="1" customFormat="1" x14ac:dyDescent="0.3"/>
    <row r="40" s="1" customFormat="1" x14ac:dyDescent="0.3"/>
    <row r="41" s="1" customFormat="1" x14ac:dyDescent="0.3"/>
    <row r="42" s="1" customFormat="1" x14ac:dyDescent="0.3"/>
    <row r="43" s="1" customFormat="1" x14ac:dyDescent="0.3"/>
    <row r="44" s="1" customFormat="1" x14ac:dyDescent="0.3"/>
    <row r="45" s="1" customFormat="1" x14ac:dyDescent="0.3"/>
    <row r="46" s="1" customFormat="1" x14ac:dyDescent="0.3"/>
    <row r="47" s="1" customFormat="1" x14ac:dyDescent="0.3"/>
    <row r="48" s="1" customFormat="1" x14ac:dyDescent="0.3"/>
    <row r="49" s="1" customFormat="1" x14ac:dyDescent="0.3"/>
    <row r="50" s="1" customFormat="1" x14ac:dyDescent="0.3"/>
    <row r="51" s="1" customFormat="1" x14ac:dyDescent="0.3"/>
    <row r="52" s="1" customFormat="1" x14ac:dyDescent="0.3"/>
    <row r="53" s="1" customFormat="1" x14ac:dyDescent="0.3"/>
    <row r="54" s="1" customFormat="1" x14ac:dyDescent="0.3"/>
    <row r="55" s="1" customFormat="1" x14ac:dyDescent="0.3"/>
    <row r="56" s="1" customFormat="1" x14ac:dyDescent="0.3"/>
    <row r="57" s="1" customFormat="1" x14ac:dyDescent="0.3"/>
    <row r="58" s="1" customFormat="1" x14ac:dyDescent="0.3"/>
    <row r="59" s="1" customFormat="1" x14ac:dyDescent="0.3"/>
    <row r="60" s="1" customFormat="1" x14ac:dyDescent="0.3"/>
    <row r="61" s="1" customFormat="1" x14ac:dyDescent="0.3"/>
  </sheetData>
  <sheetProtection algorithmName="SHA-512" hashValue="D9egVug3lZkNp4oNRj6aK5qcMRocaHO+2sBfXgcVhBLmFSddSy1XlpvUkYMZvqKHrkmGfrt/sZxuDfOefIxwow==" saltValue="JqXKLeWegUFCZR4A5cmlVA==" spinCount="100000" sheet="1" objects="1" scenarios="1"/>
  <mergeCells count="8">
    <mergeCell ref="A10:A11"/>
    <mergeCell ref="A12:A13"/>
    <mergeCell ref="A14:A15"/>
    <mergeCell ref="A1:G1"/>
    <mergeCell ref="A2:G2"/>
    <mergeCell ref="A4:A5"/>
    <mergeCell ref="A6:A7"/>
    <mergeCell ref="A8:A9"/>
  </mergeCells>
  <pageMargins left="0.7" right="0.7" top="0.75" bottom="0.75" header="0.3" footer="0.3"/>
  <pageSetup scale="46" orientation="landscape" r:id="rId1"/>
  <ignoredErrors>
    <ignoredError sqref="B5 B7:B9 B10:B14"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INPUT</vt:lpstr>
      <vt:lpstr>Output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Megan Conley</dc:creator>
  <cp:lastModifiedBy>Dusenberry, Alexander</cp:lastModifiedBy>
  <cp:lastPrinted>2018-08-03T15:25:02Z</cp:lastPrinted>
  <dcterms:created xsi:type="dcterms:W3CDTF">2013-02-13T08:02:04Z</dcterms:created>
  <dcterms:modified xsi:type="dcterms:W3CDTF">2024-05-03T14:07:58Z</dcterms:modified>
</cp:coreProperties>
</file>