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2180"/>
  </bookViews>
  <sheets>
    <sheet name="PTC 33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I1" i="1" l="1"/>
  <c r="M52" i="1"/>
  <c r="N52" i="1" s="1"/>
  <c r="M51" i="1"/>
  <c r="N51" i="1" s="1"/>
  <c r="M50" i="1"/>
  <c r="N50" i="1" s="1"/>
  <c r="L49" i="1"/>
  <c r="K49" i="1"/>
  <c r="G49" i="1"/>
  <c r="F49" i="1"/>
  <c r="E49" i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C42" i="1"/>
  <c r="C43" i="1" s="1"/>
  <c r="C44" i="1" s="1"/>
  <c r="C45" i="1" s="1"/>
  <c r="C46" i="1" s="1"/>
  <c r="C47" i="1" s="1"/>
  <c r="C48" i="1" s="1"/>
  <c r="M41" i="1"/>
  <c r="L40" i="1"/>
  <c r="K40" i="1"/>
  <c r="G40" i="1"/>
  <c r="F40" i="1"/>
  <c r="E40" i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C27" i="1"/>
  <c r="C28" i="1" s="1"/>
  <c r="C29" i="1" s="1"/>
  <c r="C30" i="1" s="1"/>
  <c r="C31" i="1" s="1"/>
  <c r="M26" i="1"/>
  <c r="N26" i="1" s="1"/>
  <c r="M25" i="1"/>
  <c r="N25" i="1" s="1"/>
  <c r="M24" i="1"/>
  <c r="N24" i="1" s="1"/>
  <c r="M23" i="1"/>
  <c r="N23" i="1" s="1"/>
  <c r="M22" i="1"/>
  <c r="N22" i="1" s="1"/>
  <c r="C22" i="1"/>
  <c r="C23" i="1" s="1"/>
  <c r="C24" i="1" s="1"/>
  <c r="C25" i="1" s="1"/>
  <c r="M21" i="1"/>
  <c r="N21" i="1" s="1"/>
  <c r="M20" i="1"/>
  <c r="N20" i="1" s="1"/>
  <c r="N19" i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C13" i="1"/>
  <c r="C14" i="1" s="1"/>
  <c r="C15" i="1" s="1"/>
  <c r="C16" i="1" s="1"/>
  <c r="C17" i="1" s="1"/>
  <c r="C18" i="1" s="1"/>
  <c r="M12" i="1"/>
  <c r="N12" i="1" s="1"/>
  <c r="M11" i="1"/>
  <c r="M40" i="1" l="1"/>
  <c r="G53" i="1"/>
  <c r="K53" i="1"/>
  <c r="E59" i="1" s="1"/>
  <c r="L53" i="1"/>
  <c r="F53" i="1"/>
  <c r="M49" i="1"/>
  <c r="E53" i="1"/>
  <c r="N11" i="1"/>
  <c r="N40" i="1" s="1"/>
  <c r="N41" i="1"/>
  <c r="M53" i="1" l="1"/>
  <c r="E65" i="1" s="1"/>
  <c r="N49" i="1"/>
  <c r="N53" i="1" l="1"/>
  <c r="F65" i="1" l="1"/>
</calcChain>
</file>

<file path=xl/sharedStrings.xml><?xml version="1.0" encoding="utf-8"?>
<sst xmlns="http://schemas.openxmlformats.org/spreadsheetml/2006/main" count="105" uniqueCount="90">
  <si>
    <t>PTC 330.  ROAD PROPERTY AND EQUIPMENT AND IMPROVEMENTS TO LEASED PROPERTY AND EQUIPMENT</t>
  </si>
  <si>
    <t>PTC 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</si>
  <si>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</si>
  <si>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</si>
  <si>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</si>
  <si>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</si>
  <si>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</si>
  <si>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</si>
  <si>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</si>
  <si>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</si>
  <si>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</si>
  <si>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</si>
  <si>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</si>
  <si>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</si>
  <si>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</si>
  <si>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</si>
  <si>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</si>
  <si>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</si>
  <si>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</si>
  <si>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</si>
  <si>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</si>
  <si>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</si>
  <si>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</si>
  <si>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</si>
  <si>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</si>
  <si>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</si>
  <si>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</si>
  <si>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</si>
  <si>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</si>
  <si>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</si>
  <si>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</si>
  <si>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</si>
  <si>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</si>
  <si>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</si>
  <si>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</si>
  <si>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</si>
  <si>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</si>
  <si>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</si>
  <si>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</si>
  <si>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</si>
  <si>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</si>
  <si>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</si>
  <si>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</si>
  <si>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</si>
  <si>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</si>
  <si>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</si>
  <si>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</si>
  <si>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</si>
  <si>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</si>
  <si>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</si>
  <si>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</si>
  <si>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</si>
  <si>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</si>
  <si>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</si>
  <si>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</si>
  <si>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</si>
  <si>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</si>
  <si>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</si>
  <si>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</si>
  <si>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</si>
  <si>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</si>
  <si>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</si>
  <si>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</si>
  <si>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</si>
  <si>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</si>
  <si>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</si>
  <si>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</si>
  <si>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</si>
  <si>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</si>
  <si>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</si>
  <si>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</si>
  <si>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</si>
  <si>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</si>
  <si>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</si>
  <si>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</si>
  <si>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Not included in the schedule above is PTC spending related to CSX Technology as well as capital contributions to certain</t>
  </si>
  <si>
    <t xml:space="preserve"> investees in support of efforts to meet the PTC mandate. Below is a summary of total PTC spending:</t>
  </si>
  <si>
    <t>(Dollars in thousands)</t>
  </si>
  <si>
    <t>Life-to-date</t>
  </si>
  <si>
    <t>CSX Transportation</t>
  </si>
  <si>
    <t>CSX Technology</t>
  </si>
  <si>
    <t xml:space="preserve">Computer systems &amp; word processing equipment net additions </t>
  </si>
  <si>
    <t>Capital Contributions to investees</t>
  </si>
  <si>
    <t>PTC-220 LLC</t>
  </si>
  <si>
    <t>Total</t>
  </si>
  <si>
    <t>These figures are not included in the above schedule.</t>
  </si>
  <si>
    <t>PTC Supplement to Railroad Annual Report R-1</t>
  </si>
  <si>
    <t>Meteorcomm LLC</t>
  </si>
  <si>
    <t>Road Initials:  CSXT     Year:  2021</t>
  </si>
  <si>
    <t xml:space="preserve">Additionally, Conrail, Inc. has invested a total of $1.9m in 2021 and  $11.6m life-to-date for the purpose of implementing PTC.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</si>
</sst>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u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9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37" fontId="1" fillId="0" borderId="1" xfId="0" applyNumberFormat="1" applyFont="1" applyBorder="1" applyAlignment="1" applyProtection="1">
      <alignment horizontal="right"/>
    </xf>
    <xf numFmtId="0" fontId="2" fillId="0" borderId="0" xfId="0" applyFont="1" applyBorder="1"/>
    <xf numFmtId="0" fontId="2" fillId="0" borderId="0" xfId="0" applyFont="1" applyBorder="1" applyProtection="1"/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3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Protection="1"/>
    <xf numFmtId="0" fontId="3" fillId="0" borderId="16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9" xfId="0" applyFont="1" applyBorder="1" applyProtection="1"/>
    <xf numFmtId="0" fontId="3" fillId="0" borderId="20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2" fillId="0" borderId="21" xfId="0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37" fontId="2" fillId="0" borderId="19" xfId="0" applyNumberFormat="1" applyFont="1" applyBorder="1" applyAlignment="1" applyProtection="1">
      <alignment horizontal="center"/>
    </xf>
    <xf numFmtId="0" fontId="2" fillId="0" borderId="20" xfId="0" applyFont="1" applyBorder="1" applyProtection="1"/>
    <xf numFmtId="164" fontId="2" fillId="0" borderId="22" xfId="0" applyNumberFormat="1" applyFont="1" applyBorder="1" applyProtection="1"/>
    <xf numFmtId="164" fontId="2" fillId="0" borderId="23" xfId="0" applyNumberFormat="1" applyFont="1" applyBorder="1" applyProtection="1"/>
    <xf numFmtId="164" fontId="2" fillId="0" borderId="24" xfId="0" applyNumberFormat="1" applyFont="1" applyBorder="1" applyProtection="1"/>
    <xf numFmtId="0" fontId="2" fillId="0" borderId="21" xfId="0" applyFont="1" applyBorder="1" applyAlignment="1" applyProtection="1">
      <alignment horizontal="center"/>
    </xf>
    <xf numFmtId="164" fontId="2" fillId="0" borderId="0" xfId="0" applyNumberFormat="1" applyFont="1"/>
    <xf numFmtId="165" fontId="2" fillId="0" borderId="25" xfId="0" applyNumberFormat="1" applyFont="1" applyBorder="1" applyProtection="1"/>
    <xf numFmtId="165" fontId="2" fillId="0" borderId="18" xfId="0" applyNumberFormat="1" applyFont="1" applyBorder="1" applyProtection="1"/>
    <xf numFmtId="165" fontId="2" fillId="0" borderId="26" xfId="0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4" fontId="2" fillId="0" borderId="25" xfId="0" applyNumberFormat="1" applyFont="1" applyBorder="1" applyProtection="1"/>
    <xf numFmtId="164" fontId="2" fillId="0" borderId="18" xfId="0" applyNumberFormat="1" applyFont="1" applyBorder="1" applyProtection="1"/>
    <xf numFmtId="164" fontId="2" fillId="0" borderId="26" xfId="0" applyNumberFormat="1" applyFont="1" applyBorder="1" applyProtection="1"/>
    <xf numFmtId="37" fontId="2" fillId="0" borderId="19" xfId="0" applyNumberFormat="1" applyFont="1" applyBorder="1" applyProtection="1"/>
    <xf numFmtId="164" fontId="2" fillId="0" borderId="27" xfId="0" applyNumberFormat="1" applyFont="1" applyBorder="1" applyProtection="1"/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0" fontId="2" fillId="0" borderId="30" xfId="0" applyFont="1" applyBorder="1" applyProtection="1"/>
    <xf numFmtId="0" fontId="2" fillId="0" borderId="31" xfId="0" applyFont="1" applyBorder="1" applyProtection="1"/>
    <xf numFmtId="37" fontId="2" fillId="0" borderId="31" xfId="0" applyNumberFormat="1" applyFont="1" applyBorder="1" applyProtection="1"/>
    <xf numFmtId="0" fontId="2" fillId="0" borderId="32" xfId="0" applyFont="1" applyBorder="1" applyProtection="1"/>
    <xf numFmtId="0" fontId="2" fillId="0" borderId="32" xfId="0" applyFont="1" applyBorder="1" applyAlignment="1" applyProtection="1">
      <alignment horizontal="center"/>
    </xf>
    <xf numFmtId="0" fontId="2" fillId="0" borderId="33" xfId="0" applyFont="1" applyBorder="1" applyProtection="1"/>
    <xf numFmtId="37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164" fontId="2" fillId="0" borderId="0" xfId="0" applyNumberFormat="1" applyFont="1" applyBorder="1" applyProtection="1"/>
    <xf numFmtId="164" fontId="1" fillId="0" borderId="34" xfId="0" applyNumberFormat="1" applyFont="1" applyFill="1" applyBorder="1" applyProtection="1"/>
    <xf numFmtId="0" fontId="2" fillId="0" borderId="3" xfId="0" applyFont="1" applyBorder="1" applyAlignment="1" applyProtection="1">
      <alignment horizontal="center" vertical="top"/>
    </xf>
    <xf numFmtId="0" fontId="2" fillId="0" borderId="35" xfId="0" applyFont="1" applyBorder="1" applyProtection="1"/>
    <xf numFmtId="37" fontId="2" fillId="0" borderId="35" xfId="0" applyNumberFormat="1" applyFont="1" applyBorder="1" applyProtection="1"/>
    <xf numFmtId="0" fontId="1" fillId="0" borderId="35" xfId="0" applyFont="1" applyBorder="1" applyAlignment="1" applyProtection="1">
      <alignment horizontal="right"/>
    </xf>
    <xf numFmtId="0" fontId="1" fillId="0" borderId="35" xfId="0" applyFont="1" applyBorder="1" applyAlignment="1" applyProtection="1">
      <alignment horizontal="left"/>
    </xf>
    <xf numFmtId="0" fontId="2" fillId="0" borderId="35" xfId="0" applyFont="1" applyBorder="1"/>
    <xf numFmtId="0" fontId="1" fillId="0" borderId="36" xfId="0" applyFont="1" applyBorder="1"/>
    <xf numFmtId="164" fontId="2" fillId="0" borderId="0" xfId="0" applyNumberFormat="1" applyFont="1" applyFill="1" applyBorder="1" applyProtection="1"/>
    <xf numFmtId="165" fontId="2" fillId="0" borderId="0" xfId="0" applyNumberFormat="1" applyFont="1" applyFill="1" applyBorder="1" applyProtection="1"/>
    <xf numFmtId="37" fontId="1" fillId="0" borderId="37" xfId="0" applyNumberFormat="1" applyFont="1" applyBorder="1" applyAlignment="1" applyProtection="1">
      <alignment horizontal="right"/>
    </xf>
    <xf numFmtId="0" fontId="2" fillId="0" borderId="0" xfId="0" applyFont="1" applyFill="1" applyBorder="1" applyProtection="1"/>
    <xf numFmtId="37" fontId="2" fillId="0" borderId="0" xfId="0" applyNumberFormat="1" applyFont="1" applyFill="1" applyBorder="1" applyProtection="1"/>
    <xf numFmtId="0" fontId="1" fillId="0" borderId="36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0" fontId="1" fillId="0" borderId="35" xfId="0" applyFont="1" applyBorder="1" applyProtection="1"/>
    <xf numFmtId="0" fontId="1" fillId="0" borderId="37" xfId="0" applyFont="1" applyBorder="1" applyAlignment="1">
      <alignment horizontal="right"/>
    </xf>
    <xf numFmtId="0" fontId="2" fillId="0" borderId="33" xfId="0" applyFont="1" applyBorder="1" applyAlignment="1" applyProtection="1">
      <alignment horizontal="centerContinuous"/>
    </xf>
    <xf numFmtId="0" fontId="0" fillId="0" borderId="0" xfId="0" applyBorder="1"/>
    <xf numFmtId="0" fontId="2" fillId="0" borderId="38" xfId="0" applyFont="1" applyBorder="1" applyProtection="1"/>
    <xf numFmtId="37" fontId="2" fillId="0" borderId="1" xfId="0" applyNumberFormat="1" applyFont="1" applyBorder="1" applyProtection="1"/>
    <xf numFmtId="0" fontId="2" fillId="0" borderId="39" xfId="0" applyFont="1" applyBorder="1" applyProtection="1"/>
    <xf numFmtId="164" fontId="2" fillId="0" borderId="40" xfId="0" applyNumberFormat="1" applyFont="1" applyBorder="1" applyProtection="1"/>
    <xf numFmtId="164" fontId="2" fillId="0" borderId="41" xfId="0" applyNumberFormat="1" applyFont="1" applyBorder="1" applyProtection="1"/>
    <xf numFmtId="164" fontId="2" fillId="0" borderId="42" xfId="0" applyNumberFormat="1" applyFont="1" applyBorder="1" applyProtection="1"/>
    <xf numFmtId="165" fontId="2" fillId="0" borderId="43" xfId="0" applyNumberFormat="1" applyFont="1" applyBorder="1" applyProtection="1"/>
    <xf numFmtId="165" fontId="2" fillId="0" borderId="44" xfId="0" applyNumberFormat="1" applyFont="1" applyBorder="1" applyProtection="1"/>
    <xf numFmtId="164" fontId="2" fillId="0" borderId="43" xfId="0" applyNumberFormat="1" applyFont="1" applyBorder="1" applyProtection="1"/>
    <xf numFmtId="164" fontId="2" fillId="0" borderId="44" xfId="0" applyNumberFormat="1" applyFont="1" applyBorder="1" applyProtection="1"/>
    <xf numFmtId="165" fontId="2" fillId="0" borderId="45" xfId="1" applyNumberFormat="1" applyFont="1" applyBorder="1" applyAlignment="1" applyProtection="1">
      <alignment horizontal="right"/>
      <protection locked="0"/>
    </xf>
    <xf numFmtId="164" fontId="2" fillId="0" borderId="46" xfId="0" applyNumberFormat="1" applyFont="1" applyBorder="1" applyProtection="1"/>
    <xf numFmtId="164" fontId="2" fillId="0" borderId="47" xfId="0" applyNumberFormat="1" applyFont="1" applyBorder="1" applyProtection="1"/>
    <xf numFmtId="164" fontId="2" fillId="0" borderId="48" xfId="0" applyNumberFormat="1" applyFont="1" applyBorder="1" applyProtection="1"/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1" fillId="0" borderId="3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readingOrder="1"/>
    </xf>
    <xf numFmtId="0" fontId="1" fillId="0" borderId="0" xfId="0" applyFont="1" applyBorder="1" applyAlignment="1" applyProtection="1">
      <alignment horizontal="center" readingOrder="1"/>
    </xf>
    <xf numFmtId="0" fontId="1" fillId="0" borderId="3" xfId="0" applyFont="1" applyBorder="1" applyAlignment="1" applyProtection="1">
      <alignment horizontal="center" readingOrder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V83"/>
  <sheetViews>
    <sheetView showGridLines="0" tabSelected="1" topLeftCell="A19" zoomScaleNormal="100" workbookViewId="0">
      <selection activeCell="F60" sqref="F60"/>
    </sheetView>
  </sheetViews>
  <sheetFormatPr defaultColWidth="9.33203125" defaultRowHeight="11.25" x14ac:dyDescent="0.2"/>
  <cols>
    <col min="1" max="1" width="5.1640625" style="11" customWidth="1"/>
    <col min="2" max="2" width="6.33203125" style="11" customWidth="1"/>
    <col min="3" max="3" width="4.5" style="11" bestFit="1" customWidth="1"/>
    <col min="4" max="4" width="42.5" style="11" bestFit="1" customWidth="1"/>
    <col min="5" max="7" width="26.33203125" style="11" customWidth="1"/>
    <col min="8" max="8" width="5.33203125" style="11" customWidth="1"/>
    <col min="9" max="9" width="6.1640625" style="11" customWidth="1"/>
    <col min="10" max="10" width="6.33203125" style="11" customWidth="1"/>
    <col min="11" max="14" width="30.1640625" style="11" customWidth="1"/>
    <col min="15" max="15" width="7.5" style="11" customWidth="1"/>
    <col min="16" max="16384" width="9.33203125" style="11"/>
  </cols>
  <sheetData>
    <row r="1" spans="1:22" s="9" customFormat="1" x14ac:dyDescent="0.2">
      <c r="A1" s="1">
        <v>92</v>
      </c>
      <c r="B1" s="2"/>
      <c r="C1" s="2"/>
      <c r="D1" s="3"/>
      <c r="E1" s="3"/>
      <c r="F1" s="4"/>
      <c r="G1" s="5"/>
      <c r="H1" s="6" t="s">
        <v>88</v>
      </c>
      <c r="I1" s="7" t="str">
        <f>H1</f>
        <v>Road Initials:  CSXT     Year:  2021</v>
      </c>
      <c r="J1" s="3"/>
      <c r="K1" s="3"/>
      <c r="L1" s="3"/>
      <c r="M1" s="3"/>
      <c r="N1" s="3"/>
      <c r="O1" s="8">
        <v>93</v>
      </c>
    </row>
    <row r="2" spans="1:22" s="9" customFormat="1" x14ac:dyDescent="0.2">
      <c r="A2" s="88"/>
      <c r="B2" s="89"/>
      <c r="C2" s="89"/>
      <c r="D2" s="77"/>
      <c r="E2" s="77"/>
      <c r="F2" s="90"/>
      <c r="G2" s="79"/>
      <c r="H2" s="91"/>
      <c r="I2" s="82"/>
      <c r="J2" s="10"/>
      <c r="K2" s="10"/>
      <c r="L2" s="10"/>
      <c r="M2" s="10"/>
      <c r="N2" s="10"/>
      <c r="O2" s="85"/>
    </row>
    <row r="3" spans="1:22" x14ac:dyDescent="0.2">
      <c r="A3" s="113" t="s">
        <v>0</v>
      </c>
      <c r="B3" s="114"/>
      <c r="C3" s="114"/>
      <c r="D3" s="114"/>
      <c r="E3" s="114"/>
      <c r="F3" s="114"/>
      <c r="G3" s="114"/>
      <c r="H3" s="115"/>
      <c r="I3" s="116" t="s">
        <v>1</v>
      </c>
      <c r="J3" s="117"/>
      <c r="K3" s="117"/>
      <c r="L3" s="117"/>
      <c r="M3" s="117"/>
      <c r="N3" s="117"/>
      <c r="O3" s="118"/>
    </row>
    <row r="4" spans="1:22" x14ac:dyDescent="0.2">
      <c r="A4" s="92" t="s">
        <v>2</v>
      </c>
      <c r="B4" s="13"/>
      <c r="C4" s="13"/>
      <c r="D4" s="13"/>
      <c r="E4" s="13"/>
      <c r="F4" s="13"/>
      <c r="G4" s="13"/>
      <c r="H4" s="14"/>
      <c r="I4" s="12" t="s">
        <v>2</v>
      </c>
      <c r="J4" s="13"/>
      <c r="K4" s="13"/>
      <c r="L4" s="13"/>
      <c r="M4" s="13"/>
      <c r="N4" s="13"/>
      <c r="O4" s="14"/>
    </row>
    <row r="5" spans="1:22" x14ac:dyDescent="0.2">
      <c r="A5" s="15"/>
      <c r="B5" s="16"/>
      <c r="C5" s="16"/>
      <c r="D5" s="16"/>
      <c r="E5" s="16"/>
      <c r="F5" s="16"/>
      <c r="G5" s="16"/>
      <c r="H5" s="17"/>
      <c r="I5" s="15"/>
      <c r="J5" s="16"/>
      <c r="K5" s="16"/>
      <c r="L5" s="16"/>
      <c r="M5" s="16"/>
      <c r="N5" s="16"/>
      <c r="O5" s="17"/>
    </row>
    <row r="6" spans="1:22" x14ac:dyDescent="0.2">
      <c r="A6" s="18"/>
      <c r="B6" s="19"/>
      <c r="C6" s="20"/>
      <c r="D6" s="21"/>
      <c r="E6" s="22"/>
      <c r="F6" s="22" t="s">
        <v>3</v>
      </c>
      <c r="G6" s="22" t="s">
        <v>3</v>
      </c>
      <c r="H6" s="23"/>
      <c r="I6" s="24"/>
      <c r="J6" s="19"/>
      <c r="K6" s="25"/>
      <c r="L6" s="25"/>
      <c r="M6" s="25"/>
      <c r="N6" s="25"/>
      <c r="O6" s="26"/>
    </row>
    <row r="7" spans="1:22" x14ac:dyDescent="0.2">
      <c r="A7" s="27"/>
      <c r="B7" s="28"/>
      <c r="C7" s="29"/>
      <c r="D7" s="25"/>
      <c r="E7" s="30" t="s">
        <v>4</v>
      </c>
      <c r="F7" s="30" t="s">
        <v>5</v>
      </c>
      <c r="G7" s="30" t="s">
        <v>6</v>
      </c>
      <c r="H7" s="31"/>
      <c r="I7" s="32"/>
      <c r="J7" s="28"/>
      <c r="K7" s="25"/>
      <c r="L7" s="25"/>
      <c r="M7" s="25"/>
      <c r="N7" s="25"/>
      <c r="O7" s="26"/>
    </row>
    <row r="8" spans="1:22" x14ac:dyDescent="0.2">
      <c r="A8" s="33" t="s">
        <v>7</v>
      </c>
      <c r="B8" s="34" t="s">
        <v>8</v>
      </c>
      <c r="C8" s="35"/>
      <c r="D8" s="25"/>
      <c r="E8" s="30" t="s">
        <v>9</v>
      </c>
      <c r="F8" s="30" t="s">
        <v>10</v>
      </c>
      <c r="G8" s="30" t="s">
        <v>11</v>
      </c>
      <c r="H8" s="36" t="s">
        <v>7</v>
      </c>
      <c r="I8" s="33" t="s">
        <v>7</v>
      </c>
      <c r="J8" s="34" t="s">
        <v>8</v>
      </c>
      <c r="K8" s="37" t="s">
        <v>12</v>
      </c>
      <c r="L8" s="37" t="s">
        <v>13</v>
      </c>
      <c r="M8" s="37" t="s">
        <v>14</v>
      </c>
      <c r="N8" s="37" t="s">
        <v>4</v>
      </c>
      <c r="O8" s="36" t="s">
        <v>7</v>
      </c>
    </row>
    <row r="9" spans="1:22" x14ac:dyDescent="0.2">
      <c r="A9" s="33" t="s">
        <v>15</v>
      </c>
      <c r="B9" s="34" t="s">
        <v>15</v>
      </c>
      <c r="C9" s="38"/>
      <c r="D9" s="37" t="s">
        <v>16</v>
      </c>
      <c r="E9" s="34" t="s">
        <v>17</v>
      </c>
      <c r="F9" s="30" t="s">
        <v>18</v>
      </c>
      <c r="G9" s="30" t="s">
        <v>19</v>
      </c>
      <c r="H9" s="36" t="s">
        <v>15</v>
      </c>
      <c r="I9" s="33" t="s">
        <v>15</v>
      </c>
      <c r="J9" s="34" t="s">
        <v>15</v>
      </c>
      <c r="K9" s="37" t="s">
        <v>20</v>
      </c>
      <c r="L9" s="37" t="s">
        <v>20</v>
      </c>
      <c r="M9" s="37" t="s">
        <v>20</v>
      </c>
      <c r="N9" s="37" t="s">
        <v>21</v>
      </c>
      <c r="O9" s="36" t="s">
        <v>15</v>
      </c>
    </row>
    <row r="10" spans="1:22" ht="12" thickBot="1" x14ac:dyDescent="0.25">
      <c r="A10" s="39"/>
      <c r="B10" s="40"/>
      <c r="C10" s="41"/>
      <c r="D10" s="42" t="s">
        <v>22</v>
      </c>
      <c r="E10" s="43" t="s">
        <v>23</v>
      </c>
      <c r="F10" s="44" t="s">
        <v>24</v>
      </c>
      <c r="G10" s="44" t="s">
        <v>25</v>
      </c>
      <c r="H10" s="45"/>
      <c r="I10" s="39"/>
      <c r="J10" s="40"/>
      <c r="K10" s="37" t="s">
        <v>26</v>
      </c>
      <c r="L10" s="37" t="s">
        <v>27</v>
      </c>
      <c r="M10" s="37" t="s">
        <v>28</v>
      </c>
      <c r="N10" s="37" t="s">
        <v>29</v>
      </c>
      <c r="O10" s="46"/>
    </row>
    <row r="11" spans="1:22" x14ac:dyDescent="0.2">
      <c r="A11" s="47">
        <v>1</v>
      </c>
      <c r="B11" s="40"/>
      <c r="C11" s="48" t="s">
        <v>30</v>
      </c>
      <c r="D11" s="49" t="s">
        <v>31</v>
      </c>
      <c r="E11" s="50">
        <v>457</v>
      </c>
      <c r="F11" s="51">
        <v>0</v>
      </c>
      <c r="G11" s="52">
        <v>0</v>
      </c>
      <c r="H11" s="53">
        <v>1</v>
      </c>
      <c r="I11" s="47">
        <v>1</v>
      </c>
      <c r="J11" s="41"/>
      <c r="K11" s="97">
        <v>0</v>
      </c>
      <c r="L11" s="98">
        <v>0</v>
      </c>
      <c r="M11" s="98">
        <f>+K11-L11</f>
        <v>0</v>
      </c>
      <c r="N11" s="99">
        <f t="shared" ref="N11:N39" si="0">+E11+F11+G11+M11</f>
        <v>457</v>
      </c>
      <c r="O11" s="46">
        <v>1</v>
      </c>
      <c r="P11" s="54"/>
      <c r="Q11" s="54"/>
      <c r="R11" s="54"/>
      <c r="S11" s="54"/>
      <c r="T11" s="54"/>
      <c r="U11" s="54"/>
      <c r="V11" s="54"/>
    </row>
    <row r="12" spans="1:22" x14ac:dyDescent="0.2">
      <c r="A12" s="47">
        <v>2</v>
      </c>
      <c r="B12" s="40"/>
      <c r="C12" s="48">
        <v>-3</v>
      </c>
      <c r="D12" s="49" t="s">
        <v>32</v>
      </c>
      <c r="E12" s="55">
        <v>808</v>
      </c>
      <c r="F12" s="56">
        <v>0</v>
      </c>
      <c r="G12" s="57">
        <v>0</v>
      </c>
      <c r="H12" s="53">
        <v>2</v>
      </c>
      <c r="I12" s="47">
        <v>2</v>
      </c>
      <c r="J12" s="41"/>
      <c r="K12" s="100">
        <v>0</v>
      </c>
      <c r="L12" s="56">
        <v>0</v>
      </c>
      <c r="M12" s="56">
        <f t="shared" ref="M12:M39" si="1">+K12-L12</f>
        <v>0</v>
      </c>
      <c r="N12" s="101">
        <f t="shared" si="0"/>
        <v>808</v>
      </c>
      <c r="O12" s="46">
        <v>2</v>
      </c>
      <c r="P12" s="54"/>
      <c r="Q12" s="54"/>
      <c r="R12" s="54"/>
      <c r="S12" s="54"/>
    </row>
    <row r="13" spans="1:22" x14ac:dyDescent="0.2">
      <c r="A13" s="47">
        <v>3</v>
      </c>
      <c r="B13" s="40"/>
      <c r="C13" s="48">
        <f t="shared" ref="C13:C18" si="2">C12-1</f>
        <v>-4</v>
      </c>
      <c r="D13" s="49" t="s">
        <v>33</v>
      </c>
      <c r="E13" s="55">
        <v>0</v>
      </c>
      <c r="F13" s="56">
        <v>0</v>
      </c>
      <c r="G13" s="57">
        <v>0</v>
      </c>
      <c r="H13" s="53">
        <v>3</v>
      </c>
      <c r="I13" s="47">
        <v>3</v>
      </c>
      <c r="J13" s="41"/>
      <c r="K13" s="100">
        <v>0</v>
      </c>
      <c r="L13" s="56">
        <v>0</v>
      </c>
      <c r="M13" s="56">
        <f t="shared" si="1"/>
        <v>0</v>
      </c>
      <c r="N13" s="101">
        <f t="shared" si="0"/>
        <v>0</v>
      </c>
      <c r="O13" s="46">
        <v>3</v>
      </c>
      <c r="P13" s="54"/>
      <c r="Q13" s="54"/>
      <c r="R13" s="54"/>
      <c r="S13" s="54"/>
    </row>
    <row r="14" spans="1:22" x14ac:dyDescent="0.2">
      <c r="A14" s="47">
        <v>4</v>
      </c>
      <c r="B14" s="40"/>
      <c r="C14" s="48">
        <f t="shared" si="2"/>
        <v>-5</v>
      </c>
      <c r="D14" s="49" t="s">
        <v>34</v>
      </c>
      <c r="E14" s="55">
        <v>0</v>
      </c>
      <c r="F14" s="56">
        <v>0</v>
      </c>
      <c r="G14" s="57">
        <v>0</v>
      </c>
      <c r="H14" s="53">
        <v>4</v>
      </c>
      <c r="I14" s="47">
        <v>4</v>
      </c>
      <c r="J14" s="41"/>
      <c r="K14" s="100">
        <v>0</v>
      </c>
      <c r="L14" s="56">
        <v>0</v>
      </c>
      <c r="M14" s="56">
        <f t="shared" si="1"/>
        <v>0</v>
      </c>
      <c r="N14" s="101">
        <f t="shared" si="0"/>
        <v>0</v>
      </c>
      <c r="O14" s="46">
        <v>4</v>
      </c>
      <c r="P14" s="54"/>
      <c r="Q14" s="54"/>
      <c r="R14" s="54"/>
      <c r="S14" s="54"/>
    </row>
    <row r="15" spans="1:22" x14ac:dyDescent="0.2">
      <c r="A15" s="47">
        <v>5</v>
      </c>
      <c r="B15" s="40"/>
      <c r="C15" s="48">
        <f t="shared" si="2"/>
        <v>-6</v>
      </c>
      <c r="D15" s="49" t="s">
        <v>35</v>
      </c>
      <c r="E15" s="55">
        <v>0</v>
      </c>
      <c r="F15" s="56">
        <v>0</v>
      </c>
      <c r="G15" s="57">
        <v>0</v>
      </c>
      <c r="H15" s="53">
        <v>5</v>
      </c>
      <c r="I15" s="47">
        <v>5</v>
      </c>
      <c r="J15" s="41"/>
      <c r="K15" s="100">
        <v>0</v>
      </c>
      <c r="L15" s="56">
        <v>0</v>
      </c>
      <c r="M15" s="56">
        <f t="shared" si="1"/>
        <v>0</v>
      </c>
      <c r="N15" s="101">
        <f t="shared" si="0"/>
        <v>0</v>
      </c>
      <c r="O15" s="46">
        <v>5</v>
      </c>
      <c r="P15" s="54"/>
      <c r="Q15" s="54"/>
      <c r="R15" s="54"/>
      <c r="S15" s="54"/>
    </row>
    <row r="16" spans="1:22" x14ac:dyDescent="0.2">
      <c r="A16" s="47">
        <v>6</v>
      </c>
      <c r="B16" s="40"/>
      <c r="C16" s="48">
        <f t="shared" si="2"/>
        <v>-7</v>
      </c>
      <c r="D16" s="49" t="s">
        <v>36</v>
      </c>
      <c r="E16" s="55">
        <v>0</v>
      </c>
      <c r="F16" s="56">
        <v>0</v>
      </c>
      <c r="G16" s="57">
        <v>0</v>
      </c>
      <c r="H16" s="53">
        <v>6</v>
      </c>
      <c r="I16" s="47">
        <v>6</v>
      </c>
      <c r="J16" s="41"/>
      <c r="K16" s="100">
        <v>0</v>
      </c>
      <c r="L16" s="56">
        <v>0</v>
      </c>
      <c r="M16" s="56">
        <f t="shared" si="1"/>
        <v>0</v>
      </c>
      <c r="N16" s="101">
        <f t="shared" si="0"/>
        <v>0</v>
      </c>
      <c r="O16" s="46">
        <v>6</v>
      </c>
      <c r="P16" s="54"/>
      <c r="Q16" s="54"/>
      <c r="R16" s="54"/>
      <c r="S16" s="54"/>
    </row>
    <row r="17" spans="1:19" x14ac:dyDescent="0.2">
      <c r="A17" s="47">
        <v>7</v>
      </c>
      <c r="B17" s="40"/>
      <c r="C17" s="48">
        <f t="shared" si="2"/>
        <v>-8</v>
      </c>
      <c r="D17" s="49" t="s">
        <v>37</v>
      </c>
      <c r="E17" s="55">
        <v>2029</v>
      </c>
      <c r="F17" s="56">
        <v>0</v>
      </c>
      <c r="G17" s="57">
        <v>0</v>
      </c>
      <c r="H17" s="53">
        <v>7</v>
      </c>
      <c r="I17" s="47">
        <v>7</v>
      </c>
      <c r="J17" s="41"/>
      <c r="K17" s="100">
        <v>-1</v>
      </c>
      <c r="L17" s="56">
        <v>0</v>
      </c>
      <c r="M17" s="56">
        <f t="shared" si="1"/>
        <v>-1</v>
      </c>
      <c r="N17" s="101">
        <f t="shared" si="0"/>
        <v>2028</v>
      </c>
      <c r="O17" s="46">
        <v>7</v>
      </c>
      <c r="P17" s="54"/>
      <c r="Q17" s="54"/>
      <c r="R17" s="54"/>
      <c r="S17" s="54"/>
    </row>
    <row r="18" spans="1:19" x14ac:dyDescent="0.2">
      <c r="A18" s="47">
        <v>8</v>
      </c>
      <c r="B18" s="40"/>
      <c r="C18" s="48">
        <f t="shared" si="2"/>
        <v>-9</v>
      </c>
      <c r="D18" s="49" t="s">
        <v>38</v>
      </c>
      <c r="E18" s="55">
        <v>33175</v>
      </c>
      <c r="F18" s="56">
        <v>0</v>
      </c>
      <c r="G18" s="57">
        <v>0</v>
      </c>
      <c r="H18" s="53">
        <v>8</v>
      </c>
      <c r="I18" s="47">
        <v>8</v>
      </c>
      <c r="J18" s="41"/>
      <c r="K18" s="100">
        <v>-265</v>
      </c>
      <c r="L18" s="56">
        <v>0</v>
      </c>
      <c r="M18" s="56">
        <f t="shared" si="1"/>
        <v>-265</v>
      </c>
      <c r="N18" s="101">
        <f t="shared" si="0"/>
        <v>32910</v>
      </c>
      <c r="O18" s="46">
        <v>8</v>
      </c>
      <c r="P18" s="54"/>
      <c r="Q18" s="54"/>
      <c r="R18" s="54"/>
      <c r="S18" s="54"/>
    </row>
    <row r="19" spans="1:19" x14ac:dyDescent="0.2">
      <c r="A19" s="47">
        <v>9</v>
      </c>
      <c r="B19" s="40"/>
      <c r="C19" s="48">
        <v>-11</v>
      </c>
      <c r="D19" s="49" t="s">
        <v>39</v>
      </c>
      <c r="E19" s="55">
        <v>2281</v>
      </c>
      <c r="F19" s="56">
        <v>0</v>
      </c>
      <c r="G19" s="57">
        <v>0</v>
      </c>
      <c r="H19" s="53">
        <v>9</v>
      </c>
      <c r="I19" s="47">
        <v>9</v>
      </c>
      <c r="J19" s="41"/>
      <c r="K19" s="100">
        <v>0</v>
      </c>
      <c r="L19" s="56">
        <v>0</v>
      </c>
      <c r="M19" s="56">
        <f t="shared" si="1"/>
        <v>0</v>
      </c>
      <c r="N19" s="101">
        <f t="shared" si="0"/>
        <v>2281</v>
      </c>
      <c r="O19" s="46">
        <v>9</v>
      </c>
      <c r="P19" s="54"/>
      <c r="Q19" s="54"/>
      <c r="R19" s="54"/>
      <c r="S19" s="54"/>
    </row>
    <row r="20" spans="1:19" x14ac:dyDescent="0.2">
      <c r="A20" s="47">
        <v>10</v>
      </c>
      <c r="B20" s="40"/>
      <c r="C20" s="48">
        <v>-13</v>
      </c>
      <c r="D20" s="49" t="s">
        <v>40</v>
      </c>
      <c r="E20" s="55">
        <v>6</v>
      </c>
      <c r="F20" s="56">
        <v>0</v>
      </c>
      <c r="G20" s="57">
        <v>0</v>
      </c>
      <c r="H20" s="53">
        <v>10</v>
      </c>
      <c r="I20" s="47">
        <v>10</v>
      </c>
      <c r="J20" s="41"/>
      <c r="K20" s="100">
        <v>0</v>
      </c>
      <c r="L20" s="56">
        <v>0</v>
      </c>
      <c r="M20" s="56">
        <f t="shared" si="1"/>
        <v>0</v>
      </c>
      <c r="N20" s="101">
        <f t="shared" si="0"/>
        <v>6</v>
      </c>
      <c r="O20" s="46">
        <v>10</v>
      </c>
      <c r="P20" s="54"/>
      <c r="Q20" s="54"/>
      <c r="R20" s="54"/>
      <c r="S20" s="54"/>
    </row>
    <row r="21" spans="1:19" x14ac:dyDescent="0.2">
      <c r="A21" s="47">
        <v>11</v>
      </c>
      <c r="B21" s="40"/>
      <c r="C21" s="48">
        <v>-16</v>
      </c>
      <c r="D21" s="49" t="s">
        <v>41</v>
      </c>
      <c r="E21" s="55">
        <v>1235</v>
      </c>
      <c r="F21" s="56">
        <v>0</v>
      </c>
      <c r="G21" s="57">
        <v>0</v>
      </c>
      <c r="H21" s="53">
        <v>11</v>
      </c>
      <c r="I21" s="47">
        <v>11</v>
      </c>
      <c r="J21" s="41"/>
      <c r="K21" s="100">
        <v>0</v>
      </c>
      <c r="L21" s="56">
        <v>0</v>
      </c>
      <c r="M21" s="56">
        <f t="shared" si="1"/>
        <v>0</v>
      </c>
      <c r="N21" s="101">
        <f t="shared" si="0"/>
        <v>1235</v>
      </c>
      <c r="O21" s="46">
        <v>11</v>
      </c>
      <c r="P21" s="54"/>
      <c r="Q21" s="54"/>
      <c r="R21" s="54"/>
      <c r="S21" s="54"/>
    </row>
    <row r="22" spans="1:19" x14ac:dyDescent="0.2">
      <c r="A22" s="47">
        <v>12</v>
      </c>
      <c r="B22" s="40"/>
      <c r="C22" s="48">
        <f>C21-1</f>
        <v>-17</v>
      </c>
      <c r="D22" s="49" t="s">
        <v>42</v>
      </c>
      <c r="E22" s="55">
        <v>0</v>
      </c>
      <c r="F22" s="56">
        <v>0</v>
      </c>
      <c r="G22" s="57">
        <v>0</v>
      </c>
      <c r="H22" s="53">
        <v>12</v>
      </c>
      <c r="I22" s="47">
        <v>12</v>
      </c>
      <c r="J22" s="41"/>
      <c r="K22" s="100">
        <v>0</v>
      </c>
      <c r="L22" s="56">
        <v>0</v>
      </c>
      <c r="M22" s="56">
        <f t="shared" si="1"/>
        <v>0</v>
      </c>
      <c r="N22" s="101">
        <f t="shared" si="0"/>
        <v>0</v>
      </c>
      <c r="O22" s="46">
        <v>12</v>
      </c>
      <c r="P22" s="54"/>
      <c r="Q22" s="54"/>
      <c r="R22" s="54"/>
      <c r="S22" s="54"/>
    </row>
    <row r="23" spans="1:19" x14ac:dyDescent="0.2">
      <c r="A23" s="47">
        <v>13</v>
      </c>
      <c r="B23" s="40"/>
      <c r="C23" s="48">
        <f>C22-1</f>
        <v>-18</v>
      </c>
      <c r="D23" s="49" t="s">
        <v>43</v>
      </c>
      <c r="E23" s="55">
        <v>0</v>
      </c>
      <c r="F23" s="56">
        <v>0</v>
      </c>
      <c r="G23" s="57">
        <v>0</v>
      </c>
      <c r="H23" s="53">
        <v>13</v>
      </c>
      <c r="I23" s="47">
        <v>13</v>
      </c>
      <c r="J23" s="41"/>
      <c r="K23" s="100">
        <v>0</v>
      </c>
      <c r="L23" s="56">
        <v>0</v>
      </c>
      <c r="M23" s="56">
        <f t="shared" si="1"/>
        <v>0</v>
      </c>
      <c r="N23" s="101">
        <f t="shared" si="0"/>
        <v>0</v>
      </c>
      <c r="O23" s="46">
        <v>13</v>
      </c>
      <c r="P23" s="54"/>
      <c r="Q23" s="54"/>
      <c r="R23" s="54"/>
      <c r="S23" s="54"/>
    </row>
    <row r="24" spans="1:19" x14ac:dyDescent="0.2">
      <c r="A24" s="47">
        <v>14</v>
      </c>
      <c r="B24" s="40"/>
      <c r="C24" s="48">
        <f>C23-1</f>
        <v>-19</v>
      </c>
      <c r="D24" s="49" t="s">
        <v>44</v>
      </c>
      <c r="E24" s="55">
        <v>0</v>
      </c>
      <c r="F24" s="56">
        <v>0</v>
      </c>
      <c r="G24" s="57">
        <v>0</v>
      </c>
      <c r="H24" s="53">
        <v>14</v>
      </c>
      <c r="I24" s="47">
        <v>14</v>
      </c>
      <c r="J24" s="41"/>
      <c r="K24" s="100">
        <v>0</v>
      </c>
      <c r="L24" s="56">
        <v>0</v>
      </c>
      <c r="M24" s="56">
        <f t="shared" si="1"/>
        <v>0</v>
      </c>
      <c r="N24" s="101">
        <f t="shared" si="0"/>
        <v>0</v>
      </c>
      <c r="O24" s="46">
        <v>14</v>
      </c>
      <c r="P24" s="54"/>
      <c r="Q24" s="54"/>
      <c r="R24" s="54"/>
      <c r="S24" s="54"/>
    </row>
    <row r="25" spans="1:19" x14ac:dyDescent="0.2">
      <c r="A25" s="47">
        <v>15</v>
      </c>
      <c r="B25" s="40"/>
      <c r="C25" s="48">
        <f>C24-1</f>
        <v>-20</v>
      </c>
      <c r="D25" s="49" t="s">
        <v>45</v>
      </c>
      <c r="E25" s="55">
        <v>0</v>
      </c>
      <c r="F25" s="56">
        <v>0</v>
      </c>
      <c r="G25" s="57">
        <v>0</v>
      </c>
      <c r="H25" s="53">
        <v>15</v>
      </c>
      <c r="I25" s="47">
        <v>15</v>
      </c>
      <c r="J25" s="41"/>
      <c r="K25" s="100">
        <v>0</v>
      </c>
      <c r="L25" s="56">
        <v>0</v>
      </c>
      <c r="M25" s="56">
        <f t="shared" si="1"/>
        <v>0</v>
      </c>
      <c r="N25" s="101">
        <f t="shared" si="0"/>
        <v>0</v>
      </c>
      <c r="O25" s="46">
        <v>15</v>
      </c>
      <c r="P25" s="54"/>
      <c r="Q25" s="54"/>
      <c r="R25" s="54"/>
      <c r="S25" s="54"/>
    </row>
    <row r="26" spans="1:19" x14ac:dyDescent="0.2">
      <c r="A26" s="47">
        <v>16</v>
      </c>
      <c r="B26" s="40"/>
      <c r="C26" s="48">
        <v>-22</v>
      </c>
      <c r="D26" s="49" t="s">
        <v>46</v>
      </c>
      <c r="E26" s="55">
        <v>0</v>
      </c>
      <c r="F26" s="56">
        <v>0</v>
      </c>
      <c r="G26" s="57">
        <v>0</v>
      </c>
      <c r="H26" s="53">
        <v>16</v>
      </c>
      <c r="I26" s="47">
        <v>16</v>
      </c>
      <c r="J26" s="41"/>
      <c r="K26" s="100">
        <v>0</v>
      </c>
      <c r="L26" s="56">
        <v>0</v>
      </c>
      <c r="M26" s="56">
        <f t="shared" si="1"/>
        <v>0</v>
      </c>
      <c r="N26" s="101">
        <f t="shared" si="0"/>
        <v>0</v>
      </c>
      <c r="O26" s="46">
        <v>16</v>
      </c>
      <c r="P26" s="54"/>
      <c r="Q26" s="54"/>
      <c r="R26" s="54"/>
      <c r="S26" s="54"/>
    </row>
    <row r="27" spans="1:19" x14ac:dyDescent="0.2">
      <c r="A27" s="47">
        <v>17</v>
      </c>
      <c r="B27" s="40"/>
      <c r="C27" s="48">
        <f>C26-1</f>
        <v>-23</v>
      </c>
      <c r="D27" s="49" t="s">
        <v>47</v>
      </c>
      <c r="E27" s="55">
        <v>0</v>
      </c>
      <c r="F27" s="56">
        <v>0</v>
      </c>
      <c r="G27" s="57">
        <v>0</v>
      </c>
      <c r="H27" s="53">
        <v>17</v>
      </c>
      <c r="I27" s="47">
        <v>17</v>
      </c>
      <c r="J27" s="41"/>
      <c r="K27" s="100">
        <v>0</v>
      </c>
      <c r="L27" s="56">
        <v>0</v>
      </c>
      <c r="M27" s="56">
        <f t="shared" si="1"/>
        <v>0</v>
      </c>
      <c r="N27" s="101">
        <f t="shared" si="0"/>
        <v>0</v>
      </c>
      <c r="O27" s="46">
        <v>17</v>
      </c>
      <c r="P27" s="54"/>
      <c r="Q27" s="54"/>
      <c r="R27" s="54"/>
      <c r="S27" s="54"/>
    </row>
    <row r="28" spans="1:19" x14ac:dyDescent="0.2">
      <c r="A28" s="47">
        <v>18</v>
      </c>
      <c r="B28" s="40"/>
      <c r="C28" s="48">
        <f>C27-1</f>
        <v>-24</v>
      </c>
      <c r="D28" s="49" t="s">
        <v>48</v>
      </c>
      <c r="E28" s="55">
        <v>0</v>
      </c>
      <c r="F28" s="56">
        <v>0</v>
      </c>
      <c r="G28" s="57">
        <v>0</v>
      </c>
      <c r="H28" s="53">
        <v>18</v>
      </c>
      <c r="I28" s="47">
        <v>18</v>
      </c>
      <c r="J28" s="41"/>
      <c r="K28" s="100">
        <v>0</v>
      </c>
      <c r="L28" s="56">
        <v>0</v>
      </c>
      <c r="M28" s="56">
        <f t="shared" si="1"/>
        <v>0</v>
      </c>
      <c r="N28" s="101">
        <f t="shared" si="0"/>
        <v>0</v>
      </c>
      <c r="O28" s="46">
        <v>18</v>
      </c>
      <c r="P28" s="54"/>
      <c r="Q28" s="54"/>
      <c r="R28" s="54"/>
      <c r="S28" s="54"/>
    </row>
    <row r="29" spans="1:19" x14ac:dyDescent="0.2">
      <c r="A29" s="47">
        <v>19</v>
      </c>
      <c r="B29" s="40"/>
      <c r="C29" s="48">
        <f>C28-1</f>
        <v>-25</v>
      </c>
      <c r="D29" s="49" t="s">
        <v>49</v>
      </c>
      <c r="E29" s="55">
        <v>0</v>
      </c>
      <c r="F29" s="56">
        <v>0</v>
      </c>
      <c r="G29" s="57">
        <v>0</v>
      </c>
      <c r="H29" s="53">
        <v>19</v>
      </c>
      <c r="I29" s="47">
        <v>19</v>
      </c>
      <c r="J29" s="41"/>
      <c r="K29" s="100">
        <v>0</v>
      </c>
      <c r="L29" s="56">
        <v>0</v>
      </c>
      <c r="M29" s="56">
        <f t="shared" si="1"/>
        <v>0</v>
      </c>
      <c r="N29" s="101">
        <f t="shared" si="0"/>
        <v>0</v>
      </c>
      <c r="O29" s="46">
        <v>19</v>
      </c>
      <c r="P29" s="54"/>
      <c r="Q29" s="54"/>
      <c r="R29" s="54"/>
      <c r="S29" s="54"/>
    </row>
    <row r="30" spans="1:19" x14ac:dyDescent="0.2">
      <c r="A30" s="47">
        <v>20</v>
      </c>
      <c r="B30" s="40"/>
      <c r="C30" s="48">
        <f>C29-1</f>
        <v>-26</v>
      </c>
      <c r="D30" s="49" t="s">
        <v>50</v>
      </c>
      <c r="E30" s="55">
        <v>327091</v>
      </c>
      <c r="F30" s="56">
        <v>0</v>
      </c>
      <c r="G30" s="57">
        <v>0</v>
      </c>
      <c r="H30" s="53">
        <v>20</v>
      </c>
      <c r="I30" s="47">
        <v>20</v>
      </c>
      <c r="J30" s="41"/>
      <c r="K30" s="100">
        <v>10311</v>
      </c>
      <c r="L30" s="56">
        <v>0</v>
      </c>
      <c r="M30" s="56">
        <f t="shared" si="1"/>
        <v>10311</v>
      </c>
      <c r="N30" s="101">
        <f t="shared" si="0"/>
        <v>337402</v>
      </c>
      <c r="O30" s="46">
        <v>20</v>
      </c>
      <c r="P30" s="54"/>
      <c r="Q30" s="54"/>
      <c r="R30" s="54"/>
      <c r="S30" s="54"/>
    </row>
    <row r="31" spans="1:19" x14ac:dyDescent="0.2">
      <c r="A31" s="47">
        <v>21</v>
      </c>
      <c r="B31" s="40"/>
      <c r="C31" s="48">
        <f>C30-1</f>
        <v>-27</v>
      </c>
      <c r="D31" s="49" t="s">
        <v>51</v>
      </c>
      <c r="E31" s="55">
        <v>1049594</v>
      </c>
      <c r="F31" s="56">
        <v>0</v>
      </c>
      <c r="G31" s="57">
        <v>0</v>
      </c>
      <c r="H31" s="53">
        <v>21</v>
      </c>
      <c r="I31" s="47">
        <v>21</v>
      </c>
      <c r="J31" s="41"/>
      <c r="K31" s="100">
        <v>14205</v>
      </c>
      <c r="L31" s="56">
        <v>0</v>
      </c>
      <c r="M31" s="56">
        <f t="shared" si="1"/>
        <v>14205</v>
      </c>
      <c r="N31" s="101">
        <f t="shared" si="0"/>
        <v>1063799</v>
      </c>
      <c r="O31" s="46">
        <v>21</v>
      </c>
      <c r="P31" s="54"/>
      <c r="Q31" s="54"/>
      <c r="R31" s="54"/>
      <c r="S31" s="54"/>
    </row>
    <row r="32" spans="1:19" x14ac:dyDescent="0.2">
      <c r="A32" s="47">
        <v>22</v>
      </c>
      <c r="B32" s="40"/>
      <c r="C32" s="48">
        <v>-29</v>
      </c>
      <c r="D32" s="49" t="s">
        <v>52</v>
      </c>
      <c r="E32" s="55">
        <v>0</v>
      </c>
      <c r="F32" s="56">
        <v>0</v>
      </c>
      <c r="G32" s="57">
        <v>0</v>
      </c>
      <c r="H32" s="53">
        <v>22</v>
      </c>
      <c r="I32" s="47">
        <v>22</v>
      </c>
      <c r="J32" s="41"/>
      <c r="K32" s="100">
        <v>0</v>
      </c>
      <c r="L32" s="56">
        <v>0</v>
      </c>
      <c r="M32" s="56">
        <f t="shared" si="1"/>
        <v>0</v>
      </c>
      <c r="N32" s="101">
        <f t="shared" si="0"/>
        <v>0</v>
      </c>
      <c r="O32" s="46">
        <v>22</v>
      </c>
      <c r="P32" s="54"/>
      <c r="Q32" s="54"/>
      <c r="R32" s="54"/>
      <c r="S32" s="54"/>
    </row>
    <row r="33" spans="1:19" x14ac:dyDescent="0.2">
      <c r="A33" s="47">
        <v>23</v>
      </c>
      <c r="B33" s="40"/>
      <c r="C33" s="48">
        <v>-31</v>
      </c>
      <c r="D33" s="49" t="s">
        <v>53</v>
      </c>
      <c r="E33" s="55">
        <v>0</v>
      </c>
      <c r="F33" s="56">
        <v>0</v>
      </c>
      <c r="G33" s="57">
        <v>0</v>
      </c>
      <c r="H33" s="53">
        <v>23</v>
      </c>
      <c r="I33" s="47">
        <v>23</v>
      </c>
      <c r="J33" s="41"/>
      <c r="K33" s="100">
        <v>0</v>
      </c>
      <c r="L33" s="56">
        <v>0</v>
      </c>
      <c r="M33" s="56">
        <f t="shared" si="1"/>
        <v>0</v>
      </c>
      <c r="N33" s="101">
        <f t="shared" si="0"/>
        <v>0</v>
      </c>
      <c r="O33" s="46">
        <v>23</v>
      </c>
      <c r="P33" s="54"/>
      <c r="Q33" s="54"/>
      <c r="R33" s="54"/>
      <c r="S33" s="54"/>
    </row>
    <row r="34" spans="1:19" x14ac:dyDescent="0.2">
      <c r="A34" s="47">
        <v>24</v>
      </c>
      <c r="B34" s="40"/>
      <c r="C34" s="48">
        <v>-35</v>
      </c>
      <c r="D34" s="49" t="s">
        <v>54</v>
      </c>
      <c r="E34" s="55">
        <v>0</v>
      </c>
      <c r="F34" s="56">
        <v>0</v>
      </c>
      <c r="G34" s="57">
        <v>0</v>
      </c>
      <c r="H34" s="53">
        <v>24</v>
      </c>
      <c r="I34" s="47">
        <v>24</v>
      </c>
      <c r="J34" s="41"/>
      <c r="K34" s="100">
        <v>0</v>
      </c>
      <c r="L34" s="56">
        <v>0</v>
      </c>
      <c r="M34" s="56">
        <f t="shared" si="1"/>
        <v>0</v>
      </c>
      <c r="N34" s="101">
        <f t="shared" si="0"/>
        <v>0</v>
      </c>
      <c r="O34" s="46">
        <v>24</v>
      </c>
      <c r="P34" s="54"/>
      <c r="Q34" s="54"/>
      <c r="R34" s="54"/>
      <c r="S34" s="54"/>
    </row>
    <row r="35" spans="1:19" x14ac:dyDescent="0.2">
      <c r="A35" s="47">
        <v>25</v>
      </c>
      <c r="B35" s="40"/>
      <c r="C35" s="48">
        <v>-37</v>
      </c>
      <c r="D35" s="49" t="s">
        <v>55</v>
      </c>
      <c r="E35" s="55">
        <v>39</v>
      </c>
      <c r="F35" s="56">
        <v>0</v>
      </c>
      <c r="G35" s="57">
        <v>0</v>
      </c>
      <c r="H35" s="53">
        <v>25</v>
      </c>
      <c r="I35" s="47">
        <v>25</v>
      </c>
      <c r="J35" s="41"/>
      <c r="K35" s="100">
        <v>0</v>
      </c>
      <c r="L35" s="56">
        <v>0</v>
      </c>
      <c r="M35" s="56">
        <f t="shared" si="1"/>
        <v>0</v>
      </c>
      <c r="N35" s="101">
        <f t="shared" si="0"/>
        <v>39</v>
      </c>
      <c r="O35" s="46">
        <v>25</v>
      </c>
      <c r="P35" s="54"/>
      <c r="Q35" s="54"/>
      <c r="R35" s="54"/>
      <c r="S35" s="54"/>
    </row>
    <row r="36" spans="1:19" x14ac:dyDescent="0.2">
      <c r="A36" s="47">
        <v>26</v>
      </c>
      <c r="B36" s="40"/>
      <c r="C36" s="48">
        <v>-39</v>
      </c>
      <c r="D36" s="49" t="s">
        <v>56</v>
      </c>
      <c r="E36" s="55">
        <v>0</v>
      </c>
      <c r="F36" s="56">
        <v>0</v>
      </c>
      <c r="G36" s="57">
        <v>0</v>
      </c>
      <c r="H36" s="53">
        <v>26</v>
      </c>
      <c r="I36" s="47">
        <v>26</v>
      </c>
      <c r="J36" s="41"/>
      <c r="K36" s="100">
        <v>0</v>
      </c>
      <c r="L36" s="56">
        <v>0</v>
      </c>
      <c r="M36" s="56">
        <f t="shared" si="1"/>
        <v>0</v>
      </c>
      <c r="N36" s="101">
        <f t="shared" si="0"/>
        <v>0</v>
      </c>
      <c r="O36" s="46">
        <v>26</v>
      </c>
      <c r="P36" s="54"/>
      <c r="Q36" s="54"/>
      <c r="R36" s="54"/>
      <c r="S36" s="54"/>
    </row>
    <row r="37" spans="1:19" x14ac:dyDescent="0.2">
      <c r="A37" s="47">
        <v>27</v>
      </c>
      <c r="B37" s="40"/>
      <c r="C37" s="48" t="s">
        <v>57</v>
      </c>
      <c r="D37" s="49" t="s">
        <v>58</v>
      </c>
      <c r="E37" s="55">
        <v>0</v>
      </c>
      <c r="F37" s="56">
        <v>0</v>
      </c>
      <c r="G37" s="57">
        <v>0</v>
      </c>
      <c r="H37" s="53">
        <v>27</v>
      </c>
      <c r="I37" s="47">
        <v>27</v>
      </c>
      <c r="J37" s="41"/>
      <c r="K37" s="100">
        <v>0</v>
      </c>
      <c r="L37" s="56">
        <v>0</v>
      </c>
      <c r="M37" s="56">
        <f t="shared" si="1"/>
        <v>0</v>
      </c>
      <c r="N37" s="101">
        <f t="shared" si="0"/>
        <v>0</v>
      </c>
      <c r="O37" s="46">
        <v>27</v>
      </c>
      <c r="P37" s="54"/>
      <c r="Q37" s="54"/>
      <c r="R37" s="54"/>
      <c r="S37" s="54"/>
    </row>
    <row r="38" spans="1:19" x14ac:dyDescent="0.2">
      <c r="A38" s="47">
        <v>28</v>
      </c>
      <c r="B38" s="40"/>
      <c r="C38" s="48">
        <v>-45</v>
      </c>
      <c r="D38" s="49" t="s">
        <v>59</v>
      </c>
      <c r="E38" s="55">
        <v>0</v>
      </c>
      <c r="F38" s="56">
        <v>0</v>
      </c>
      <c r="G38" s="57">
        <v>0</v>
      </c>
      <c r="H38" s="53">
        <v>28</v>
      </c>
      <c r="I38" s="47">
        <v>28</v>
      </c>
      <c r="J38" s="41"/>
      <c r="K38" s="100">
        <v>0</v>
      </c>
      <c r="L38" s="56">
        <v>0</v>
      </c>
      <c r="M38" s="56">
        <f t="shared" si="1"/>
        <v>0</v>
      </c>
      <c r="N38" s="101">
        <f t="shared" si="0"/>
        <v>0</v>
      </c>
      <c r="O38" s="46">
        <v>28</v>
      </c>
      <c r="P38" s="54"/>
      <c r="Q38" s="54"/>
      <c r="R38" s="54"/>
      <c r="S38" s="54"/>
    </row>
    <row r="39" spans="1:19" x14ac:dyDescent="0.2">
      <c r="A39" s="47">
        <v>29</v>
      </c>
      <c r="B39" s="40"/>
      <c r="C39" s="48"/>
      <c r="D39" s="49" t="s">
        <v>60</v>
      </c>
      <c r="E39" s="55">
        <v>0</v>
      </c>
      <c r="F39" s="56">
        <v>0</v>
      </c>
      <c r="G39" s="57">
        <v>0</v>
      </c>
      <c r="H39" s="53">
        <v>29</v>
      </c>
      <c r="I39" s="47">
        <v>29</v>
      </c>
      <c r="J39" s="41"/>
      <c r="K39" s="100">
        <v>0</v>
      </c>
      <c r="L39" s="56">
        <v>0</v>
      </c>
      <c r="M39" s="56">
        <f t="shared" si="1"/>
        <v>0</v>
      </c>
      <c r="N39" s="101">
        <f t="shared" si="0"/>
        <v>0</v>
      </c>
      <c r="O39" s="46">
        <v>29</v>
      </c>
      <c r="P39" s="54"/>
      <c r="Q39" s="54"/>
      <c r="R39" s="54"/>
      <c r="S39" s="54"/>
    </row>
    <row r="40" spans="1:19" x14ac:dyDescent="0.2">
      <c r="A40" s="47">
        <v>30</v>
      </c>
      <c r="B40" s="40"/>
      <c r="C40" s="58"/>
      <c r="D40" s="49" t="s">
        <v>61</v>
      </c>
      <c r="E40" s="59">
        <f>SUM(E11:E39)</f>
        <v>1416715</v>
      </c>
      <c r="F40" s="60">
        <f>SUM(F11:F39)</f>
        <v>0</v>
      </c>
      <c r="G40" s="61">
        <f>SUM(G11:G39)</f>
        <v>0</v>
      </c>
      <c r="H40" s="53">
        <v>30</v>
      </c>
      <c r="I40" s="47">
        <v>30</v>
      </c>
      <c r="J40" s="41"/>
      <c r="K40" s="102">
        <f>SUM(K11:K39)</f>
        <v>24250</v>
      </c>
      <c r="L40" s="60">
        <f>SUM(L11:L39)</f>
        <v>0</v>
      </c>
      <c r="M40" s="60">
        <f>SUM(M11:M39)</f>
        <v>24250</v>
      </c>
      <c r="N40" s="103">
        <f>SUM(N11:N39)</f>
        <v>1440965</v>
      </c>
      <c r="O40" s="46">
        <v>30</v>
      </c>
      <c r="P40" s="54"/>
      <c r="Q40" s="54"/>
      <c r="R40" s="54"/>
      <c r="S40" s="54"/>
    </row>
    <row r="41" spans="1:19" x14ac:dyDescent="0.2">
      <c r="A41" s="47">
        <v>31</v>
      </c>
      <c r="B41" s="40"/>
      <c r="C41" s="48">
        <v>-52</v>
      </c>
      <c r="D41" s="49" t="s">
        <v>62</v>
      </c>
      <c r="E41" s="59">
        <v>242825</v>
      </c>
      <c r="F41" s="60">
        <v>0</v>
      </c>
      <c r="G41" s="61">
        <v>0</v>
      </c>
      <c r="H41" s="53">
        <v>31</v>
      </c>
      <c r="I41" s="47">
        <v>31</v>
      </c>
      <c r="J41" s="41"/>
      <c r="K41" s="102">
        <v>5414</v>
      </c>
      <c r="L41" s="60">
        <v>13782</v>
      </c>
      <c r="M41" s="60">
        <f t="shared" ref="M41:M48" si="3">+K41-L41</f>
        <v>-8368</v>
      </c>
      <c r="N41" s="103">
        <f t="shared" ref="N41:N48" si="4">+E41+F41+G41+M41</f>
        <v>234457</v>
      </c>
      <c r="O41" s="46">
        <v>31</v>
      </c>
      <c r="P41" s="54"/>
      <c r="Q41" s="54"/>
      <c r="R41" s="54"/>
      <c r="S41" s="54"/>
    </row>
    <row r="42" spans="1:19" x14ac:dyDescent="0.2">
      <c r="A42" s="47">
        <v>32</v>
      </c>
      <c r="B42" s="40"/>
      <c r="C42" s="48">
        <f t="shared" ref="C42:C48" si="5">C41-1</f>
        <v>-53</v>
      </c>
      <c r="D42" s="49" t="s">
        <v>63</v>
      </c>
      <c r="E42" s="55">
        <v>0</v>
      </c>
      <c r="F42" s="56">
        <v>0</v>
      </c>
      <c r="G42" s="57">
        <v>0</v>
      </c>
      <c r="H42" s="53">
        <v>32</v>
      </c>
      <c r="I42" s="47">
        <v>32</v>
      </c>
      <c r="J42" s="41"/>
      <c r="K42" s="100">
        <v>0</v>
      </c>
      <c r="L42" s="56"/>
      <c r="M42" s="56">
        <f t="shared" si="3"/>
        <v>0</v>
      </c>
      <c r="N42" s="101">
        <f t="shared" si="4"/>
        <v>0</v>
      </c>
      <c r="O42" s="46">
        <v>32</v>
      </c>
      <c r="P42" s="54"/>
      <c r="Q42" s="54"/>
      <c r="R42" s="54"/>
      <c r="S42" s="54"/>
    </row>
    <row r="43" spans="1:19" x14ac:dyDescent="0.2">
      <c r="A43" s="47">
        <v>33</v>
      </c>
      <c r="B43" s="40"/>
      <c r="C43" s="48">
        <f t="shared" si="5"/>
        <v>-54</v>
      </c>
      <c r="D43" s="49" t="s">
        <v>64</v>
      </c>
      <c r="E43" s="55">
        <v>0</v>
      </c>
      <c r="F43" s="56">
        <v>0</v>
      </c>
      <c r="G43" s="57">
        <v>0</v>
      </c>
      <c r="H43" s="53">
        <v>33</v>
      </c>
      <c r="I43" s="47">
        <v>33</v>
      </c>
      <c r="J43" s="41"/>
      <c r="K43" s="100">
        <v>0</v>
      </c>
      <c r="L43" s="56"/>
      <c r="M43" s="56">
        <f t="shared" si="3"/>
        <v>0</v>
      </c>
      <c r="N43" s="101">
        <f t="shared" si="4"/>
        <v>0</v>
      </c>
      <c r="O43" s="46">
        <v>33</v>
      </c>
      <c r="P43" s="54"/>
      <c r="Q43" s="54"/>
      <c r="R43" s="54"/>
      <c r="S43" s="54"/>
    </row>
    <row r="44" spans="1:19" x14ac:dyDescent="0.2">
      <c r="A44" s="47">
        <v>34</v>
      </c>
      <c r="B44" s="40"/>
      <c r="C44" s="48">
        <f t="shared" si="5"/>
        <v>-55</v>
      </c>
      <c r="D44" s="49" t="s">
        <v>65</v>
      </c>
      <c r="E44" s="55">
        <v>0</v>
      </c>
      <c r="F44" s="56">
        <v>0</v>
      </c>
      <c r="G44" s="57">
        <v>0</v>
      </c>
      <c r="H44" s="53">
        <v>34</v>
      </c>
      <c r="I44" s="47">
        <v>34</v>
      </c>
      <c r="J44" s="41"/>
      <c r="K44" s="100">
        <v>0</v>
      </c>
      <c r="L44" s="56"/>
      <c r="M44" s="56">
        <f t="shared" si="3"/>
        <v>0</v>
      </c>
      <c r="N44" s="101">
        <f t="shared" si="4"/>
        <v>0</v>
      </c>
      <c r="O44" s="46">
        <v>34</v>
      </c>
      <c r="P44" s="54"/>
      <c r="Q44" s="54"/>
      <c r="R44" s="54"/>
      <c r="S44" s="54"/>
    </row>
    <row r="45" spans="1:19" x14ac:dyDescent="0.2">
      <c r="A45" s="47">
        <v>35</v>
      </c>
      <c r="B45" s="40"/>
      <c r="C45" s="48">
        <f t="shared" si="5"/>
        <v>-56</v>
      </c>
      <c r="D45" s="49" t="s">
        <v>66</v>
      </c>
      <c r="E45" s="55">
        <v>0</v>
      </c>
      <c r="F45" s="56">
        <v>0</v>
      </c>
      <c r="G45" s="57">
        <v>0</v>
      </c>
      <c r="H45" s="53">
        <v>35</v>
      </c>
      <c r="I45" s="47">
        <v>35</v>
      </c>
      <c r="J45" s="41"/>
      <c r="K45" s="100">
        <v>0</v>
      </c>
      <c r="L45" s="56"/>
      <c r="M45" s="56">
        <f t="shared" si="3"/>
        <v>0</v>
      </c>
      <c r="N45" s="101">
        <f t="shared" si="4"/>
        <v>0</v>
      </c>
      <c r="O45" s="46">
        <v>35</v>
      </c>
      <c r="P45" s="54"/>
      <c r="Q45" s="54"/>
      <c r="R45" s="54"/>
      <c r="S45" s="54"/>
    </row>
    <row r="46" spans="1:19" x14ac:dyDescent="0.2">
      <c r="A46" s="47">
        <v>36</v>
      </c>
      <c r="B46" s="40"/>
      <c r="C46" s="48">
        <f t="shared" si="5"/>
        <v>-57</v>
      </c>
      <c r="D46" s="49" t="s">
        <v>67</v>
      </c>
      <c r="E46" s="55">
        <v>0</v>
      </c>
      <c r="F46" s="56">
        <v>0</v>
      </c>
      <c r="G46" s="57">
        <v>0</v>
      </c>
      <c r="H46" s="53">
        <v>36</v>
      </c>
      <c r="I46" s="47">
        <v>36</v>
      </c>
      <c r="J46" s="41"/>
      <c r="K46" s="100">
        <v>0</v>
      </c>
      <c r="L46" s="56"/>
      <c r="M46" s="56">
        <f t="shared" si="3"/>
        <v>0</v>
      </c>
      <c r="N46" s="101">
        <f t="shared" si="4"/>
        <v>0</v>
      </c>
      <c r="O46" s="46">
        <v>36</v>
      </c>
      <c r="P46" s="54"/>
      <c r="Q46" s="54"/>
      <c r="R46" s="54"/>
      <c r="S46" s="54"/>
    </row>
    <row r="47" spans="1:19" x14ac:dyDescent="0.2">
      <c r="A47" s="47">
        <v>37</v>
      </c>
      <c r="B47" s="40"/>
      <c r="C47" s="48">
        <f t="shared" si="5"/>
        <v>-58</v>
      </c>
      <c r="D47" s="49" t="s">
        <v>68</v>
      </c>
      <c r="E47" s="55">
        <v>1211</v>
      </c>
      <c r="F47" s="56">
        <v>0</v>
      </c>
      <c r="G47" s="57">
        <v>0</v>
      </c>
      <c r="H47" s="53">
        <v>37</v>
      </c>
      <c r="I47" s="47">
        <v>37</v>
      </c>
      <c r="J47" s="41"/>
      <c r="K47" s="100">
        <v>0</v>
      </c>
      <c r="L47" s="56">
        <v>0</v>
      </c>
      <c r="M47" s="56">
        <f t="shared" si="3"/>
        <v>0</v>
      </c>
      <c r="N47" s="101">
        <f t="shared" si="4"/>
        <v>1211</v>
      </c>
      <c r="O47" s="46">
        <v>37</v>
      </c>
      <c r="P47" s="54"/>
      <c r="Q47" s="54"/>
      <c r="R47" s="54"/>
      <c r="S47" s="54"/>
    </row>
    <row r="48" spans="1:19" x14ac:dyDescent="0.2">
      <c r="A48" s="47">
        <v>38</v>
      </c>
      <c r="B48" s="40"/>
      <c r="C48" s="48">
        <f t="shared" si="5"/>
        <v>-59</v>
      </c>
      <c r="D48" s="49" t="s">
        <v>69</v>
      </c>
      <c r="E48" s="55">
        <v>182448</v>
      </c>
      <c r="F48" s="56">
        <v>0</v>
      </c>
      <c r="G48" s="57">
        <v>0</v>
      </c>
      <c r="H48" s="53">
        <v>38</v>
      </c>
      <c r="I48" s="47">
        <v>38</v>
      </c>
      <c r="J48" s="41"/>
      <c r="K48" s="100">
        <v>6980</v>
      </c>
      <c r="L48" s="56">
        <v>44</v>
      </c>
      <c r="M48" s="56">
        <f t="shared" si="3"/>
        <v>6936</v>
      </c>
      <c r="N48" s="101">
        <f t="shared" si="4"/>
        <v>189384</v>
      </c>
      <c r="O48" s="46">
        <v>38</v>
      </c>
      <c r="P48" s="54"/>
      <c r="Q48" s="54"/>
      <c r="R48" s="54"/>
      <c r="S48" s="54"/>
    </row>
    <row r="49" spans="1:19" x14ac:dyDescent="0.2">
      <c r="A49" s="47">
        <v>39</v>
      </c>
      <c r="B49" s="40"/>
      <c r="C49" s="48"/>
      <c r="D49" s="49" t="s">
        <v>70</v>
      </c>
      <c r="E49" s="59">
        <f>SUM(E41:E48)</f>
        <v>426484</v>
      </c>
      <c r="F49" s="60">
        <f>SUM(F41:F48)</f>
        <v>0</v>
      </c>
      <c r="G49" s="61">
        <f>SUM(G41:G48)</f>
        <v>0</v>
      </c>
      <c r="H49" s="53">
        <v>39</v>
      </c>
      <c r="I49" s="47">
        <v>39</v>
      </c>
      <c r="J49" s="41"/>
      <c r="K49" s="102">
        <f>SUM(K41:K48)</f>
        <v>12394</v>
      </c>
      <c r="L49" s="60">
        <f>SUM(L41:L48)</f>
        <v>13826</v>
      </c>
      <c r="M49" s="60">
        <f>SUM(M41:M48)</f>
        <v>-1432</v>
      </c>
      <c r="N49" s="103">
        <f>SUM(N41:N48)</f>
        <v>425052</v>
      </c>
      <c r="O49" s="46">
        <v>39</v>
      </c>
      <c r="P49" s="54"/>
      <c r="Q49" s="54"/>
      <c r="R49" s="54"/>
      <c r="S49" s="54"/>
    </row>
    <row r="50" spans="1:19" x14ac:dyDescent="0.2">
      <c r="A50" s="47">
        <v>40</v>
      </c>
      <c r="B50" s="40"/>
      <c r="C50" s="48">
        <v>-76</v>
      </c>
      <c r="D50" s="49" t="s">
        <v>71</v>
      </c>
      <c r="E50" s="59">
        <v>0</v>
      </c>
      <c r="F50" s="60">
        <v>0</v>
      </c>
      <c r="G50" s="61">
        <v>0</v>
      </c>
      <c r="H50" s="53">
        <v>40</v>
      </c>
      <c r="I50" s="47">
        <v>40</v>
      </c>
      <c r="J50" s="41"/>
      <c r="K50" s="102">
        <v>0</v>
      </c>
      <c r="L50" s="60">
        <v>0</v>
      </c>
      <c r="M50" s="60">
        <f t="shared" ref="M50:M52" si="6">+K50-L50</f>
        <v>0</v>
      </c>
      <c r="N50" s="103">
        <f>+E50+F50+G50+M50</f>
        <v>0</v>
      </c>
      <c r="O50" s="46">
        <v>40</v>
      </c>
      <c r="P50" s="54"/>
      <c r="Q50" s="54"/>
      <c r="R50" s="54"/>
      <c r="S50" s="54"/>
    </row>
    <row r="51" spans="1:19" x14ac:dyDescent="0.2">
      <c r="A51" s="47">
        <v>41</v>
      </c>
      <c r="B51" s="40"/>
      <c r="C51" s="48">
        <v>-80</v>
      </c>
      <c r="D51" s="49" t="s">
        <v>72</v>
      </c>
      <c r="E51" s="55">
        <v>0</v>
      </c>
      <c r="F51" s="56">
        <v>0</v>
      </c>
      <c r="G51" s="57">
        <v>0</v>
      </c>
      <c r="H51" s="53">
        <v>41</v>
      </c>
      <c r="I51" s="47">
        <v>41</v>
      </c>
      <c r="J51" s="41"/>
      <c r="K51" s="100">
        <v>0</v>
      </c>
      <c r="L51" s="56">
        <v>0</v>
      </c>
      <c r="M51" s="56">
        <f t="shared" si="6"/>
        <v>0</v>
      </c>
      <c r="N51" s="101">
        <f>+E51+F51+G51+M51</f>
        <v>0</v>
      </c>
      <c r="O51" s="46">
        <v>41</v>
      </c>
      <c r="P51" s="54"/>
      <c r="Q51" s="54"/>
      <c r="R51" s="54"/>
      <c r="S51" s="54"/>
    </row>
    <row r="52" spans="1:19" x14ac:dyDescent="0.2">
      <c r="A52" s="47">
        <v>42</v>
      </c>
      <c r="B52" s="40"/>
      <c r="C52" s="48">
        <v>-90</v>
      </c>
      <c r="D52" s="49" t="s">
        <v>73</v>
      </c>
      <c r="E52" s="55">
        <v>17277</v>
      </c>
      <c r="F52" s="56">
        <v>0</v>
      </c>
      <c r="G52" s="57">
        <v>0</v>
      </c>
      <c r="H52" s="53">
        <v>42</v>
      </c>
      <c r="I52" s="47">
        <v>42</v>
      </c>
      <c r="J52" s="41"/>
      <c r="K52" s="104">
        <v>-2356</v>
      </c>
      <c r="L52" s="56">
        <v>0</v>
      </c>
      <c r="M52" s="56">
        <f t="shared" si="6"/>
        <v>-2356</v>
      </c>
      <c r="N52" s="101">
        <f>+E52+F52+G52+M52</f>
        <v>14921</v>
      </c>
      <c r="O52" s="46">
        <v>42</v>
      </c>
      <c r="P52" s="54"/>
      <c r="Q52" s="54"/>
      <c r="R52" s="54"/>
      <c r="S52" s="54"/>
    </row>
    <row r="53" spans="1:19" ht="12" thickBot="1" x14ac:dyDescent="0.25">
      <c r="A53" s="47">
        <v>43</v>
      </c>
      <c r="B53" s="40"/>
      <c r="C53" s="62"/>
      <c r="D53" s="49" t="s">
        <v>74</v>
      </c>
      <c r="E53" s="63">
        <f>SUM(E40,E49:E52)</f>
        <v>1860476</v>
      </c>
      <c r="F53" s="64">
        <f>SUM(F40,F49:F52)</f>
        <v>0</v>
      </c>
      <c r="G53" s="65">
        <f>SUM(G40,G49:G52)</f>
        <v>0</v>
      </c>
      <c r="H53" s="53">
        <v>43</v>
      </c>
      <c r="I53" s="47">
        <v>43</v>
      </c>
      <c r="J53" s="41"/>
      <c r="K53" s="105">
        <f>SUM(K40,K49:K52)</f>
        <v>34288</v>
      </c>
      <c r="L53" s="106">
        <f>SUM(L40,L49:L52)</f>
        <v>13826</v>
      </c>
      <c r="M53" s="106">
        <f>SUM(M40,M49:M52)</f>
        <v>20462</v>
      </c>
      <c r="N53" s="107">
        <f>SUM(N40,N49:N52)</f>
        <v>1880938</v>
      </c>
      <c r="O53" s="46">
        <v>43</v>
      </c>
      <c r="P53" s="54"/>
      <c r="Q53" s="54"/>
      <c r="R53" s="54"/>
      <c r="S53" s="54"/>
    </row>
    <row r="54" spans="1:19" x14ac:dyDescent="0.2">
      <c r="A54" s="66"/>
      <c r="B54" s="67"/>
      <c r="C54" s="68"/>
      <c r="D54" s="67"/>
      <c r="E54" s="67"/>
      <c r="F54" s="67"/>
      <c r="G54" s="67"/>
      <c r="H54" s="69"/>
      <c r="I54" s="66"/>
      <c r="J54" s="67"/>
      <c r="K54" s="10"/>
      <c r="L54" s="10"/>
      <c r="M54" s="10"/>
      <c r="N54" s="10"/>
      <c r="O54" s="70"/>
    </row>
    <row r="55" spans="1:19" x14ac:dyDescent="0.2">
      <c r="A55" s="71"/>
      <c r="B55" s="10" t="s">
        <v>75</v>
      </c>
      <c r="C55" s="72"/>
      <c r="D55" s="10"/>
      <c r="E55" s="10"/>
      <c r="F55" s="10"/>
      <c r="G55" s="10"/>
      <c r="H55" s="26"/>
      <c r="I55" s="71"/>
      <c r="J55" s="10"/>
      <c r="K55" s="10"/>
      <c r="L55" s="10"/>
      <c r="M55" s="10"/>
      <c r="N55" s="10"/>
      <c r="O55" s="73"/>
    </row>
    <row r="56" spans="1:19" x14ac:dyDescent="0.2">
      <c r="A56" s="71"/>
      <c r="B56" s="93" t="s">
        <v>76</v>
      </c>
      <c r="C56" s="72"/>
      <c r="D56" s="10"/>
      <c r="E56" s="10"/>
      <c r="F56" s="10"/>
      <c r="G56" s="10"/>
      <c r="H56" s="26"/>
      <c r="I56" s="71"/>
      <c r="J56" s="10"/>
      <c r="K56" s="10"/>
      <c r="L56" s="10"/>
      <c r="M56" s="10"/>
      <c r="N56" s="10"/>
      <c r="O56" s="73"/>
    </row>
    <row r="57" spans="1:19" x14ac:dyDescent="0.2">
      <c r="A57" s="71"/>
      <c r="B57" s="10"/>
      <c r="C57" s="72"/>
      <c r="D57" s="10"/>
      <c r="E57" s="10"/>
      <c r="F57" s="10"/>
      <c r="G57" s="10"/>
      <c r="H57" s="26"/>
      <c r="I57" s="71"/>
      <c r="J57" s="10"/>
      <c r="K57" s="10"/>
      <c r="L57" s="10"/>
      <c r="M57" s="10"/>
      <c r="N57" s="10"/>
      <c r="O57" s="73"/>
    </row>
    <row r="58" spans="1:19" x14ac:dyDescent="0.2">
      <c r="A58" s="71"/>
      <c r="B58" s="108" t="s">
        <v>77</v>
      </c>
      <c r="C58" s="72"/>
      <c r="D58" s="10"/>
      <c r="E58" s="109">
        <v>2021</v>
      </c>
      <c r="F58" s="110" t="s">
        <v>78</v>
      </c>
      <c r="G58" s="10"/>
      <c r="H58" s="26"/>
      <c r="I58" s="71"/>
      <c r="J58" s="10"/>
      <c r="K58" s="10"/>
      <c r="L58" s="10"/>
      <c r="M58" s="10"/>
      <c r="N58" s="10"/>
      <c r="O58" s="73"/>
    </row>
    <row r="59" spans="1:19" x14ac:dyDescent="0.2">
      <c r="A59" s="71"/>
      <c r="B59" s="111" t="s">
        <v>79</v>
      </c>
      <c r="C59" s="72"/>
      <c r="D59" s="10"/>
      <c r="E59" s="83">
        <f>+K53</f>
        <v>34288</v>
      </c>
      <c r="F59" s="83">
        <v>1988116</v>
      </c>
      <c r="G59" s="74"/>
      <c r="H59" s="26"/>
      <c r="I59" s="71"/>
      <c r="J59" s="10"/>
      <c r="K59" s="10"/>
      <c r="L59" s="10"/>
      <c r="M59" s="10"/>
      <c r="N59" s="10"/>
      <c r="O59" s="73"/>
    </row>
    <row r="60" spans="1:19" x14ac:dyDescent="0.2">
      <c r="A60" s="71"/>
      <c r="B60" s="111" t="s">
        <v>80</v>
      </c>
      <c r="C60" s="72"/>
      <c r="D60" s="10"/>
      <c r="E60" s="84"/>
      <c r="F60" s="84"/>
      <c r="G60" s="10"/>
      <c r="H60" s="26"/>
      <c r="I60" s="71"/>
      <c r="J60" s="10"/>
      <c r="K60" s="10"/>
      <c r="L60" s="10"/>
      <c r="M60" s="10"/>
      <c r="N60" s="10"/>
      <c r="O60" s="73"/>
    </row>
    <row r="61" spans="1:19" x14ac:dyDescent="0.2">
      <c r="A61" s="71"/>
      <c r="B61" s="112" t="s">
        <v>81</v>
      </c>
      <c r="C61" s="72"/>
      <c r="D61" s="10"/>
      <c r="E61" s="84">
        <v>9308</v>
      </c>
      <c r="F61" s="84">
        <v>320235</v>
      </c>
      <c r="G61" s="74"/>
      <c r="H61" s="26"/>
      <c r="I61" s="71"/>
      <c r="J61" s="10"/>
      <c r="K61" s="10"/>
      <c r="L61" s="10"/>
      <c r="M61" s="10"/>
      <c r="N61" s="10"/>
      <c r="O61" s="73"/>
    </row>
    <row r="62" spans="1:19" x14ac:dyDescent="0.2">
      <c r="A62" s="71"/>
      <c r="B62" s="111" t="s">
        <v>82</v>
      </c>
      <c r="C62" s="72"/>
      <c r="D62" s="10"/>
      <c r="E62" s="84"/>
      <c r="F62" s="84"/>
      <c r="G62" s="10"/>
      <c r="H62" s="26"/>
      <c r="I62" s="71"/>
      <c r="J62" s="10"/>
      <c r="K62" s="10"/>
      <c r="L62" s="10"/>
      <c r="M62" s="10"/>
      <c r="N62" s="10"/>
      <c r="O62" s="73"/>
    </row>
    <row r="63" spans="1:19" x14ac:dyDescent="0.2">
      <c r="A63" s="71"/>
      <c r="B63" s="112" t="s">
        <v>87</v>
      </c>
      <c r="C63" s="72"/>
      <c r="D63" s="10"/>
      <c r="E63" s="84">
        <v>9000</v>
      </c>
      <c r="F63" s="84">
        <v>114650</v>
      </c>
      <c r="G63" s="74"/>
      <c r="H63" s="26"/>
      <c r="I63" s="71"/>
      <c r="J63" s="10"/>
      <c r="K63" s="10"/>
      <c r="L63" s="10"/>
      <c r="M63" s="10"/>
      <c r="N63" s="10"/>
      <c r="O63" s="73"/>
    </row>
    <row r="64" spans="1:19" x14ac:dyDescent="0.2">
      <c r="A64" s="71"/>
      <c r="B64" s="112" t="s">
        <v>83</v>
      </c>
      <c r="C64" s="72"/>
      <c r="D64" s="10"/>
      <c r="E64" s="84">
        <v>1022</v>
      </c>
      <c r="F64" s="84">
        <v>21245</v>
      </c>
      <c r="G64" s="74"/>
      <c r="H64" s="26"/>
      <c r="I64" s="71"/>
      <c r="J64" s="10"/>
      <c r="K64" s="10"/>
      <c r="L64" s="10"/>
      <c r="M64" s="10"/>
      <c r="N64" s="10"/>
      <c r="O64" s="73"/>
    </row>
    <row r="65" spans="1:15" ht="12" thickBot="1" x14ac:dyDescent="0.25">
      <c r="A65" s="71"/>
      <c r="B65" s="111" t="s">
        <v>84</v>
      </c>
      <c r="C65" s="72"/>
      <c r="D65" s="10"/>
      <c r="E65" s="75">
        <f>SUM(E59:E64)</f>
        <v>53618</v>
      </c>
      <c r="F65" s="75">
        <f>SUM(F59:F64)</f>
        <v>2444246</v>
      </c>
      <c r="G65" s="74"/>
      <c r="H65" s="26"/>
      <c r="I65" s="71"/>
      <c r="J65" s="10"/>
      <c r="K65" s="10"/>
      <c r="L65" s="10"/>
      <c r="M65" s="10"/>
      <c r="N65" s="10"/>
      <c r="O65" s="73"/>
    </row>
    <row r="66" spans="1:15" ht="12" thickTop="1" x14ac:dyDescent="0.2">
      <c r="A66" s="71"/>
      <c r="B66" s="10"/>
      <c r="C66" s="72"/>
      <c r="D66" s="10"/>
      <c r="E66" s="10"/>
      <c r="F66" s="10"/>
      <c r="G66" s="10"/>
      <c r="H66" s="26"/>
      <c r="I66" s="71"/>
      <c r="J66" s="10"/>
      <c r="K66" s="10"/>
      <c r="L66" s="10"/>
      <c r="M66" s="10"/>
      <c r="N66" s="10"/>
      <c r="O66" s="73"/>
    </row>
    <row r="67" spans="1:15" x14ac:dyDescent="0.2">
      <c r="A67" s="71"/>
      <c r="B67" s="86" t="s">
        <v>89</v>
      </c>
      <c r="C67" s="87"/>
      <c r="D67" s="86"/>
      <c r="E67" s="86"/>
      <c r="F67" s="86"/>
      <c r="G67" s="10"/>
      <c r="H67" s="26"/>
      <c r="I67" s="71"/>
      <c r="J67" s="10"/>
      <c r="K67" s="10"/>
      <c r="L67" s="10"/>
      <c r="M67" s="10"/>
      <c r="N67" s="10"/>
      <c r="O67" s="76"/>
    </row>
    <row r="68" spans="1:15" x14ac:dyDescent="0.2">
      <c r="A68" s="71"/>
      <c r="B68" s="86" t="s">
        <v>85</v>
      </c>
      <c r="C68" s="87"/>
      <c r="D68" s="86"/>
      <c r="E68" s="86"/>
      <c r="F68" s="86"/>
      <c r="G68" s="10"/>
      <c r="H68" s="26"/>
      <c r="I68" s="71"/>
      <c r="J68" s="10"/>
      <c r="K68" s="10"/>
      <c r="L68" s="10"/>
      <c r="M68" s="10"/>
      <c r="N68" s="10"/>
      <c r="O68" s="26"/>
    </row>
    <row r="69" spans="1:15" s="9" customFormat="1" x14ac:dyDescent="0.2">
      <c r="A69" s="71"/>
      <c r="B69" s="10"/>
      <c r="C69" s="72"/>
      <c r="D69" s="10"/>
      <c r="E69" s="10"/>
      <c r="F69" s="10"/>
      <c r="G69" s="10"/>
      <c r="H69" s="26"/>
      <c r="I69" s="71"/>
      <c r="J69" s="10"/>
      <c r="K69" s="10"/>
      <c r="L69" s="10"/>
      <c r="M69" s="10"/>
      <c r="N69" s="10"/>
      <c r="O69" s="26"/>
    </row>
    <row r="70" spans="1:15" x14ac:dyDescent="0.2">
      <c r="A70" s="71"/>
      <c r="B70" s="10"/>
      <c r="C70" s="72"/>
      <c r="D70" s="10"/>
      <c r="E70" s="10"/>
      <c r="F70" s="10"/>
      <c r="G70" s="10"/>
      <c r="H70" s="26"/>
      <c r="I70" s="71"/>
      <c r="J70" s="10"/>
      <c r="K70" s="10"/>
      <c r="L70" s="10"/>
      <c r="M70" s="10"/>
      <c r="N70" s="10"/>
      <c r="O70" s="26"/>
    </row>
    <row r="71" spans="1:15" x14ac:dyDescent="0.2">
      <c r="A71" s="71"/>
      <c r="B71" s="10"/>
      <c r="C71" s="72"/>
      <c r="D71" s="10"/>
      <c r="E71" s="10"/>
      <c r="F71" s="10"/>
      <c r="G71" s="10"/>
      <c r="H71" s="26"/>
      <c r="I71" s="71"/>
      <c r="J71" s="10"/>
      <c r="K71" s="10"/>
      <c r="L71" s="10"/>
      <c r="M71" s="10"/>
      <c r="N71" s="10"/>
      <c r="O71" s="26"/>
    </row>
    <row r="72" spans="1:15" x14ac:dyDescent="0.2">
      <c r="A72" s="71"/>
      <c r="B72" s="10"/>
      <c r="C72" s="72"/>
      <c r="D72" s="10"/>
      <c r="E72" s="10"/>
      <c r="F72" s="10"/>
      <c r="G72" s="10"/>
      <c r="H72" s="26"/>
      <c r="I72" s="71"/>
      <c r="J72" s="10"/>
      <c r="K72" s="10"/>
      <c r="L72" s="10"/>
      <c r="M72" s="10"/>
      <c r="N72" s="10"/>
      <c r="O72" s="26"/>
    </row>
    <row r="73" spans="1:15" x14ac:dyDescent="0.2">
      <c r="A73" s="71"/>
      <c r="B73" s="10"/>
      <c r="C73" s="72"/>
      <c r="D73" s="10"/>
      <c r="E73" s="10"/>
      <c r="F73" s="10"/>
      <c r="G73" s="10"/>
      <c r="H73" s="26"/>
      <c r="I73" s="71"/>
      <c r="J73" s="10"/>
      <c r="K73" s="10"/>
      <c r="L73" s="10"/>
      <c r="M73" s="10"/>
      <c r="N73" s="10"/>
      <c r="O73" s="26"/>
    </row>
    <row r="74" spans="1:15" x14ac:dyDescent="0.2">
      <c r="A74" s="71"/>
      <c r="B74" s="10"/>
      <c r="C74" s="72"/>
      <c r="D74" s="10"/>
      <c r="E74" s="10"/>
      <c r="F74" s="10"/>
      <c r="G74" s="10"/>
      <c r="H74" s="26"/>
      <c r="I74" s="71"/>
      <c r="J74" s="10"/>
      <c r="K74" s="10"/>
      <c r="L74" s="10"/>
      <c r="M74" s="10"/>
      <c r="N74" s="10"/>
      <c r="O74" s="26"/>
    </row>
    <row r="75" spans="1:15" x14ac:dyDescent="0.2">
      <c r="A75" s="71"/>
      <c r="B75" s="10"/>
      <c r="C75" s="72"/>
      <c r="D75" s="10"/>
      <c r="E75" s="10"/>
      <c r="F75" s="10"/>
      <c r="G75" s="10"/>
      <c r="H75" s="26"/>
      <c r="I75" s="71"/>
      <c r="J75" s="10"/>
      <c r="K75" s="10"/>
      <c r="L75" s="10"/>
      <c r="M75" s="10"/>
      <c r="N75" s="10"/>
      <c r="O75" s="26"/>
    </row>
    <row r="76" spans="1:15" x14ac:dyDescent="0.2">
      <c r="A76" s="71"/>
      <c r="B76" s="10"/>
      <c r="C76" s="72"/>
      <c r="D76" s="10"/>
      <c r="E76" s="10"/>
      <c r="F76" s="10"/>
      <c r="G76" s="10"/>
      <c r="H76" s="26"/>
      <c r="I76" s="71"/>
      <c r="J76" s="10"/>
      <c r="K76" s="10"/>
      <c r="L76" s="10"/>
      <c r="M76" s="10"/>
      <c r="N76" s="10"/>
      <c r="O76" s="26"/>
    </row>
    <row r="77" spans="1:15" x14ac:dyDescent="0.2">
      <c r="A77" s="71"/>
      <c r="B77" s="10"/>
      <c r="C77" s="72"/>
      <c r="D77" s="10"/>
      <c r="E77" s="10"/>
      <c r="F77" s="10"/>
      <c r="G77" s="10"/>
      <c r="H77" s="26"/>
      <c r="I77" s="71"/>
      <c r="J77" s="10"/>
      <c r="K77" s="10"/>
      <c r="L77" s="10"/>
      <c r="M77" s="10"/>
      <c r="N77" s="10"/>
      <c r="O77" s="26"/>
    </row>
    <row r="78" spans="1:15" x14ac:dyDescent="0.2">
      <c r="A78" s="71"/>
      <c r="B78" s="10"/>
      <c r="C78" s="72"/>
      <c r="D78" s="10"/>
      <c r="E78" s="10"/>
      <c r="F78" s="10"/>
      <c r="G78" s="10"/>
      <c r="H78" s="26"/>
      <c r="I78" s="71"/>
      <c r="J78" s="10"/>
      <c r="K78" s="10"/>
      <c r="L78" s="10"/>
      <c r="M78" s="10"/>
      <c r="N78" s="10"/>
      <c r="O78" s="26"/>
    </row>
    <row r="79" spans="1:15" x14ac:dyDescent="0.2">
      <c r="A79" s="71"/>
      <c r="B79" s="10"/>
      <c r="C79" s="72"/>
      <c r="D79" s="10"/>
      <c r="E79" s="10"/>
      <c r="F79" s="10"/>
      <c r="G79" s="10"/>
      <c r="H79" s="26"/>
      <c r="I79" s="71"/>
      <c r="J79" s="10"/>
      <c r="K79" s="10"/>
      <c r="L79" s="10"/>
      <c r="M79" s="10"/>
      <c r="N79" s="10"/>
      <c r="O79" s="26"/>
    </row>
    <row r="80" spans="1:15" x14ac:dyDescent="0.2">
      <c r="A80" s="71"/>
      <c r="B80" s="10"/>
      <c r="C80" s="72"/>
      <c r="D80" s="10"/>
      <c r="E80" s="10"/>
      <c r="F80" s="10"/>
      <c r="G80" s="10"/>
      <c r="H80" s="26"/>
      <c r="I80" s="71"/>
      <c r="J80" s="10"/>
      <c r="K80" s="10"/>
      <c r="L80" s="10"/>
      <c r="M80" s="10"/>
      <c r="N80" s="10"/>
      <c r="O80" s="26"/>
    </row>
    <row r="81" spans="1:15" x14ac:dyDescent="0.2">
      <c r="A81" s="71"/>
      <c r="B81" s="10"/>
      <c r="C81" s="72"/>
      <c r="D81" s="10"/>
      <c r="E81" s="10"/>
      <c r="F81" s="10"/>
      <c r="G81" s="10"/>
      <c r="H81" s="26"/>
      <c r="I81" s="71"/>
      <c r="J81" s="10"/>
      <c r="K81" s="10"/>
      <c r="L81" s="10"/>
      <c r="M81" s="10"/>
      <c r="N81" s="10"/>
      <c r="O81" s="26"/>
    </row>
    <row r="82" spans="1:15" x14ac:dyDescent="0.2">
      <c r="A82" s="94"/>
      <c r="B82" s="3"/>
      <c r="C82" s="95"/>
      <c r="D82" s="3"/>
      <c r="E82" s="3"/>
      <c r="F82" s="3"/>
      <c r="G82" s="3"/>
      <c r="H82" s="96"/>
      <c r="I82" s="71"/>
      <c r="J82" s="10"/>
      <c r="K82" s="10"/>
      <c r="L82" s="10"/>
      <c r="M82" s="10"/>
      <c r="N82" s="10"/>
      <c r="O82" s="26"/>
    </row>
    <row r="83" spans="1:15" s="9" customFormat="1" x14ac:dyDescent="0.2">
      <c r="A83" s="80" t="s">
        <v>86</v>
      </c>
      <c r="B83" s="77"/>
      <c r="C83" s="78"/>
      <c r="D83" s="77"/>
      <c r="E83" s="77"/>
      <c r="F83" s="77"/>
      <c r="G83" s="77"/>
      <c r="H83" s="79"/>
      <c r="I83" s="80"/>
      <c r="J83" s="81"/>
      <c r="K83" s="81"/>
      <c r="L83" s="81"/>
      <c r="M83" s="81"/>
      <c r="N83" s="81"/>
      <c r="O83" s="79" t="s">
        <v>86</v>
      </c>
    </row>
  </sheetData>
  <mergeCells count="2">
    <mergeCell ref="A3:H3"/>
    <mergeCell ref="I3:O3"/>
  </mergeCells>
  <pageMargins left="0.75" right="0.75" top="0.75" bottom="0.75" header="0.5" footer="0.5"/>
  <pageSetup scale="8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2020-02-25T13:53:59Z</cp:lastPrinted>
  <dcterms:created xsi:type="dcterms:W3CDTF">2018-01-23T20:57:54Z</dcterms:created>
  <dcterms:modified xsi:type="dcterms:W3CDTF">2022-03-02T22:38:32Z</dcterms:modified>
</cp:coreProperties>
</file>