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B301066\Documents\STB &amp; AAR Reporting\STB &amp; AAR Reports 2022 Q1\"/>
    </mc:Choice>
  </mc:AlternateContent>
  <xr:revisionPtr revIDLastSave="0" documentId="13_ncr:1_{F88FE1DC-7979-446C-936A-86FD4A4B6B90}" xr6:coauthVersionLast="46" xr6:coauthVersionMax="46" xr10:uidLastSave="{00000000-0000-0000-0000-000000000000}"/>
  <bookViews>
    <workbookView xWindow="-108" yWindow="-108" windowWidth="23256" windowHeight="12576" xr2:uid="{00000000-000D-0000-FFFF-FFFF00000000}"/>
  </bookViews>
  <sheets>
    <sheet name="Form RE&amp;I Page 1" sheetId="1" r:id="rId1"/>
    <sheet name="Form RE&amp;I Page 2" sheetId="2" r:id="rId2"/>
  </sheets>
  <definedNames>
    <definedName name="_xlnm.Print_Area" localSheetId="0">'Form RE&amp;I Page 1'!$A$1:$F$42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2" l="1"/>
  <c r="E23" i="2"/>
  <c r="D23" i="2"/>
  <c r="F22" i="2"/>
  <c r="E22" i="2"/>
  <c r="D22" i="2"/>
  <c r="C23" i="2"/>
  <c r="C22" i="2"/>
  <c r="F35" i="1" l="1"/>
  <c r="E35" i="1"/>
  <c r="D35" i="1"/>
  <c r="C35" i="1"/>
  <c r="F29" i="1"/>
  <c r="E29" i="1"/>
  <c r="D29" i="1"/>
  <c r="C29" i="1"/>
  <c r="F20" i="1"/>
  <c r="E20" i="1"/>
  <c r="D20" i="1"/>
  <c r="C20" i="1"/>
  <c r="F17" i="1"/>
  <c r="F24" i="1" s="1"/>
  <c r="E17" i="1"/>
  <c r="E24" i="1" s="1"/>
  <c r="D17" i="1"/>
  <c r="D24" i="1" s="1"/>
  <c r="C17" i="1"/>
  <c r="C24" i="1" s="1"/>
  <c r="F14" i="1"/>
  <c r="E14" i="1"/>
  <c r="D14" i="1"/>
  <c r="C14" i="1"/>
  <c r="C20" i="2" l="1"/>
  <c r="C19" i="2"/>
  <c r="C18" i="2"/>
  <c r="E20" i="2"/>
  <c r="E18" i="2"/>
  <c r="E19" i="2"/>
  <c r="E25" i="1"/>
  <c r="C25" i="1"/>
  <c r="C31" i="1" s="1"/>
  <c r="C38" i="1" s="1"/>
  <c r="C41" i="1" s="1"/>
  <c r="C6" i="2" s="1"/>
  <c r="D20" i="2"/>
  <c r="D18" i="2"/>
  <c r="D19" i="2"/>
  <c r="D25" i="1"/>
  <c r="F18" i="2"/>
  <c r="F19" i="2"/>
  <c r="F20" i="2"/>
  <c r="F25" i="1"/>
  <c r="F21" i="2" l="1"/>
  <c r="F26" i="2" s="1"/>
  <c r="F31" i="1"/>
  <c r="F38" i="1" s="1"/>
  <c r="F41" i="1" s="1"/>
  <c r="F6" i="2" s="1"/>
  <c r="F11" i="2" s="1"/>
  <c r="F13" i="2" s="1"/>
  <c r="D21" i="2"/>
  <c r="D26" i="2" s="1"/>
  <c r="D31" i="1"/>
  <c r="D38" i="1" s="1"/>
  <c r="D41" i="1" s="1"/>
  <c r="D6" i="2" s="1"/>
  <c r="D11" i="2" s="1"/>
  <c r="D13" i="2" s="1"/>
  <c r="E21" i="2"/>
  <c r="E26" i="2" s="1"/>
  <c r="E31" i="1"/>
  <c r="E38" i="1" s="1"/>
  <c r="E41" i="1" s="1"/>
  <c r="E6" i="2" s="1"/>
  <c r="E11" i="2" s="1"/>
  <c r="E13" i="2" s="1"/>
  <c r="C21" i="2"/>
  <c r="C26" i="2" s="1"/>
  <c r="C11" i="2"/>
  <c r="C13" i="2" s="1"/>
</calcChain>
</file>

<file path=xl/sharedStrings.xml><?xml version="1.0" encoding="utf-8"?>
<sst xmlns="http://schemas.openxmlformats.org/spreadsheetml/2006/main" count="112" uniqueCount="89">
  <si>
    <t xml:space="preserve">SURFACE  TRANSPORTATION BOARD  - QUARTERLY REPORT OF REVENUES, EXPENSES, AND INCOME - RAILROADS     </t>
  </si>
  <si>
    <t>FORM RE&amp;I</t>
  </si>
  <si>
    <t xml:space="preserve">Washington,  DC 20423                                                                                                                                                                                   </t>
  </si>
  <si>
    <t>OMB Clearance No. 2140-0013</t>
  </si>
  <si>
    <t>Page 1 of 2</t>
  </si>
  <si>
    <t xml:space="preserve">                                                             Income Items
Net Revenue From Railway Operations (Lines 6 Minus 16)</t>
  </si>
  <si>
    <t>Page 2 of 2</t>
  </si>
  <si>
    <t>SUPPLEMENTAL INFORMATION ABOUT THE QUARTERLY REPORTOF REVENUES, EXPENSES, AND INCOME (FORM RE&amp;I)</t>
  </si>
  <si>
    <t>The following information is provided in compliance with OMB requirements and pursuant to the Paperwork Reduction Act of 1995, 44 U.S.C. §§ 3501-3519 (PRA):</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</si>
  <si>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</si>
  <si>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Gain (Loss) on Disposal of Discontinued Segments - Less Applicable Taxes (Account 562)</t>
  </si>
  <si>
    <t>Cumulative Effect of Changes in Accounting Principles (Less Taxes) (Account 592)</t>
  </si>
  <si>
    <t>Provision for Deferred Income Taxes (Account 557)</t>
  </si>
  <si>
    <t>Provision for Deferred Taxes - Extraordinary Items (Account 591)</t>
  </si>
  <si>
    <t>Total Way and Structures</t>
  </si>
  <si>
    <t>All Other Way and Structure Accounts</t>
  </si>
  <si>
    <t>Less:  Net Income attributable to non-controlling interest</t>
  </si>
  <si>
    <t>Net Income attributable to reporting railroad</t>
  </si>
  <si>
    <t>Basic Earnings Per Share</t>
  </si>
  <si>
    <t>Diluted Earnings Per Share</t>
  </si>
  <si>
    <t>N/A</t>
  </si>
  <si>
    <t>Income Taxes on Ordinary Income (Account 556)</t>
  </si>
  <si>
    <t>Provision for Deferred Taxes (Account 557)</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</si>
  <si>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</si>
  <si>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Income (Loss) from Continuing Operations</t>
  </si>
  <si>
    <t>Expiration Date 11-30-2021</t>
  </si>
  <si>
    <r>
      <t xml:space="preserve">Railroad:    </t>
    </r>
    <r>
      <rPr>
        <b/>
        <u/>
        <sz val="8"/>
        <rFont val="Arial"/>
        <family val="2"/>
      </rPr>
      <t xml:space="preserve">            BNSF Railway Company                               </t>
    </r>
  </si>
  <si>
    <r>
      <t xml:space="preserve">Amended </t>
    </r>
    <r>
      <rPr>
        <u/>
        <sz val="8"/>
        <color rgb="FF000000"/>
        <rFont val="Arial"/>
        <family val="2"/>
      </rPr>
      <t xml:space="preserve">       N/A                           </t>
    </r>
  </si>
  <si>
    <r>
      <rPr>
        <b/>
        <sz val="8"/>
        <rFont val="Arial"/>
        <family val="2"/>
      </rPr>
      <t>Description
A</t>
    </r>
  </si>
  <si>
    <r>
      <rPr>
        <b/>
        <sz val="8"/>
        <rFont val="Arial"/>
        <family val="2"/>
      </rPr>
      <t>Code
No.</t>
    </r>
  </si>
  <si>
    <r>
      <rPr>
        <b/>
        <sz val="8"/>
        <rFont val="Arial"/>
        <family val="2"/>
      </rPr>
      <t>Quarterly Figures</t>
    </r>
  </si>
  <si>
    <r>
      <rPr>
        <b/>
        <sz val="8"/>
        <rFont val="Arial"/>
        <family val="2"/>
      </rPr>
      <t>Cumulative Figures</t>
    </r>
  </si>
  <si>
    <r>
      <rPr>
        <b/>
        <sz val="8"/>
        <rFont val="Arial"/>
        <family val="2"/>
      </rPr>
      <t>This Year
B</t>
    </r>
  </si>
  <si>
    <r>
      <rPr>
        <b/>
        <sz val="8"/>
        <rFont val="Arial"/>
        <family val="2"/>
      </rPr>
      <t>Last Year
C</t>
    </r>
  </si>
  <si>
    <r>
      <rPr>
        <b/>
        <sz val="8"/>
        <rFont val="Arial"/>
        <family val="2"/>
      </rPr>
      <t>This Year
D</t>
    </r>
  </si>
  <si>
    <r>
      <rPr>
        <b/>
        <sz val="8"/>
        <rFont val="Arial"/>
        <family val="2"/>
      </rPr>
      <t>Last Year
E</t>
    </r>
  </si>
  <si>
    <r>
      <t xml:space="preserve">                                                                                       </t>
    </r>
    <r>
      <rPr>
        <b/>
        <sz val="8"/>
        <rFont val="Arial"/>
        <family val="2"/>
      </rPr>
      <t xml:space="preserve">Operating Revenues
</t>
    </r>
    <r>
      <rPr>
        <sz val="8"/>
        <rFont val="Arial"/>
        <family val="2"/>
      </rPr>
      <t>Freight (Account 101)</t>
    </r>
  </si>
  <si>
    <r>
      <rPr>
        <sz val="8"/>
        <rFont val="Arial"/>
        <family val="2"/>
      </rPr>
      <t>Passenger (Account 102)</t>
    </r>
  </si>
  <si>
    <r>
      <rPr>
        <sz val="8"/>
        <rFont val="Arial"/>
        <family val="2"/>
      </rPr>
      <t>Passenger-Related (Account 103)</t>
    </r>
  </si>
  <si>
    <r>
      <rPr>
        <sz val="8"/>
        <rFont val="Arial"/>
        <family val="2"/>
      </rPr>
      <t>All Other Operating Revenues (Accounts 104, 105, 106, 110, 502, 503)</t>
    </r>
  </si>
  <si>
    <r>
      <rPr>
        <sz val="8"/>
        <rFont val="Arial"/>
        <family val="2"/>
      </rPr>
      <t>Joint Facility Account (Account 120)</t>
    </r>
  </si>
  <si>
    <r>
      <rPr>
        <b/>
        <sz val="8"/>
        <rFont val="Arial"/>
        <family val="2"/>
      </rPr>
      <t>Railway Operating Revenues (All Above)</t>
    </r>
  </si>
  <si>
    <r>
      <rPr>
        <b/>
        <sz val="8"/>
        <rFont val="Arial"/>
        <family val="2"/>
      </rPr>
      <t xml:space="preserve">                                                          Operating Expenses
</t>
    </r>
    <r>
      <rPr>
        <sz val="8"/>
        <rFont val="Arial"/>
        <family val="2"/>
      </rPr>
      <t>Depreciation-Road (Accounts 62-11-00, 62-12-00, 62-13-00)</t>
    </r>
  </si>
  <si>
    <r>
      <rPr>
        <sz val="8"/>
        <rFont val="Arial"/>
        <family val="2"/>
      </rPr>
      <t>Depreciation-Equipment (Accounts 62-21-00, 62-22-00, 62-23-00)</t>
    </r>
  </si>
  <si>
    <r>
      <rPr>
        <sz val="8"/>
        <rFont val="Arial"/>
        <family val="2"/>
      </rPr>
      <t>All Other Equipment Accounts</t>
    </r>
  </si>
  <si>
    <r>
      <rPr>
        <sz val="8"/>
        <rFont val="Arial"/>
        <family val="2"/>
      </rPr>
      <t>Total Equipment</t>
    </r>
  </si>
  <si>
    <r>
      <rPr>
        <sz val="8"/>
        <rFont val="Arial"/>
        <family val="2"/>
      </rPr>
      <t>Transportation-Train, Yard, and Yard Common</t>
    </r>
  </si>
  <si>
    <r>
      <rPr>
        <sz val="8"/>
        <rFont val="Arial"/>
        <family val="2"/>
      </rPr>
      <t>Transportation-Specialized Services, Administration Support</t>
    </r>
  </si>
  <si>
    <r>
      <rPr>
        <sz val="8"/>
        <rFont val="Arial"/>
        <family val="2"/>
      </rPr>
      <t>General and Administrative</t>
    </r>
  </si>
  <si>
    <r>
      <rPr>
        <b/>
        <sz val="8"/>
        <rFont val="Arial"/>
        <family val="2"/>
      </rPr>
      <t>Railway Operating Expenses (Account 531)</t>
    </r>
  </si>
  <si>
    <r>
      <rPr>
        <sz val="8"/>
        <rFont val="Arial"/>
        <family val="2"/>
      </rPr>
      <t>Other Income (Accounts 506, 510-519)</t>
    </r>
  </si>
  <si>
    <r>
      <rPr>
        <sz val="8"/>
        <rFont val="Arial"/>
        <family val="2"/>
      </rPr>
      <t>Income from Affiliated Companies: Dividends</t>
    </r>
  </si>
  <si>
    <r>
      <rPr>
        <sz val="8"/>
        <rFont val="Arial"/>
        <family val="2"/>
      </rPr>
      <t>Equity in Undistributed Earnings (Losses)</t>
    </r>
  </si>
  <si>
    <r>
      <rPr>
        <b/>
        <sz val="8"/>
        <rFont val="Arial"/>
        <family val="2"/>
      </rPr>
      <t>Total Income from Affiliated Companies (Lines 19 and 20)</t>
    </r>
  </si>
  <si>
    <r>
      <rPr>
        <b/>
        <sz val="8"/>
        <rFont val="Arial"/>
        <family val="2"/>
      </rPr>
      <t>Income Available for Fixed Charges (Lines 17, 18, 21, Minus 22)</t>
    </r>
  </si>
  <si>
    <r>
      <rPr>
        <b/>
        <sz val="8"/>
        <rFont val="Arial"/>
        <family val="2"/>
      </rPr>
      <t xml:space="preserve">                                                            Fixed Charges
</t>
    </r>
    <r>
      <rPr>
        <sz val="8"/>
        <rFont val="Arial"/>
        <family val="2"/>
      </rPr>
      <t>Interest on Funded Debt (Account 546)</t>
    </r>
  </si>
  <si>
    <r>
      <rPr>
        <sz val="8"/>
        <rFont val="Arial"/>
        <family val="2"/>
      </rPr>
      <t>Interest on Unfunded Debt (Account 547)</t>
    </r>
  </si>
  <si>
    <r>
      <rPr>
        <sz val="8"/>
        <rFont val="Arial"/>
        <family val="2"/>
      </rPr>
      <t>Amortization of Discount on Funded Debt (Account 548)</t>
    </r>
  </si>
  <si>
    <r>
      <rPr>
        <b/>
        <sz val="8"/>
        <rFont val="Arial"/>
        <family val="2"/>
      </rPr>
      <t>Total Fixed Charges</t>
    </r>
  </si>
  <si>
    <r>
      <t xml:space="preserve">                                                                                          </t>
    </r>
    <r>
      <rPr>
        <b/>
        <sz val="8"/>
        <rFont val="Arial"/>
        <family val="2"/>
      </rPr>
      <t xml:space="preserve">Income Items
Income After Fixed Charges
</t>
    </r>
    <r>
      <rPr>
        <sz val="8"/>
        <rFont val="Arial"/>
        <family val="2"/>
      </rPr>
      <t>Other Deductions (Account 546)</t>
    </r>
  </si>
  <si>
    <r>
      <rPr>
        <sz val="8"/>
        <rFont val="Arial"/>
        <family val="2"/>
      </rPr>
      <t>Unusual or Infrequent Items (Debit) Credit (Account 555)</t>
    </r>
  </si>
  <si>
    <r>
      <rPr>
        <b/>
        <sz val="8"/>
        <rFont val="Arial"/>
        <family val="2"/>
      </rPr>
      <t>Income (Loss) from Continuing Operations Before Income Taxes</t>
    </r>
  </si>
  <si>
    <r>
      <rPr>
        <sz val="8"/>
        <rFont val="Arial"/>
        <family val="2"/>
      </rPr>
      <t>Income Tax on Ordinary Income (Account 556)</t>
    </r>
  </si>
  <si>
    <t>Miscellaneous Deductions from Income (Accounts 534, 544, 545, 549, 550, 551, and 553)</t>
  </si>
  <si>
    <r>
      <t xml:space="preserve">Form RE&amp;I                    Railroad </t>
    </r>
    <r>
      <rPr>
        <b/>
        <u/>
        <sz val="8"/>
        <rFont val="Arial"/>
        <family val="2"/>
      </rPr>
      <t>   </t>
    </r>
    <r>
      <rPr>
        <u/>
        <sz val="8"/>
        <rFont val="Arial"/>
        <family val="2"/>
      </rPr>
      <t>BNSF Railway Company </t>
    </r>
    <r>
      <rPr>
        <b/>
        <u/>
        <sz val="8"/>
        <rFont val="Arial"/>
        <family val="2"/>
      </rPr>
      <t>                      </t>
    </r>
    <r>
      <rPr>
        <b/>
        <sz val="8"/>
        <rFont val="Arial"/>
        <family val="2"/>
      </rPr>
      <t xml:space="preserve">     </t>
    </r>
  </si>
  <si>
    <r>
      <t xml:space="preserve">                                                       </t>
    </r>
    <r>
      <rPr>
        <b/>
        <sz val="8"/>
        <rFont val="Arial"/>
        <family val="2"/>
      </rPr>
      <t xml:space="preserve">Income Items (Continued)
</t>
    </r>
    <r>
      <rPr>
        <sz val="8"/>
        <rFont val="Arial"/>
        <family val="2"/>
      </rPr>
      <t>Income (Loss) from Operations - Less Applicable Income Taxes (Account 560)</t>
    </r>
  </si>
  <si>
    <r>
      <t xml:space="preserve">     </t>
    </r>
    <r>
      <rPr>
        <b/>
        <sz val="8"/>
        <rFont val="Arial"/>
        <family val="2"/>
      </rPr>
      <t>Income (Loss) Before Extraordinary Items</t>
    </r>
  </si>
  <si>
    <r>
      <rPr>
        <sz val="8"/>
        <rFont val="Arial"/>
        <family val="2"/>
      </rPr>
      <t>Extraordinary Items (Net) (Account 570)</t>
    </r>
  </si>
  <si>
    <r>
      <rPr>
        <sz val="8"/>
        <rFont val="Arial"/>
        <family val="2"/>
      </rPr>
      <t>Income Taxes on Extraordinary Items (Account 590)</t>
    </r>
  </si>
  <si>
    <r>
      <t xml:space="preserve">     </t>
    </r>
    <r>
      <rPr>
        <b/>
        <sz val="8"/>
        <rFont val="Arial"/>
        <family val="2"/>
      </rPr>
      <t>Net Income (Loss)</t>
    </r>
  </si>
  <si>
    <r>
      <rPr>
        <sz val="8"/>
        <rFont val="Arial"/>
        <family val="2"/>
      </rPr>
      <t>Dividends on Common Stock (Account 623)</t>
    </r>
  </si>
  <si>
    <r>
      <rPr>
        <sz val="8"/>
        <rFont val="Arial"/>
        <family val="2"/>
      </rPr>
      <t>Dividends on Preferred Stock (Account 623)</t>
    </r>
  </si>
  <si>
    <r>
      <rPr>
        <sz val="8"/>
        <rFont val="Arial"/>
        <family val="2"/>
      </rPr>
      <t>Expenses to Revenues (%)</t>
    </r>
  </si>
  <si>
    <r>
      <rPr>
        <sz val="8"/>
        <rFont val="Arial"/>
        <family val="2"/>
      </rPr>
      <t>Total Maintenance to Revenues (%)</t>
    </r>
  </si>
  <si>
    <r>
      <rPr>
        <sz val="8"/>
        <rFont val="Arial"/>
        <family val="2"/>
      </rPr>
      <t>Transportation to Revenues (%)</t>
    </r>
  </si>
  <si>
    <r>
      <t xml:space="preserve">                  </t>
    </r>
    <r>
      <rPr>
        <b/>
        <sz val="8"/>
        <rFont val="Arial"/>
        <family val="2"/>
      </rPr>
      <t xml:space="preserve">Reconciliation of Net Railway Operating Income (NROI)
</t>
    </r>
    <r>
      <rPr>
        <sz val="8"/>
        <rFont val="Arial"/>
        <family val="2"/>
      </rPr>
      <t>Net Revenues From Railway Operations</t>
    </r>
  </si>
  <si>
    <r>
      <rPr>
        <sz val="8"/>
        <rFont val="Arial"/>
        <family val="2"/>
      </rPr>
      <t>Income From Lease of Road and Equipment</t>
    </r>
  </si>
  <si>
    <r>
      <rPr>
        <sz val="8"/>
        <rFont val="Arial"/>
        <family val="2"/>
      </rPr>
      <t>Rent for Leased Roads and Equipment</t>
    </r>
  </si>
  <si>
    <r>
      <t xml:space="preserve">     </t>
    </r>
    <r>
      <rPr>
        <b/>
        <sz val="8"/>
        <rFont val="Arial"/>
        <family val="2"/>
      </rPr>
      <t>Net Railway Operating Income</t>
    </r>
  </si>
  <si>
    <r>
      <rPr>
        <sz val="8"/>
        <rFont val="Arial"/>
        <family val="2"/>
      </rPr>
      <t>CERTIFICATION</t>
    </r>
  </si>
  <si>
    <r>
      <t xml:space="preserve">Name (Printed) </t>
    </r>
    <r>
      <rPr>
        <u/>
        <sz val="8"/>
        <rFont val="Arial"/>
        <family val="2"/>
      </rPr>
      <t xml:space="preserve">        Jonathan Brimmer                                                                                                              </t>
    </r>
  </si>
  <si>
    <r>
      <t>Telephone Number   </t>
    </r>
    <r>
      <rPr>
        <u/>
        <sz val="8"/>
        <color rgb="FF000000"/>
        <rFont val="Arial"/>
        <family val="2"/>
      </rPr>
      <t> (817) 352-4814                                                                                             </t>
    </r>
  </si>
  <si>
    <r>
      <t xml:space="preserve">Title   </t>
    </r>
    <r>
      <rPr>
        <u/>
        <sz val="8"/>
        <rFont val="Arial"/>
        <family val="2"/>
      </rPr>
      <t xml:space="preserve">               Director, Accounting &amp; Reporting                                                                                               </t>
    </r>
  </si>
  <si>
    <r>
      <t xml:space="preserve">Quarter </t>
    </r>
    <r>
      <rPr>
        <u/>
        <sz val="8"/>
        <color rgb="FF000000"/>
        <rFont val="Arial"/>
        <family val="2"/>
      </rPr>
      <t xml:space="preserve"> 1st       </t>
    </r>
  </si>
  <si>
    <r>
      <t xml:space="preserve">Year </t>
    </r>
    <r>
      <rPr>
        <u/>
        <sz val="8"/>
        <color rgb="FF000000"/>
        <rFont val="Arial"/>
        <family val="2"/>
      </rPr>
      <t xml:space="preserve">  2022             </t>
    </r>
  </si>
  <si>
    <r>
      <t xml:space="preserve">Date of Report </t>
    </r>
    <r>
      <rPr>
        <u/>
        <sz val="8"/>
        <color rgb="FF000000"/>
        <rFont val="Arial"/>
        <family val="2"/>
      </rPr>
      <t xml:space="preserve">             March 31, 2022                             </t>
    </r>
  </si>
  <si>
    <r>
      <t xml:space="preserve">Date </t>
    </r>
    <r>
      <rPr>
        <u/>
        <sz val="8"/>
        <rFont val="Arial"/>
        <family val="2"/>
      </rPr>
      <t>    April 29, 2022         </t>
    </r>
    <r>
      <rPr>
        <sz val="8"/>
        <rFont val="Arial"/>
        <family val="2"/>
      </rPr>
      <t xml:space="preserve">     Signature </t>
    </r>
    <r>
      <rPr>
        <u/>
        <sz val="8"/>
        <rFont val="Arial"/>
        <family val="2"/>
      </rPr>
      <t>            /s/Jonathan Brimmer                                                              </t>
    </r>
    <r>
      <rPr>
        <sz val="8"/>
        <rFont val="Arial"/>
        <family val="2"/>
      </rPr>
      <t xml:space="preserve">                           </t>
    </r>
  </si>
  <si>
    <r>
      <t xml:space="preserve">Quarter   </t>
    </r>
    <r>
      <rPr>
        <u/>
        <sz val="8"/>
        <color rgb="FF000000"/>
        <rFont val="Arial"/>
        <family val="2"/>
      </rPr>
      <t xml:space="preserve">        1st                    </t>
    </r>
  </si>
  <si>
    <r>
      <t xml:space="preserve">Year </t>
    </r>
    <r>
      <rPr>
        <u/>
        <sz val="8"/>
        <color rgb="FF000000"/>
        <rFont val="Arial"/>
        <family val="2"/>
      </rPr>
      <t xml:space="preserve">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</si>
</sst>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0;###0"/>
    <numFmt numFmtId="165" formatCode="_(* #,##0_);_(* \(#,##0\);_(* &quot;-&quot;??_);_(@_)"/>
  </numFmts>
  <fonts count="13" x14ac:knownFonts="1">
    <font>
      <sz val="10"/>
      <color rgb="FF000000"/>
      <name val="Times New Roman"/>
      <charset val="204"/>
    </font>
    <font>
      <sz val="7"/>
      <color rgb="FF000000"/>
      <name val="Arial"/>
      <family val="2"/>
    </font>
    <font>
      <sz val="10"/>
      <color rgb="FF000000"/>
      <name val="Times New Roman"/>
      <family val="1"/>
    </font>
    <font>
      <sz val="10"/>
      <color rgb="FF000000"/>
      <name val="Times New Roman"/>
      <family val="1"/>
    </font>
    <font>
      <sz val="10"/>
      <name val="Arial"/>
      <family val="2"/>
    </font>
    <font>
      <b/>
      <sz val="7"/>
      <name val="Arial"/>
      <family val="2"/>
    </font>
    <font>
      <sz val="8"/>
      <color rgb="FF000000"/>
      <name val="Arial"/>
      <family val="2"/>
    </font>
    <font>
      <b/>
      <sz val="8"/>
      <name val="Arial"/>
      <family val="2"/>
    </font>
    <font>
      <b/>
      <sz val="8"/>
      <color rgb="FF000000"/>
      <name val="Arial"/>
      <family val="2"/>
    </font>
    <font>
      <b/>
      <u/>
      <sz val="8"/>
      <name val="Arial"/>
      <family val="2"/>
    </font>
    <font>
      <u/>
      <sz val="8"/>
      <color rgb="FF000000"/>
      <name val="Arial"/>
      <family val="2"/>
    </font>
    <font>
      <sz val="8"/>
      <name val="Arial"/>
      <family val="2"/>
    </font>
    <font>
      <u/>
      <sz val="8"/>
      <name val="Arial"/>
      <family val="2"/>
    </font>
  </fonts>
  <fills count="4">
    <fill>
      <patternFill patternType="none"/>
    </fill>
    <fill>
      <patternFill patternType="gray125"/>
    </fill>
    <fill>
      <patternFill patternType="solid">
        <fgColor rgb="FFFFFFFF"/>
      </patternFill>
    </fill>
    <fill>
      <patternFill patternType="solid">
        <fgColor indexed="41"/>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indexed="64"/>
      </top>
      <bottom style="thin">
        <color indexed="64"/>
      </bottom>
      <diagonal/>
    </border>
    <border>
      <left style="thin">
        <color rgb="FF000000"/>
      </left>
      <right style="thin">
        <color indexed="64"/>
      </right>
      <top style="thin">
        <color indexed="64"/>
      </top>
      <bottom/>
      <diagonal/>
    </border>
    <border>
      <left style="thin">
        <color indexed="48"/>
      </left>
      <right style="thin">
        <color indexed="48"/>
      </right>
      <top style="thin">
        <color indexed="48"/>
      </top>
      <bottom style="thin">
        <color indexed="48"/>
      </bottom>
      <diagonal/>
    </border>
  </borders>
  <cellStyleXfs count="4">
    <xf numFmtId="0" fontId="0" fillId="0" borderId="0"/>
    <xf numFmtId="9" fontId="2" fillId="0" borderId="0" applyFont="0" applyFill="0" applyBorder="0" applyAlignment="0" applyProtection="0"/>
    <xf numFmtId="43" fontId="3" fillId="0" borderId="0" applyFont="0" applyFill="0" applyBorder="0" applyAlignment="0" applyProtection="0"/>
    <xf numFmtId="0" fontId="4" fillId="3" borderId="22" applyNumberFormat="0" applyProtection="0">
      <alignment horizontal="left" vertical="center" indent="1"/>
    </xf>
  </cellStyleXfs>
  <cellXfs count="78">
    <xf numFmtId="0" fontId="0" fillId="2" borderId="0" xfId="0" applyFill="1" applyBorder="1" applyAlignment="1">
      <alignment horizontal="left" vertical="top"/>
    </xf>
    <xf numFmtId="0" fontId="6" fillId="0" borderId="0" xfId="0" applyFont="1" applyFill="1" applyBorder="1" applyAlignment="1">
      <alignment horizontal="left" vertical="top"/>
    </xf>
    <xf numFmtId="0" fontId="7" fillId="0" borderId="7" xfId="0" applyFont="1" applyFill="1" applyBorder="1" applyAlignment="1">
      <alignment horizontal="right" vertical="top"/>
    </xf>
    <xf numFmtId="0" fontId="6" fillId="0" borderId="7" xfId="0" applyFont="1" applyFill="1" applyBorder="1" applyAlignment="1">
      <alignment horizontal="left" vertical="top"/>
    </xf>
    <xf numFmtId="0" fontId="8" fillId="0" borderId="0" xfId="0" applyFont="1" applyFill="1" applyBorder="1" applyAlignment="1">
      <alignment horizontal="left" vertical="top"/>
    </xf>
    <xf numFmtId="0" fontId="6" fillId="0" borderId="8" xfId="0" applyFont="1" applyFill="1" applyBorder="1" applyAlignment="1">
      <alignment horizontal="left" vertical="top"/>
    </xf>
    <xf numFmtId="0" fontId="7" fillId="0" borderId="7" xfId="0" applyFont="1" applyFill="1" applyBorder="1" applyAlignment="1">
      <alignment horizontal="left" vertical="top"/>
    </xf>
    <xf numFmtId="0" fontId="6" fillId="0" borderId="9" xfId="0" applyFont="1" applyFill="1" applyBorder="1" applyAlignment="1">
      <alignment horizontal="left" vertical="top"/>
    </xf>
    <xf numFmtId="0" fontId="6" fillId="0" borderId="10" xfId="0" applyFont="1" applyFill="1" applyBorder="1" applyAlignment="1">
      <alignment horizontal="left" vertical="top"/>
    </xf>
    <xf numFmtId="0" fontId="6" fillId="0" borderId="10" xfId="0" applyFont="1" applyFill="1" applyBorder="1" applyAlignment="1">
      <alignment vertical="top"/>
    </xf>
    <xf numFmtId="0" fontId="6" fillId="0" borderId="16" xfId="0" applyFont="1" applyFill="1" applyBorder="1" applyAlignment="1">
      <alignment horizontal="center" vertical="top" wrapText="1"/>
    </xf>
    <xf numFmtId="0" fontId="6" fillId="0" borderId="1" xfId="0" applyFont="1" applyFill="1" applyBorder="1" applyAlignment="1">
      <alignment horizontal="left" vertical="top" wrapText="1"/>
    </xf>
    <xf numFmtId="164" fontId="6" fillId="0" borderId="1" xfId="0" applyNumberFormat="1" applyFont="1" applyFill="1" applyBorder="1" applyAlignment="1">
      <alignment horizontal="center" vertical="center" wrapText="1"/>
    </xf>
    <xf numFmtId="0" fontId="6" fillId="2" borderId="0" xfId="0" applyFont="1" applyFill="1" applyBorder="1" applyAlignment="1">
      <alignment horizontal="left" vertical="top"/>
    </xf>
    <xf numFmtId="164" fontId="6" fillId="0" borderId="1" xfId="0" applyNumberFormat="1" applyFont="1" applyFill="1" applyBorder="1" applyAlignment="1">
      <alignment horizontal="center" vertical="top" wrapText="1"/>
    </xf>
    <xf numFmtId="0" fontId="11" fillId="0" borderId="1" xfId="0" applyFont="1" applyFill="1" applyBorder="1" applyAlignment="1">
      <alignment horizontal="left" vertical="top" wrapText="1"/>
    </xf>
    <xf numFmtId="41" fontId="6" fillId="0" borderId="3" xfId="0" applyNumberFormat="1" applyFont="1" applyFill="1" applyBorder="1" applyAlignment="1">
      <alignment horizontal="right"/>
    </xf>
    <xf numFmtId="41" fontId="6" fillId="0" borderId="3" xfId="2" applyNumberFormat="1" applyFont="1" applyFill="1" applyBorder="1" applyAlignment="1">
      <alignment horizontal="right"/>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7" fillId="0" borderId="13" xfId="0" applyFont="1" applyFill="1" applyBorder="1" applyAlignment="1">
      <alignment horizontal="left" vertical="top"/>
    </xf>
    <xf numFmtId="0" fontId="6" fillId="0" borderId="15" xfId="0" applyFont="1" applyFill="1" applyBorder="1" applyAlignment="1">
      <alignment horizontal="left" vertical="top"/>
    </xf>
    <xf numFmtId="0" fontId="6" fillId="0" borderId="18" xfId="0" applyFont="1" applyFill="1" applyBorder="1" applyAlignment="1">
      <alignment horizontal="left" vertical="top" wrapText="1"/>
    </xf>
    <xf numFmtId="164" fontId="6" fillId="0" borderId="1" xfId="0" applyNumberFormat="1" applyFont="1" applyFill="1" applyBorder="1" applyAlignment="1">
      <alignment horizontal="center" wrapText="1"/>
    </xf>
    <xf numFmtId="0" fontId="6" fillId="0" borderId="2" xfId="0" applyFont="1" applyFill="1" applyBorder="1" applyAlignment="1">
      <alignment horizontal="left" vertical="top" wrapText="1"/>
    </xf>
    <xf numFmtId="164" fontId="6" fillId="0" borderId="2" xfId="0" applyNumberFormat="1" applyFont="1" applyFill="1" applyBorder="1" applyAlignment="1">
      <alignment horizontal="center" wrapText="1"/>
    </xf>
    <xf numFmtId="0" fontId="6" fillId="0" borderId="11" xfId="0" applyFont="1" applyFill="1" applyBorder="1" applyAlignment="1">
      <alignment horizontal="left" vertical="top"/>
    </xf>
    <xf numFmtId="0" fontId="11" fillId="0" borderId="7" xfId="0" applyFont="1" applyFill="1" applyBorder="1" applyAlignment="1">
      <alignment horizontal="left" vertical="top"/>
    </xf>
    <xf numFmtId="0" fontId="6" fillId="0" borderId="0" xfId="0" applyFont="1" applyFill="1" applyBorder="1" applyAlignment="1">
      <alignment horizontal="left"/>
    </xf>
    <xf numFmtId="43" fontId="6" fillId="0" borderId="0" xfId="2" applyFont="1" applyFill="1" applyBorder="1" applyAlignment="1">
      <alignment horizontal="left" vertical="top"/>
    </xf>
    <xf numFmtId="165" fontId="6" fillId="0" borderId="0" xfId="2" applyNumberFormat="1" applyFont="1" applyFill="1" applyBorder="1" applyAlignment="1">
      <alignment horizontal="left" vertical="top"/>
    </xf>
    <xf numFmtId="43" fontId="6" fillId="0" borderId="0" xfId="0" applyNumberFormat="1" applyFont="1" applyFill="1" applyBorder="1" applyAlignment="1">
      <alignment horizontal="left" vertical="top"/>
    </xf>
    <xf numFmtId="0" fontId="6" fillId="0" borderId="18" xfId="0" applyFont="1" applyFill="1" applyBorder="1" applyAlignment="1">
      <alignment horizontal="center"/>
    </xf>
    <xf numFmtId="0" fontId="11" fillId="0" borderId="9" xfId="0" applyFont="1" applyFill="1" applyBorder="1" applyAlignment="1">
      <alignment horizontal="left" vertical="center"/>
    </xf>
    <xf numFmtId="0" fontId="6" fillId="0" borderId="0" xfId="0" applyFont="1" applyFill="1" applyBorder="1" applyAlignment="1">
      <alignment horizontal="left" vertical="center"/>
    </xf>
    <xf numFmtId="0" fontId="6" fillId="0" borderId="1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top" wrapText="1"/>
    </xf>
    <xf numFmtId="0" fontId="5" fillId="0" borderId="4" xfId="0" applyFont="1" applyFill="1" applyBorder="1" applyAlignment="1">
      <alignment horizontal="left" vertical="top"/>
    </xf>
    <xf numFmtId="0" fontId="1" fillId="0" borderId="5" xfId="0" applyFont="1" applyFill="1" applyBorder="1" applyAlignment="1">
      <alignment horizontal="left" vertical="top"/>
    </xf>
    <xf numFmtId="0" fontId="7" fillId="0" borderId="7"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alignment vertical="top"/>
    </xf>
    <xf numFmtId="0" fontId="6" fillId="0" borderId="8" xfId="0" applyFont="1" applyFill="1" applyBorder="1" applyAlignment="1">
      <alignment vertical="top"/>
    </xf>
    <xf numFmtId="0" fontId="6" fillId="0" borderId="10" xfId="0" applyFont="1" applyFill="1" applyBorder="1" applyAlignment="1">
      <alignment horizontal="left" vertical="top"/>
    </xf>
    <xf numFmtId="0" fontId="6" fillId="0" borderId="11" xfId="0" applyFont="1" applyFill="1" applyBorder="1" applyAlignment="1">
      <alignment horizontal="left" vertical="top"/>
    </xf>
    <xf numFmtId="0" fontId="8" fillId="0" borderId="5" xfId="0" applyFont="1" applyFill="1" applyBorder="1" applyAlignment="1">
      <alignment horizontal="left" vertical="top"/>
    </xf>
    <xf numFmtId="0" fontId="6" fillId="0" borderId="6" xfId="0" applyFont="1" applyFill="1" applyBorder="1" applyAlignment="1">
      <alignment horizontal="left" vertical="top"/>
    </xf>
    <xf numFmtId="0" fontId="8" fillId="0" borderId="0" xfId="0" applyFont="1" applyFill="1" applyBorder="1" applyAlignment="1">
      <alignment horizontal="left" vertical="top"/>
    </xf>
    <xf numFmtId="0" fontId="8" fillId="0" borderId="8" xfId="0" applyFont="1" applyFill="1" applyBorder="1" applyAlignment="1">
      <alignment horizontal="left" vertical="top"/>
    </xf>
    <xf numFmtId="0" fontId="11" fillId="0" borderId="0" xfId="0" applyFont="1" applyFill="1" applyBorder="1" applyAlignment="1">
      <alignment horizontal="left" wrapText="1"/>
    </xf>
    <xf numFmtId="0" fontId="6" fillId="0" borderId="20" xfId="0" applyFont="1" applyFill="1" applyBorder="1" applyAlignment="1">
      <alignment horizontal="left" vertical="top"/>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9" xfId="0" applyFont="1" applyFill="1" applyBorder="1" applyAlignment="1">
      <alignment horizontal="center" wrapText="1"/>
    </xf>
    <xf numFmtId="0" fontId="6" fillId="0" borderId="3" xfId="0" applyFont="1" applyFill="1" applyBorder="1" applyAlignment="1">
      <alignment horizontal="center" wrapText="1"/>
    </xf>
    <xf numFmtId="0" fontId="6" fillId="0" borderId="19"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21" xfId="0" applyFont="1" applyFill="1" applyBorder="1" applyAlignment="1">
      <alignment horizontal="center" vertical="top" wrapText="1"/>
    </xf>
    <xf numFmtId="0" fontId="6" fillId="0" borderId="14" xfId="0" applyFont="1" applyFill="1" applyBorder="1" applyAlignment="1">
      <alignment horizontal="center" vertical="center" wrapText="1"/>
    </xf>
    <xf numFmtId="0" fontId="7" fillId="0" borderId="4" xfId="0" applyFont="1" applyFill="1" applyBorder="1" applyAlignment="1">
      <alignment horizontal="left" vertical="center"/>
    </xf>
    <xf numFmtId="0" fontId="6" fillId="0" borderId="5" xfId="0" applyFont="1" applyFill="1" applyBorder="1" applyAlignment="1">
      <alignment horizontal="left" vertical="top"/>
    </xf>
    <xf numFmtId="0" fontId="11"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xf>
    <xf numFmtId="41" fontId="6" fillId="2" borderId="0" xfId="0" applyNumberFormat="1" applyFont="1" applyFill="1" applyBorder="1" applyAlignment="1">
      <alignment horizontal="left" vertical="top"/>
    </xf>
    <xf numFmtId="41" fontId="6" fillId="0" borderId="0" xfId="0" applyNumberFormat="1" applyFont="1" applyFill="1" applyBorder="1" applyAlignment="1">
      <alignment horizontal="left" vertical="top"/>
    </xf>
    <xf numFmtId="41" fontId="11" fillId="0" borderId="1" xfId="0" applyNumberFormat="1" applyFont="1" applyFill="1" applyBorder="1" applyAlignment="1"/>
    <xf numFmtId="41" fontId="11" fillId="0" borderId="1" xfId="0" applyNumberFormat="1" applyFont="1" applyFill="1" applyBorder="1"/>
    <xf numFmtId="41" fontId="11" fillId="0" borderId="1" xfId="0" applyNumberFormat="1" applyFont="1" applyFill="1" applyBorder="1" applyAlignment="1">
      <alignment horizontal="right"/>
    </xf>
    <xf numFmtId="10" fontId="6" fillId="0" borderId="1" xfId="1" applyNumberFormat="1" applyFont="1" applyFill="1" applyBorder="1" applyAlignment="1">
      <alignment horizontal="right"/>
    </xf>
    <xf numFmtId="41" fontId="11" fillId="0" borderId="2" xfId="0" applyNumberFormat="1" applyFont="1" applyFill="1" applyBorder="1" applyAlignment="1">
      <alignment horizontal="right"/>
    </xf>
  </cellXfs>
  <cellStyles count="4">
    <cellStyle name="Comma" xfId="2" builtinId="3"/>
    <cellStyle name="Normal" xfId="0" builtinId="0"/>
    <cellStyle name="Percent" xfId="1" builtinId="5"/>
    <cellStyle name="SAPBEXHLevel3" xfId="3" xr:uid="{B6CB92AC-2C71-449E-A417-B97AF16433AD}"/>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showGridLines="0" tabSelected="1" zoomScaleNormal="100" zoomScaleSheetLayoutView="100" workbookViewId="0">
      <pane ySplit="8" topLeftCell="A9" activePane="bottomLeft" state="frozen"/>
      <selection pane="bottomLeft" activeCell="G1" sqref="G1"/>
    </sheetView>
  </sheetViews>
  <sheetFormatPr defaultRowHeight="10.199999999999999" x14ac:dyDescent="0.25"/>
  <cols>
    <col min="1" max="1" width="59.6640625" style="13" bestFit="1" customWidth="1"/>
    <col min="2" max="2" width="4.77734375" style="13" customWidth="1"/>
    <col min="3" max="6" width="10.77734375" style="13" customWidth="1"/>
    <col min="7" max="16384" width="8.88671875" style="13"/>
  </cols>
  <sheetData>
    <row r="1" spans="1:8" s="1" customFormat="1" ht="13.05" customHeight="1" x14ac:dyDescent="0.25">
      <c r="A1" s="43" t="s">
        <v>0</v>
      </c>
      <c r="B1" s="44"/>
      <c r="C1" s="44"/>
      <c r="D1" s="44"/>
      <c r="E1" s="51" t="s">
        <v>1</v>
      </c>
      <c r="F1" s="52"/>
    </row>
    <row r="2" spans="1:8" s="1" customFormat="1" ht="13.05" customHeight="1" x14ac:dyDescent="0.25">
      <c r="A2" s="45" t="s">
        <v>2</v>
      </c>
      <c r="B2" s="46"/>
      <c r="C2" s="46"/>
      <c r="D2" s="46"/>
      <c r="E2" s="53" t="s">
        <v>3</v>
      </c>
      <c r="F2" s="54"/>
    </row>
    <row r="3" spans="1:8" s="1" customFormat="1" ht="13.05" customHeight="1" x14ac:dyDescent="0.25">
      <c r="A3" s="2"/>
      <c r="E3" s="53" t="s">
        <v>25</v>
      </c>
      <c r="F3" s="54"/>
    </row>
    <row r="4" spans="1:8" s="1" customFormat="1" ht="13.05" customHeight="1" x14ac:dyDescent="0.25">
      <c r="A4" s="3"/>
      <c r="E4" s="4" t="s">
        <v>4</v>
      </c>
      <c r="F4" s="5"/>
    </row>
    <row r="5" spans="1:8" s="1" customFormat="1" ht="13.05" customHeight="1" x14ac:dyDescent="0.25">
      <c r="A5" s="6" t="s">
        <v>26</v>
      </c>
      <c r="C5" s="47" t="s">
        <v>85</v>
      </c>
      <c r="D5" s="47"/>
      <c r="E5" s="47"/>
      <c r="F5" s="48"/>
    </row>
    <row r="6" spans="1:8" s="1" customFormat="1" ht="13.05" customHeight="1" x14ac:dyDescent="0.25">
      <c r="A6" s="7"/>
      <c r="B6" s="8"/>
      <c r="C6" s="9" t="s">
        <v>83</v>
      </c>
      <c r="D6" s="9" t="s">
        <v>84</v>
      </c>
      <c r="E6" s="49" t="s">
        <v>27</v>
      </c>
      <c r="F6" s="50"/>
    </row>
    <row r="7" spans="1:8" s="1" customFormat="1" ht="13.05" customHeight="1" x14ac:dyDescent="0.25">
      <c r="A7" s="38" t="s">
        <v>28</v>
      </c>
      <c r="B7" s="40" t="s">
        <v>29</v>
      </c>
      <c r="C7" s="42" t="s">
        <v>30</v>
      </c>
      <c r="D7" s="42"/>
      <c r="E7" s="42" t="s">
        <v>31</v>
      </c>
      <c r="F7" s="42"/>
    </row>
    <row r="8" spans="1:8" s="1" customFormat="1" ht="20.399999999999999" x14ac:dyDescent="0.25">
      <c r="A8" s="39"/>
      <c r="B8" s="41"/>
      <c r="C8" s="10" t="s">
        <v>32</v>
      </c>
      <c r="D8" s="10" t="s">
        <v>33</v>
      </c>
      <c r="E8" s="10" t="s">
        <v>34</v>
      </c>
      <c r="F8" s="10" t="s">
        <v>35</v>
      </c>
    </row>
    <row r="9" spans="1:8" ht="25.95" customHeight="1" x14ac:dyDescent="0.2">
      <c r="A9" s="18" t="s">
        <v>36</v>
      </c>
      <c r="B9" s="12">
        <v>1</v>
      </c>
      <c r="C9" s="16">
        <v>5723179</v>
      </c>
      <c r="D9" s="16">
        <v>5208775</v>
      </c>
      <c r="E9" s="16">
        <v>5723179</v>
      </c>
      <c r="F9" s="16">
        <v>5208775</v>
      </c>
      <c r="G9" s="71"/>
      <c r="H9" s="71"/>
    </row>
    <row r="10" spans="1:8" ht="13.05" customHeight="1" x14ac:dyDescent="0.2">
      <c r="A10" s="18" t="s">
        <v>37</v>
      </c>
      <c r="B10" s="12">
        <v>2</v>
      </c>
      <c r="C10" s="17">
        <v>0</v>
      </c>
      <c r="D10" s="17">
        <v>0</v>
      </c>
      <c r="E10" s="17">
        <v>0</v>
      </c>
      <c r="F10" s="17">
        <v>0</v>
      </c>
      <c r="G10" s="71"/>
      <c r="H10" s="71"/>
    </row>
    <row r="11" spans="1:8" ht="13.05" customHeight="1" x14ac:dyDescent="0.2">
      <c r="A11" s="18" t="s">
        <v>38</v>
      </c>
      <c r="B11" s="12">
        <v>3</v>
      </c>
      <c r="C11" s="17">
        <v>0</v>
      </c>
      <c r="D11" s="17">
        <v>0</v>
      </c>
      <c r="E11" s="17">
        <v>0</v>
      </c>
      <c r="F11" s="17">
        <v>0</v>
      </c>
      <c r="G11" s="71"/>
      <c r="H11" s="71"/>
    </row>
    <row r="12" spans="1:8" ht="13.05" customHeight="1" x14ac:dyDescent="0.2">
      <c r="A12" s="18" t="s">
        <v>39</v>
      </c>
      <c r="B12" s="12">
        <v>4</v>
      </c>
      <c r="C12" s="16">
        <v>147959</v>
      </c>
      <c r="D12" s="16">
        <v>108456</v>
      </c>
      <c r="E12" s="16">
        <v>147959</v>
      </c>
      <c r="F12" s="16">
        <v>108456</v>
      </c>
      <c r="G12" s="71"/>
      <c r="H12" s="71"/>
    </row>
    <row r="13" spans="1:8" ht="13.05" customHeight="1" x14ac:dyDescent="0.2">
      <c r="A13" s="18" t="s">
        <v>40</v>
      </c>
      <c r="B13" s="12">
        <v>5</v>
      </c>
      <c r="C13" s="16">
        <v>3027</v>
      </c>
      <c r="D13" s="16">
        <v>2724</v>
      </c>
      <c r="E13" s="16">
        <v>3027</v>
      </c>
      <c r="F13" s="16">
        <v>2724</v>
      </c>
      <c r="G13" s="71"/>
      <c r="H13" s="71"/>
    </row>
    <row r="14" spans="1:8" ht="13.05" customHeight="1" x14ac:dyDescent="0.2">
      <c r="A14" s="18" t="s">
        <v>41</v>
      </c>
      <c r="B14" s="12">
        <v>6</v>
      </c>
      <c r="C14" s="73">
        <f>SUM(C9:C13)</f>
        <v>5874165</v>
      </c>
      <c r="D14" s="73">
        <f>SUM(D9:D13)</f>
        <v>5319955</v>
      </c>
      <c r="E14" s="73">
        <f>SUM(E9:E13)</f>
        <v>5874165</v>
      </c>
      <c r="F14" s="73">
        <f>SUM(F9:F13)</f>
        <v>5319955</v>
      </c>
      <c r="G14" s="71"/>
      <c r="H14" s="71"/>
    </row>
    <row r="15" spans="1:8" ht="25.95" customHeight="1" x14ac:dyDescent="0.2">
      <c r="A15" s="19" t="s">
        <v>42</v>
      </c>
      <c r="B15" s="12">
        <v>7</v>
      </c>
      <c r="C15" s="16">
        <v>443697</v>
      </c>
      <c r="D15" s="16">
        <v>439213</v>
      </c>
      <c r="E15" s="16">
        <v>443697</v>
      </c>
      <c r="F15" s="16">
        <v>439213</v>
      </c>
      <c r="G15" s="71"/>
      <c r="H15" s="71"/>
    </row>
    <row r="16" spans="1:8" ht="13.05" customHeight="1" x14ac:dyDescent="0.2">
      <c r="A16" s="19" t="s">
        <v>15</v>
      </c>
      <c r="B16" s="12">
        <v>8</v>
      </c>
      <c r="C16" s="16">
        <v>397584</v>
      </c>
      <c r="D16" s="16">
        <v>328399</v>
      </c>
      <c r="E16" s="16">
        <v>397584</v>
      </c>
      <c r="F16" s="16">
        <v>328399</v>
      </c>
      <c r="G16" s="71"/>
      <c r="H16" s="71"/>
    </row>
    <row r="17" spans="1:8" ht="13.05" customHeight="1" x14ac:dyDescent="0.2">
      <c r="A17" s="19" t="s">
        <v>14</v>
      </c>
      <c r="B17" s="12">
        <v>9</v>
      </c>
      <c r="C17" s="74">
        <f>SUM(C15:C16)</f>
        <v>841281</v>
      </c>
      <c r="D17" s="74">
        <f t="shared" ref="D17:F17" si="0">SUM(D15:D16)</f>
        <v>767612</v>
      </c>
      <c r="E17" s="74">
        <f t="shared" si="0"/>
        <v>841281</v>
      </c>
      <c r="F17" s="74">
        <f t="shared" si="0"/>
        <v>767612</v>
      </c>
      <c r="G17" s="71"/>
      <c r="H17" s="71"/>
    </row>
    <row r="18" spans="1:8" ht="13.05" customHeight="1" x14ac:dyDescent="0.2">
      <c r="A18" s="18" t="s">
        <v>43</v>
      </c>
      <c r="B18" s="12">
        <v>10</v>
      </c>
      <c r="C18" s="16">
        <v>178957</v>
      </c>
      <c r="D18" s="16">
        <v>173918</v>
      </c>
      <c r="E18" s="16">
        <v>178957</v>
      </c>
      <c r="F18" s="16">
        <v>173918</v>
      </c>
      <c r="G18" s="71"/>
      <c r="H18" s="71"/>
    </row>
    <row r="19" spans="1:8" ht="13.05" customHeight="1" x14ac:dyDescent="0.2">
      <c r="A19" s="18" t="s">
        <v>44</v>
      </c>
      <c r="B19" s="12">
        <v>11</v>
      </c>
      <c r="C19" s="16">
        <v>537531</v>
      </c>
      <c r="D19" s="16">
        <v>519743</v>
      </c>
      <c r="E19" s="16">
        <v>537531</v>
      </c>
      <c r="F19" s="16">
        <v>519743</v>
      </c>
      <c r="G19" s="71"/>
      <c r="H19" s="71"/>
    </row>
    <row r="20" spans="1:8" ht="13.05" customHeight="1" x14ac:dyDescent="0.2">
      <c r="A20" s="18" t="s">
        <v>45</v>
      </c>
      <c r="B20" s="12">
        <v>12</v>
      </c>
      <c r="C20" s="74">
        <f>SUM(C18:C19)</f>
        <v>716488</v>
      </c>
      <c r="D20" s="74">
        <f t="shared" ref="D20:F20" si="1">SUM(D18:D19)</f>
        <v>693661</v>
      </c>
      <c r="E20" s="74">
        <f t="shared" si="1"/>
        <v>716488</v>
      </c>
      <c r="F20" s="74">
        <f t="shared" si="1"/>
        <v>693661</v>
      </c>
      <c r="G20" s="71"/>
      <c r="H20" s="71"/>
    </row>
    <row r="21" spans="1:8" ht="13.05" customHeight="1" x14ac:dyDescent="0.2">
      <c r="A21" s="18" t="s">
        <v>46</v>
      </c>
      <c r="B21" s="12">
        <v>13</v>
      </c>
      <c r="C21" s="16">
        <v>1781772</v>
      </c>
      <c r="D21" s="16">
        <v>1473403</v>
      </c>
      <c r="E21" s="16">
        <v>1781772</v>
      </c>
      <c r="F21" s="16">
        <v>1473403</v>
      </c>
      <c r="G21" s="71"/>
      <c r="H21" s="71"/>
    </row>
    <row r="22" spans="1:8" ht="13.05" customHeight="1" x14ac:dyDescent="0.2">
      <c r="A22" s="18" t="s">
        <v>47</v>
      </c>
      <c r="B22" s="12">
        <v>14</v>
      </c>
      <c r="C22" s="16">
        <v>190813</v>
      </c>
      <c r="D22" s="16">
        <v>191213</v>
      </c>
      <c r="E22" s="16">
        <v>190813</v>
      </c>
      <c r="F22" s="16">
        <v>191213</v>
      </c>
      <c r="G22" s="71"/>
      <c r="H22" s="71"/>
    </row>
    <row r="23" spans="1:8" ht="13.05" customHeight="1" x14ac:dyDescent="0.2">
      <c r="A23" s="18" t="s">
        <v>48</v>
      </c>
      <c r="B23" s="12">
        <v>15</v>
      </c>
      <c r="C23" s="16">
        <v>325352</v>
      </c>
      <c r="D23" s="16">
        <v>323340</v>
      </c>
      <c r="E23" s="16">
        <v>325352</v>
      </c>
      <c r="F23" s="16">
        <v>323340</v>
      </c>
      <c r="G23" s="71"/>
      <c r="H23" s="71"/>
    </row>
    <row r="24" spans="1:8" ht="13.05" customHeight="1" x14ac:dyDescent="0.2">
      <c r="A24" s="18" t="s">
        <v>49</v>
      </c>
      <c r="B24" s="12">
        <v>16</v>
      </c>
      <c r="C24" s="74">
        <f>SUM(C17,C20:C23)</f>
        <v>3855706</v>
      </c>
      <c r="D24" s="74">
        <f t="shared" ref="D24:F24" si="2">SUM(D17,D20:D23)</f>
        <v>3449229</v>
      </c>
      <c r="E24" s="74">
        <f t="shared" si="2"/>
        <v>3855706</v>
      </c>
      <c r="F24" s="74">
        <f t="shared" si="2"/>
        <v>3449229</v>
      </c>
      <c r="G24" s="71"/>
      <c r="H24" s="71"/>
    </row>
    <row r="25" spans="1:8" ht="25.95" customHeight="1" x14ac:dyDescent="0.2">
      <c r="A25" s="20" t="s">
        <v>5</v>
      </c>
      <c r="B25" s="12">
        <v>17</v>
      </c>
      <c r="C25" s="74">
        <f>C14-C24</f>
        <v>2018459</v>
      </c>
      <c r="D25" s="74">
        <f t="shared" ref="D25:F25" si="3">D14-D24</f>
        <v>1870726</v>
      </c>
      <c r="E25" s="74">
        <f t="shared" si="3"/>
        <v>2018459</v>
      </c>
      <c r="F25" s="74">
        <f t="shared" si="3"/>
        <v>1870726</v>
      </c>
      <c r="G25" s="71"/>
      <c r="H25" s="71"/>
    </row>
    <row r="26" spans="1:8" ht="13.05" customHeight="1" x14ac:dyDescent="0.2">
      <c r="A26" s="18" t="s">
        <v>50</v>
      </c>
      <c r="B26" s="12">
        <v>18</v>
      </c>
      <c r="C26" s="16">
        <v>144911</v>
      </c>
      <c r="D26" s="16">
        <v>130872</v>
      </c>
      <c r="E26" s="16">
        <v>144911</v>
      </c>
      <c r="F26" s="16">
        <v>130872</v>
      </c>
      <c r="G26" s="71"/>
      <c r="H26" s="71"/>
    </row>
    <row r="27" spans="1:8" ht="13.05" customHeight="1" x14ac:dyDescent="0.2">
      <c r="A27" s="18" t="s">
        <v>51</v>
      </c>
      <c r="B27" s="12">
        <v>19</v>
      </c>
      <c r="C27" s="16">
        <v>2250</v>
      </c>
      <c r="D27" s="16">
        <v>2000</v>
      </c>
      <c r="E27" s="16">
        <v>2250</v>
      </c>
      <c r="F27" s="16">
        <v>2000</v>
      </c>
      <c r="G27" s="71"/>
      <c r="H27" s="71"/>
    </row>
    <row r="28" spans="1:8" ht="13.05" customHeight="1" x14ac:dyDescent="0.2">
      <c r="A28" s="18" t="s">
        <v>52</v>
      </c>
      <c r="B28" s="12">
        <v>20</v>
      </c>
      <c r="C28" s="16">
        <v>6408</v>
      </c>
      <c r="D28" s="16">
        <v>13191</v>
      </c>
      <c r="E28" s="16">
        <v>6408</v>
      </c>
      <c r="F28" s="16">
        <v>13191</v>
      </c>
      <c r="G28" s="71"/>
      <c r="H28" s="71"/>
    </row>
    <row r="29" spans="1:8" ht="13.05" customHeight="1" x14ac:dyDescent="0.2">
      <c r="A29" s="18" t="s">
        <v>53</v>
      </c>
      <c r="B29" s="12">
        <v>21</v>
      </c>
      <c r="C29" s="74">
        <f>SUM(C27:C28)</f>
        <v>8658</v>
      </c>
      <c r="D29" s="74">
        <f t="shared" ref="D29:F29" si="4">SUM(D27:D28)</f>
        <v>15191</v>
      </c>
      <c r="E29" s="74">
        <f t="shared" si="4"/>
        <v>8658</v>
      </c>
      <c r="F29" s="74">
        <f t="shared" si="4"/>
        <v>15191</v>
      </c>
      <c r="G29" s="71"/>
      <c r="H29" s="71"/>
    </row>
    <row r="30" spans="1:8" ht="13.05" customHeight="1" x14ac:dyDescent="0.2">
      <c r="A30" s="21" t="s">
        <v>63</v>
      </c>
      <c r="B30" s="12">
        <v>22</v>
      </c>
      <c r="C30" s="16">
        <v>4295</v>
      </c>
      <c r="D30" s="16">
        <v>1300</v>
      </c>
      <c r="E30" s="16">
        <v>4295</v>
      </c>
      <c r="F30" s="16">
        <v>1300</v>
      </c>
      <c r="G30" s="71"/>
      <c r="H30" s="71"/>
    </row>
    <row r="31" spans="1:8" ht="13.05" customHeight="1" x14ac:dyDescent="0.2">
      <c r="A31" s="18" t="s">
        <v>54</v>
      </c>
      <c r="B31" s="12">
        <v>23</v>
      </c>
      <c r="C31" s="74">
        <f>C25+C26+C29-C30</f>
        <v>2167733</v>
      </c>
      <c r="D31" s="74">
        <f t="shared" ref="D31:F31" si="5">D25+D26+D29-D30</f>
        <v>2015489</v>
      </c>
      <c r="E31" s="74">
        <f t="shared" si="5"/>
        <v>2167733</v>
      </c>
      <c r="F31" s="74">
        <f t="shared" si="5"/>
        <v>2015489</v>
      </c>
      <c r="G31" s="71"/>
      <c r="H31" s="71"/>
    </row>
    <row r="32" spans="1:8" ht="25.95" customHeight="1" x14ac:dyDescent="0.2">
      <c r="A32" s="19" t="s">
        <v>55</v>
      </c>
      <c r="B32" s="12">
        <v>24</v>
      </c>
      <c r="C32" s="16">
        <v>3462</v>
      </c>
      <c r="D32" s="16">
        <v>7929</v>
      </c>
      <c r="E32" s="16">
        <v>3462</v>
      </c>
      <c r="F32" s="16">
        <v>7929</v>
      </c>
      <c r="G32" s="71"/>
      <c r="H32" s="71"/>
    </row>
    <row r="33" spans="1:8" ht="13.05" customHeight="1" x14ac:dyDescent="0.2">
      <c r="A33" s="18" t="s">
        <v>56</v>
      </c>
      <c r="B33" s="12">
        <v>25</v>
      </c>
      <c r="C33" s="16">
        <v>1067</v>
      </c>
      <c r="D33" s="16">
        <v>986</v>
      </c>
      <c r="E33" s="16">
        <v>1067</v>
      </c>
      <c r="F33" s="16">
        <v>986</v>
      </c>
      <c r="G33" s="71"/>
      <c r="H33" s="71"/>
    </row>
    <row r="34" spans="1:8" ht="13.05" customHeight="1" x14ac:dyDescent="0.2">
      <c r="A34" s="18" t="s">
        <v>57</v>
      </c>
      <c r="B34" s="12">
        <v>26</v>
      </c>
      <c r="C34" s="16">
        <v>285</v>
      </c>
      <c r="D34" s="16">
        <v>339</v>
      </c>
      <c r="E34" s="16">
        <v>285</v>
      </c>
      <c r="F34" s="16">
        <v>339</v>
      </c>
      <c r="G34" s="71"/>
      <c r="H34" s="71"/>
    </row>
    <row r="35" spans="1:8" ht="13.05" customHeight="1" x14ac:dyDescent="0.2">
      <c r="A35" s="18" t="s">
        <v>58</v>
      </c>
      <c r="B35" s="12">
        <v>27</v>
      </c>
      <c r="C35" s="74">
        <f>SUM(C32:C34)</f>
        <v>4814</v>
      </c>
      <c r="D35" s="74">
        <f t="shared" ref="D35:F35" si="6">SUM(D32:D34)</f>
        <v>9254</v>
      </c>
      <c r="E35" s="74">
        <f t="shared" si="6"/>
        <v>4814</v>
      </c>
      <c r="F35" s="74">
        <f t="shared" si="6"/>
        <v>9254</v>
      </c>
      <c r="G35" s="71"/>
      <c r="H35" s="71"/>
    </row>
    <row r="36" spans="1:8" ht="30.6" x14ac:dyDescent="0.2">
      <c r="A36" s="18" t="s">
        <v>59</v>
      </c>
      <c r="B36" s="22">
        <v>28</v>
      </c>
      <c r="C36" s="17">
        <v>0</v>
      </c>
      <c r="D36" s="17">
        <v>0</v>
      </c>
      <c r="E36" s="17">
        <v>0</v>
      </c>
      <c r="F36" s="17">
        <v>0</v>
      </c>
      <c r="G36" s="71"/>
      <c r="H36" s="71"/>
    </row>
    <row r="37" spans="1:8" ht="13.05" customHeight="1" x14ac:dyDescent="0.2">
      <c r="A37" s="18" t="s">
        <v>60</v>
      </c>
      <c r="B37" s="12">
        <v>29</v>
      </c>
      <c r="C37" s="17">
        <v>0</v>
      </c>
      <c r="D37" s="17">
        <v>0</v>
      </c>
      <c r="E37" s="17">
        <v>0</v>
      </c>
      <c r="F37" s="17">
        <v>0</v>
      </c>
      <c r="G37" s="71"/>
      <c r="H37" s="71"/>
    </row>
    <row r="38" spans="1:8" ht="13.05" customHeight="1" x14ac:dyDescent="0.2">
      <c r="A38" s="18" t="s">
        <v>61</v>
      </c>
      <c r="B38" s="12">
        <v>30</v>
      </c>
      <c r="C38" s="74">
        <f>C31-C35-C36-C37</f>
        <v>2162919</v>
      </c>
      <c r="D38" s="74">
        <f t="shared" ref="D38:F38" si="7">D31-D35-D36-D37</f>
        <v>2006235</v>
      </c>
      <c r="E38" s="74">
        <f t="shared" si="7"/>
        <v>2162919</v>
      </c>
      <c r="F38" s="74">
        <f t="shared" si="7"/>
        <v>2006235</v>
      </c>
      <c r="G38" s="71"/>
      <c r="H38" s="71"/>
    </row>
    <row r="39" spans="1:8" ht="13.05" customHeight="1" x14ac:dyDescent="0.2">
      <c r="A39" s="18" t="s">
        <v>62</v>
      </c>
      <c r="B39" s="12">
        <v>31</v>
      </c>
      <c r="C39" s="16">
        <v>649256</v>
      </c>
      <c r="D39" s="16">
        <v>439215</v>
      </c>
      <c r="E39" s="16">
        <v>649256</v>
      </c>
      <c r="F39" s="16">
        <v>439215</v>
      </c>
      <c r="G39" s="71"/>
      <c r="H39" s="71"/>
    </row>
    <row r="40" spans="1:8" ht="13.05" customHeight="1" x14ac:dyDescent="0.2">
      <c r="A40" s="19" t="s">
        <v>12</v>
      </c>
      <c r="B40" s="12">
        <v>32</v>
      </c>
      <c r="C40" s="16">
        <v>-127066</v>
      </c>
      <c r="D40" s="16">
        <v>53893</v>
      </c>
      <c r="E40" s="16">
        <v>-127066</v>
      </c>
      <c r="F40" s="16">
        <v>53893</v>
      </c>
      <c r="G40" s="71"/>
      <c r="H40" s="71"/>
    </row>
    <row r="41" spans="1:8" ht="13.05" customHeight="1" x14ac:dyDescent="0.2">
      <c r="A41" s="20" t="s">
        <v>24</v>
      </c>
      <c r="B41" s="12">
        <v>33</v>
      </c>
      <c r="C41" s="74">
        <f>C38-C39-C40</f>
        <v>1640729</v>
      </c>
      <c r="D41" s="74">
        <f t="shared" ref="D41:F41" si="8">D38-D39-D40</f>
        <v>1513127</v>
      </c>
      <c r="E41" s="74">
        <f t="shared" si="8"/>
        <v>1640729</v>
      </c>
      <c r="F41" s="74">
        <f t="shared" si="8"/>
        <v>1513127</v>
      </c>
      <c r="G41" s="71"/>
      <c r="H41" s="71"/>
    </row>
  </sheetData>
  <mergeCells count="11">
    <mergeCell ref="A7:A8"/>
    <mergeCell ref="B7:B8"/>
    <mergeCell ref="C7:D7"/>
    <mergeCell ref="E7:F7"/>
    <mergeCell ref="A1:D1"/>
    <mergeCell ref="A2:D2"/>
    <mergeCell ref="C5:F5"/>
    <mergeCell ref="E6:F6"/>
    <mergeCell ref="E1:F1"/>
    <mergeCell ref="E2:F2"/>
    <mergeCell ref="E3:F3"/>
  </mergeCells>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2"/>
  <sheetViews>
    <sheetView showGridLines="0" zoomScaleNormal="100" zoomScaleSheetLayoutView="110" workbookViewId="0">
      <pane ySplit="3" topLeftCell="A4" activePane="bottomLeft" state="frozen"/>
      <selection pane="bottomLeft" activeCell="G1" sqref="G1"/>
    </sheetView>
  </sheetViews>
  <sheetFormatPr defaultRowHeight="10.199999999999999" x14ac:dyDescent="0.25"/>
  <cols>
    <col min="1" max="1" width="58.77734375" style="1" customWidth="1"/>
    <col min="2" max="2" width="4.44140625" style="1" bestFit="1" customWidth="1"/>
    <col min="3" max="6" width="9.33203125" style="1" customWidth="1"/>
    <col min="7" max="7" width="11" style="1" bestFit="1" customWidth="1"/>
    <col min="8" max="8" width="14" style="1" bestFit="1" customWidth="1"/>
    <col min="9" max="16384" width="8.88671875" style="1"/>
  </cols>
  <sheetData>
    <row r="1" spans="1:8" ht="15" customHeight="1" x14ac:dyDescent="0.25">
      <c r="A1" s="23" t="s">
        <v>64</v>
      </c>
      <c r="B1" s="56" t="s">
        <v>87</v>
      </c>
      <c r="C1" s="56"/>
      <c r="D1" s="56" t="s">
        <v>88</v>
      </c>
      <c r="E1" s="56"/>
      <c r="F1" s="24" t="s">
        <v>6</v>
      </c>
    </row>
    <row r="2" spans="1:8" ht="12" customHeight="1" x14ac:dyDescent="0.25">
      <c r="A2" s="59" t="s">
        <v>28</v>
      </c>
      <c r="B2" s="61" t="s">
        <v>29</v>
      </c>
      <c r="C2" s="63" t="s">
        <v>30</v>
      </c>
      <c r="D2" s="42"/>
      <c r="E2" s="64" t="s">
        <v>31</v>
      </c>
      <c r="F2" s="64"/>
    </row>
    <row r="3" spans="1:8" ht="20.25" customHeight="1" x14ac:dyDescent="0.25">
      <c r="A3" s="60"/>
      <c r="B3" s="62"/>
      <c r="C3" s="10" t="s">
        <v>32</v>
      </c>
      <c r="D3" s="10" t="s">
        <v>33</v>
      </c>
      <c r="E3" s="10" t="s">
        <v>34</v>
      </c>
      <c r="F3" s="10" t="s">
        <v>35</v>
      </c>
    </row>
    <row r="4" spans="1:8" ht="25.95" customHeight="1" x14ac:dyDescent="0.2">
      <c r="A4" s="11" t="s">
        <v>65</v>
      </c>
      <c r="B4" s="14">
        <v>34</v>
      </c>
      <c r="C4" s="17">
        <v>0</v>
      </c>
      <c r="D4" s="17">
        <v>0</v>
      </c>
      <c r="E4" s="17">
        <v>0</v>
      </c>
      <c r="F4" s="17">
        <v>0</v>
      </c>
      <c r="G4" s="72"/>
      <c r="H4" s="72"/>
    </row>
    <row r="5" spans="1:8" ht="13.05" customHeight="1" x14ac:dyDescent="0.2">
      <c r="A5" s="15" t="s">
        <v>10</v>
      </c>
      <c r="B5" s="14">
        <v>35</v>
      </c>
      <c r="C5" s="17">
        <v>0</v>
      </c>
      <c r="D5" s="17">
        <v>0</v>
      </c>
      <c r="E5" s="17">
        <v>0</v>
      </c>
      <c r="F5" s="17">
        <v>0</v>
      </c>
      <c r="G5" s="72"/>
      <c r="H5" s="72"/>
    </row>
    <row r="6" spans="1:8" ht="13.05" customHeight="1" x14ac:dyDescent="0.2">
      <c r="A6" s="11" t="s">
        <v>66</v>
      </c>
      <c r="B6" s="14">
        <v>36</v>
      </c>
      <c r="C6" s="75">
        <f>SUM('Form RE&amp;I Page 1'!C41,C4:C5)</f>
        <v>1640729</v>
      </c>
      <c r="D6" s="75">
        <f>SUM('Form RE&amp;I Page 1'!D41,D4:D5)</f>
        <v>1513127</v>
      </c>
      <c r="E6" s="75">
        <f>SUM('Form RE&amp;I Page 1'!E41,E4:E5)</f>
        <v>1640729</v>
      </c>
      <c r="F6" s="75">
        <f>SUM('Form RE&amp;I Page 1'!F41,F4:F5)</f>
        <v>1513127</v>
      </c>
      <c r="G6" s="72"/>
      <c r="H6" s="72"/>
    </row>
    <row r="7" spans="1:8" ht="13.05" customHeight="1" x14ac:dyDescent="0.2">
      <c r="A7" s="11" t="s">
        <v>67</v>
      </c>
      <c r="B7" s="14">
        <v>37</v>
      </c>
      <c r="C7" s="17">
        <v>0</v>
      </c>
      <c r="D7" s="17">
        <v>0</v>
      </c>
      <c r="E7" s="17">
        <v>0</v>
      </c>
      <c r="F7" s="17">
        <v>0</v>
      </c>
      <c r="G7" s="72"/>
      <c r="H7" s="72"/>
    </row>
    <row r="8" spans="1:8" ht="13.05" customHeight="1" x14ac:dyDescent="0.2">
      <c r="A8" s="11" t="s">
        <v>68</v>
      </c>
      <c r="B8" s="14">
        <v>38</v>
      </c>
      <c r="C8" s="17">
        <v>0</v>
      </c>
      <c r="D8" s="17">
        <v>0</v>
      </c>
      <c r="E8" s="17">
        <v>0</v>
      </c>
      <c r="F8" s="17">
        <v>0</v>
      </c>
      <c r="G8" s="72"/>
      <c r="H8" s="72"/>
    </row>
    <row r="9" spans="1:8" ht="13.05" customHeight="1" x14ac:dyDescent="0.2">
      <c r="A9" s="15" t="s">
        <v>13</v>
      </c>
      <c r="B9" s="14">
        <v>39</v>
      </c>
      <c r="C9" s="17">
        <v>0</v>
      </c>
      <c r="D9" s="17">
        <v>0</v>
      </c>
      <c r="E9" s="17">
        <v>0</v>
      </c>
      <c r="F9" s="17">
        <v>0</v>
      </c>
      <c r="G9" s="72"/>
      <c r="H9" s="72"/>
    </row>
    <row r="10" spans="1:8" ht="13.05" customHeight="1" x14ac:dyDescent="0.2">
      <c r="A10" s="15" t="s">
        <v>11</v>
      </c>
      <c r="B10" s="14">
        <v>40</v>
      </c>
      <c r="C10" s="17">
        <v>0</v>
      </c>
      <c r="D10" s="17">
        <v>0</v>
      </c>
      <c r="E10" s="17">
        <v>0</v>
      </c>
      <c r="F10" s="17">
        <v>0</v>
      </c>
      <c r="G10" s="72"/>
      <c r="H10" s="72"/>
    </row>
    <row r="11" spans="1:8" ht="13.05" customHeight="1" x14ac:dyDescent="0.2">
      <c r="A11" s="11" t="s">
        <v>69</v>
      </c>
      <c r="B11" s="14">
        <v>41</v>
      </c>
      <c r="C11" s="75">
        <f>SUM(C6:C10)</f>
        <v>1640729</v>
      </c>
      <c r="D11" s="75">
        <f t="shared" ref="D11:F11" si="0">SUM(D6:D10)</f>
        <v>1513127</v>
      </c>
      <c r="E11" s="75">
        <f t="shared" si="0"/>
        <v>1640729</v>
      </c>
      <c r="F11" s="75">
        <f t="shared" si="0"/>
        <v>1513127</v>
      </c>
      <c r="G11" s="72"/>
      <c r="H11" s="72"/>
    </row>
    <row r="12" spans="1:8" ht="13.05" customHeight="1" x14ac:dyDescent="0.2">
      <c r="A12" s="25" t="s">
        <v>16</v>
      </c>
      <c r="B12" s="26">
        <v>42</v>
      </c>
      <c r="C12" s="17">
        <v>0</v>
      </c>
      <c r="D12" s="17">
        <v>0</v>
      </c>
      <c r="E12" s="17">
        <v>0</v>
      </c>
      <c r="F12" s="17">
        <v>0</v>
      </c>
      <c r="G12" s="72"/>
      <c r="H12" s="72"/>
    </row>
    <row r="13" spans="1:8" ht="13.05" customHeight="1" x14ac:dyDescent="0.2">
      <c r="A13" s="25" t="s">
        <v>17</v>
      </c>
      <c r="B13" s="26">
        <v>43</v>
      </c>
      <c r="C13" s="75">
        <f>C11-C12</f>
        <v>1640729</v>
      </c>
      <c r="D13" s="75">
        <f t="shared" ref="D13:F13" si="1">D11-D12</f>
        <v>1513127</v>
      </c>
      <c r="E13" s="75">
        <f t="shared" si="1"/>
        <v>1640729</v>
      </c>
      <c r="F13" s="75">
        <f t="shared" si="1"/>
        <v>1513127</v>
      </c>
      <c r="G13" s="72"/>
      <c r="H13" s="72"/>
    </row>
    <row r="14" spans="1:8" ht="13.05" customHeight="1" x14ac:dyDescent="0.2">
      <c r="A14" s="25" t="s">
        <v>18</v>
      </c>
      <c r="B14" s="26">
        <v>44</v>
      </c>
      <c r="C14" s="35" t="s">
        <v>20</v>
      </c>
      <c r="D14" s="35" t="s">
        <v>20</v>
      </c>
      <c r="E14" s="35" t="s">
        <v>20</v>
      </c>
      <c r="F14" s="35" t="s">
        <v>20</v>
      </c>
      <c r="G14" s="72"/>
      <c r="H14" s="72"/>
    </row>
    <row r="15" spans="1:8" ht="13.05" customHeight="1" x14ac:dyDescent="0.2">
      <c r="A15" s="25" t="s">
        <v>19</v>
      </c>
      <c r="B15" s="26">
        <v>45</v>
      </c>
      <c r="C15" s="35" t="s">
        <v>20</v>
      </c>
      <c r="D15" s="35" t="s">
        <v>20</v>
      </c>
      <c r="E15" s="35" t="s">
        <v>20</v>
      </c>
      <c r="F15" s="35" t="s">
        <v>20</v>
      </c>
      <c r="G15" s="72"/>
      <c r="H15" s="72"/>
    </row>
    <row r="16" spans="1:8" ht="13.05" customHeight="1" x14ac:dyDescent="0.2">
      <c r="A16" s="11" t="s">
        <v>70</v>
      </c>
      <c r="B16" s="26">
        <v>46</v>
      </c>
      <c r="C16" s="35" t="s">
        <v>20</v>
      </c>
      <c r="D16" s="35" t="s">
        <v>20</v>
      </c>
      <c r="E16" s="35" t="s">
        <v>20</v>
      </c>
      <c r="F16" s="35" t="s">
        <v>20</v>
      </c>
      <c r="G16" s="72"/>
      <c r="H16" s="72"/>
    </row>
    <row r="17" spans="1:8" ht="13.05" customHeight="1" x14ac:dyDescent="0.2">
      <c r="A17" s="11" t="s">
        <v>71</v>
      </c>
      <c r="B17" s="26">
        <v>47</v>
      </c>
      <c r="C17" s="35" t="s">
        <v>20</v>
      </c>
      <c r="D17" s="35" t="s">
        <v>20</v>
      </c>
      <c r="E17" s="35" t="s">
        <v>20</v>
      </c>
      <c r="F17" s="35" t="s">
        <v>20</v>
      </c>
      <c r="G17" s="72"/>
      <c r="H17" s="72"/>
    </row>
    <row r="18" spans="1:8" ht="13.05" customHeight="1" x14ac:dyDescent="0.2">
      <c r="A18" s="11" t="s">
        <v>72</v>
      </c>
      <c r="B18" s="26">
        <v>48</v>
      </c>
      <c r="C18" s="76">
        <f>'Form RE&amp;I Page 1'!C24/'Form RE&amp;I Page 1'!C14</f>
        <v>0.65638367325398583</v>
      </c>
      <c r="D18" s="76">
        <f>'Form RE&amp;I Page 1'!D24/'Form RE&amp;I Page 1'!D14</f>
        <v>0.64835680001052642</v>
      </c>
      <c r="E18" s="76">
        <f>'Form RE&amp;I Page 1'!E24/'Form RE&amp;I Page 1'!E14</f>
        <v>0.65638367325398583</v>
      </c>
      <c r="F18" s="76">
        <f>'Form RE&amp;I Page 1'!F24/'Form RE&amp;I Page 1'!F14</f>
        <v>0.64835680001052642</v>
      </c>
      <c r="G18" s="72"/>
      <c r="H18" s="72"/>
    </row>
    <row r="19" spans="1:8" ht="13.05" customHeight="1" x14ac:dyDescent="0.2">
      <c r="A19" s="11" t="s">
        <v>73</v>
      </c>
      <c r="B19" s="26">
        <v>49</v>
      </c>
      <c r="C19" s="76">
        <f>('Form RE&amp;I Page 1'!C17+'Form RE&amp;I Page 1'!C20)/'Form RE&amp;I Page 1'!C14</f>
        <v>0.26518986102705661</v>
      </c>
      <c r="D19" s="76">
        <f>('Form RE&amp;I Page 1'!D17+'Form RE&amp;I Page 1'!D20)/'Form RE&amp;I Page 1'!D14</f>
        <v>0.27467769934144182</v>
      </c>
      <c r="E19" s="76">
        <f>('Form RE&amp;I Page 1'!E17+'Form RE&amp;I Page 1'!E20)/'Form RE&amp;I Page 1'!E14</f>
        <v>0.26518986102705661</v>
      </c>
      <c r="F19" s="76">
        <f>('Form RE&amp;I Page 1'!F17+'Form RE&amp;I Page 1'!F20)/'Form RE&amp;I Page 1'!F14</f>
        <v>0.27467769934144182</v>
      </c>
      <c r="G19" s="72"/>
      <c r="H19" s="72"/>
    </row>
    <row r="20" spans="1:8" ht="13.05" customHeight="1" x14ac:dyDescent="0.2">
      <c r="A20" s="11" t="s">
        <v>74</v>
      </c>
      <c r="B20" s="26">
        <v>50</v>
      </c>
      <c r="C20" s="76">
        <f>('Form RE&amp;I Page 1'!C21+'Form RE&amp;I Page 1'!C22)/'Form RE&amp;I Page 1'!C14</f>
        <v>0.33580687638157936</v>
      </c>
      <c r="D20" s="76">
        <f>('Form RE&amp;I Page 1'!D21+'Form RE&amp;I Page 1'!D22)/'Form RE&amp;I Page 1'!D14</f>
        <v>0.31290039107473655</v>
      </c>
      <c r="E20" s="76">
        <f>('Form RE&amp;I Page 1'!E21+'Form RE&amp;I Page 1'!E22)/'Form RE&amp;I Page 1'!E14</f>
        <v>0.33580687638157936</v>
      </c>
      <c r="F20" s="76">
        <f>('Form RE&amp;I Page 1'!F21+'Form RE&amp;I Page 1'!F22)/'Form RE&amp;I Page 1'!F14</f>
        <v>0.31290039107473655</v>
      </c>
      <c r="G20" s="72"/>
      <c r="H20" s="72"/>
    </row>
    <row r="21" spans="1:8" ht="25.95" customHeight="1" x14ac:dyDescent="0.2">
      <c r="A21" s="11" t="s">
        <v>75</v>
      </c>
      <c r="B21" s="26">
        <v>51</v>
      </c>
      <c r="C21" s="75">
        <f>'Form RE&amp;I Page 1'!C25</f>
        <v>2018459</v>
      </c>
      <c r="D21" s="75">
        <f>'Form RE&amp;I Page 1'!D25</f>
        <v>1870726</v>
      </c>
      <c r="E21" s="75">
        <f>'Form RE&amp;I Page 1'!E25</f>
        <v>2018459</v>
      </c>
      <c r="F21" s="75">
        <f>'Form RE&amp;I Page 1'!F25</f>
        <v>1870726</v>
      </c>
      <c r="G21" s="72"/>
      <c r="H21" s="72"/>
    </row>
    <row r="22" spans="1:8" ht="13.05" customHeight="1" x14ac:dyDescent="0.2">
      <c r="A22" s="11" t="s">
        <v>21</v>
      </c>
      <c r="B22" s="26">
        <v>52</v>
      </c>
      <c r="C22" s="16">
        <f>-'Form RE&amp;I Page 1'!C39</f>
        <v>-649256</v>
      </c>
      <c r="D22" s="16">
        <f>-'Form RE&amp;I Page 1'!D39</f>
        <v>-439215</v>
      </c>
      <c r="E22" s="16">
        <f>-'Form RE&amp;I Page 1'!E39</f>
        <v>-649256</v>
      </c>
      <c r="F22" s="16">
        <f>-'Form RE&amp;I Page 1'!F39</f>
        <v>-439215</v>
      </c>
      <c r="G22" s="72"/>
      <c r="H22" s="72"/>
    </row>
    <row r="23" spans="1:8" ht="13.05" customHeight="1" x14ac:dyDescent="0.2">
      <c r="A23" s="11" t="s">
        <v>22</v>
      </c>
      <c r="B23" s="26">
        <v>53</v>
      </c>
      <c r="C23" s="16">
        <f>-'Form RE&amp;I Page 1'!C40</f>
        <v>127066</v>
      </c>
      <c r="D23" s="16">
        <f>-'Form RE&amp;I Page 1'!D40</f>
        <v>-53893</v>
      </c>
      <c r="E23" s="16">
        <f>-'Form RE&amp;I Page 1'!E40</f>
        <v>127066</v>
      </c>
      <c r="F23" s="16">
        <f>-'Form RE&amp;I Page 1'!F40</f>
        <v>-53893</v>
      </c>
      <c r="G23" s="72"/>
      <c r="H23" s="72"/>
    </row>
    <row r="24" spans="1:8" ht="13.05" customHeight="1" x14ac:dyDescent="0.2">
      <c r="A24" s="11" t="s">
        <v>76</v>
      </c>
      <c r="B24" s="26">
        <v>54</v>
      </c>
      <c r="C24" s="16">
        <v>-751</v>
      </c>
      <c r="D24" s="16">
        <v>-1024</v>
      </c>
      <c r="E24" s="16">
        <v>-751</v>
      </c>
      <c r="F24" s="16">
        <v>-1024</v>
      </c>
      <c r="G24" s="72"/>
      <c r="H24" s="72"/>
    </row>
    <row r="25" spans="1:8" ht="13.05" customHeight="1" x14ac:dyDescent="0.2">
      <c r="A25" s="11" t="s">
        <v>77</v>
      </c>
      <c r="B25" s="26">
        <v>55</v>
      </c>
      <c r="C25" s="17">
        <v>0</v>
      </c>
      <c r="D25" s="17">
        <v>0</v>
      </c>
      <c r="E25" s="17">
        <v>0</v>
      </c>
      <c r="F25" s="17">
        <v>0</v>
      </c>
      <c r="G25" s="72"/>
      <c r="H25" s="72"/>
    </row>
    <row r="26" spans="1:8" ht="13.05" customHeight="1" x14ac:dyDescent="0.2">
      <c r="A26" s="27" t="s">
        <v>78</v>
      </c>
      <c r="B26" s="28">
        <v>56</v>
      </c>
      <c r="C26" s="77">
        <f>SUM(C21:C25)</f>
        <v>1495518</v>
      </c>
      <c r="D26" s="77">
        <f t="shared" ref="D26:F26" si="2">SUM(D21:D25)</f>
        <v>1376594</v>
      </c>
      <c r="E26" s="77">
        <f t="shared" si="2"/>
        <v>1495518</v>
      </c>
      <c r="F26" s="77">
        <f t="shared" si="2"/>
        <v>1376594</v>
      </c>
      <c r="G26" s="72"/>
      <c r="H26" s="72"/>
    </row>
    <row r="27" spans="1:8" ht="16.2" customHeight="1" x14ac:dyDescent="0.25">
      <c r="A27" s="65" t="s">
        <v>7</v>
      </c>
      <c r="B27" s="66"/>
      <c r="C27" s="66"/>
      <c r="D27" s="66"/>
      <c r="E27" s="66"/>
      <c r="F27" s="52"/>
    </row>
    <row r="28" spans="1:8" ht="24.6" customHeight="1" x14ac:dyDescent="0.25">
      <c r="A28" s="67" t="s">
        <v>8</v>
      </c>
      <c r="B28" s="68"/>
      <c r="C28" s="68"/>
      <c r="D28" s="68"/>
      <c r="E28" s="68"/>
      <c r="F28" s="69"/>
    </row>
    <row r="29" spans="1:8" ht="126.6" customHeight="1" x14ac:dyDescent="0.25">
      <c r="A29" s="67" t="s">
        <v>23</v>
      </c>
      <c r="B29" s="68"/>
      <c r="C29" s="68"/>
      <c r="D29" s="68"/>
      <c r="E29" s="68"/>
      <c r="F29" s="69"/>
    </row>
    <row r="30" spans="1:8" x14ac:dyDescent="0.25">
      <c r="A30" s="7"/>
      <c r="B30" s="8"/>
      <c r="C30" s="8"/>
      <c r="D30" s="8"/>
      <c r="E30" s="8"/>
      <c r="F30" s="29"/>
    </row>
    <row r="31" spans="1:8" x14ac:dyDescent="0.25">
      <c r="A31" s="70" t="s">
        <v>79</v>
      </c>
      <c r="B31" s="66"/>
      <c r="C31" s="66"/>
      <c r="D31" s="66"/>
      <c r="E31" s="66"/>
      <c r="F31" s="52"/>
    </row>
    <row r="32" spans="1:8" ht="34.799999999999997" customHeight="1" x14ac:dyDescent="0.25">
      <c r="A32" s="67" t="s">
        <v>9</v>
      </c>
      <c r="B32" s="68"/>
      <c r="C32" s="68"/>
      <c r="D32" s="68"/>
      <c r="E32" s="68"/>
      <c r="F32" s="69"/>
    </row>
    <row r="33" spans="1:6" ht="13.8" customHeight="1" x14ac:dyDescent="0.25">
      <c r="A33" s="30" t="s">
        <v>80</v>
      </c>
      <c r="F33" s="5"/>
    </row>
    <row r="34" spans="1:6" ht="13.8" customHeight="1" x14ac:dyDescent="0.25">
      <c r="A34" s="30" t="s">
        <v>82</v>
      </c>
      <c r="F34" s="5"/>
    </row>
    <row r="35" spans="1:6" s="37" customFormat="1" ht="18" customHeight="1" x14ac:dyDescent="0.25">
      <c r="A35" s="36" t="s">
        <v>86</v>
      </c>
      <c r="B35" s="57" t="s">
        <v>81</v>
      </c>
      <c r="C35" s="57"/>
      <c r="D35" s="57"/>
      <c r="E35" s="57"/>
      <c r="F35" s="58"/>
    </row>
    <row r="36" spans="1:6" s="31" customFormat="1" ht="18" customHeight="1" x14ac:dyDescent="0.2">
      <c r="A36" s="55"/>
      <c r="B36" s="55"/>
      <c r="C36" s="55"/>
      <c r="D36" s="55"/>
      <c r="E36" s="55"/>
      <c r="F36" s="55"/>
    </row>
    <row r="38" spans="1:6" x14ac:dyDescent="0.2">
      <c r="D38" s="31"/>
    </row>
    <row r="39" spans="1:6" x14ac:dyDescent="0.25">
      <c r="A39" s="32"/>
      <c r="B39" s="33"/>
    </row>
    <row r="40" spans="1:6" x14ac:dyDescent="0.25">
      <c r="A40" s="32"/>
      <c r="B40" s="33"/>
    </row>
    <row r="41" spans="1:6" x14ac:dyDescent="0.25">
      <c r="A41" s="34"/>
      <c r="B41" s="33"/>
      <c r="C41" s="34"/>
    </row>
    <row r="42" spans="1:6" x14ac:dyDescent="0.25">
      <c r="A42" s="34"/>
      <c r="B42" s="32"/>
    </row>
  </sheetData>
  <mergeCells count="13">
    <mergeCell ref="A36:F36"/>
    <mergeCell ref="B1:C1"/>
    <mergeCell ref="D1:E1"/>
    <mergeCell ref="B35:F35"/>
    <mergeCell ref="A2:A3"/>
    <mergeCell ref="B2:B3"/>
    <mergeCell ref="C2:D2"/>
    <mergeCell ref="E2:F2"/>
    <mergeCell ref="A27:F27"/>
    <mergeCell ref="A28:F28"/>
    <mergeCell ref="A29:F29"/>
    <mergeCell ref="A31:F31"/>
    <mergeCell ref="A32:F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RE&amp;I Page 1</vt:lpstr>
      <vt:lpstr>Form RE&amp;I Page 2</vt:lpstr>
      <vt:lpstr>'Form RE&amp;I Page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BlisteinL</dc:creator>
  <cp:lastModifiedBy>Brimmer, Jonathan Elliott</cp:lastModifiedBy>
  <cp:lastPrinted>2022-01-28T19:35:57Z</cp:lastPrinted>
  <dcterms:created xsi:type="dcterms:W3CDTF">2012-12-18T14:52:16Z</dcterms:created>
  <dcterms:modified xsi:type="dcterms:W3CDTF">2022-04-29T20:10:22Z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2Q18 RE&amp;I REPORT - Internal.xlsx</vt:lpwstr>
  </property>
  <property fmtid="{D5CDD505-2E9C-101B-9397-08002B2CF9AE}" pid="3" name="SV_QUERY_LIST_4F35BF76-6C0D-4D9B-82B2-816C12CF3733">
    <vt:lpwstr>empty_477D106A-C0D6-4607-AEBD-E2C9D60EA279</vt:lpwstr>
  </property>
</Properties>
</file>