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2 Q3\"/>
    </mc:Choice>
  </mc:AlternateContent>
  <xr:revisionPtr revIDLastSave="0" documentId="13_ncr:1_{078B013A-93DB-4F8C-931F-CD9DA7AF6167}" xr6:coauthVersionLast="46" xr6:coauthVersionMax="46" xr10:uidLastSave="{00000000-0000-0000-0000-000000000000}"/>
  <bookViews>
    <workbookView xWindow="-120" yWindow="-120" windowWidth="29040" windowHeight="15840" xr2:uid="{00000000-000D-0000-FFFF-FFFF00000000}"/>
  </bookViews>
  <sheets>
    <sheet name="Form RE&amp;I Page 1" sheetId="1" r:id="rId1"/>
    <sheet name="Form RE&amp;I Page 2" sheetId="2" r:id="rId2"/>
  </sheets>
  <definedNames>
    <definedName name="_xlnm.Print_Area" localSheetId="0">'Form RE&amp;I Page 1'!$A$1:$F$41</definedName>
    <definedName name="_xlnm.Print_Area" localSheetId="1">'Form RE&amp;I Page 2'!$A$1:$F$35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 r="E35" i="1"/>
  <c r="F35" i="1"/>
  <c r="D29" i="1"/>
  <c r="E29" i="1"/>
  <c r="F29" i="1"/>
  <c r="E24" i="1"/>
  <c r="D20" i="1"/>
  <c r="E20" i="1"/>
  <c r="F20" i="1"/>
  <c r="D17" i="1"/>
  <c r="E17" i="1"/>
  <c r="F17" i="1"/>
  <c r="F23" i="2"/>
  <c r="E23" i="2"/>
  <c r="D23" i="2"/>
  <c r="C23" i="2"/>
  <c r="F22" i="2"/>
  <c r="E22" i="2"/>
  <c r="D22" i="2"/>
  <c r="C22" i="2"/>
  <c r="C35" i="1"/>
  <c r="C29" i="1"/>
  <c r="F24" i="1" l="1"/>
  <c r="D24" i="1"/>
  <c r="C20" i="1"/>
  <c r="C17" i="1"/>
  <c r="C24" i="1" s="1"/>
  <c r="F14" i="1"/>
  <c r="E14" i="1"/>
  <c r="D14" i="1"/>
  <c r="C14" i="1"/>
  <c r="C20" i="2" l="1"/>
  <c r="C18" i="2"/>
  <c r="C19" i="2"/>
  <c r="C25" i="1"/>
  <c r="E25" i="1"/>
  <c r="E31" i="1" s="1"/>
  <c r="E38" i="1" s="1"/>
  <c r="E41" i="1" s="1"/>
  <c r="E19" i="2"/>
  <c r="E20" i="2"/>
  <c r="E18" i="2"/>
  <c r="D18" i="2"/>
  <c r="D19" i="2"/>
  <c r="D25" i="1"/>
  <c r="D31" i="1" s="1"/>
  <c r="D38" i="1" s="1"/>
  <c r="D41" i="1" s="1"/>
  <c r="D6" i="2" s="1"/>
  <c r="D11" i="2" s="1"/>
  <c r="D13" i="2" s="1"/>
  <c r="D20" i="2"/>
  <c r="F25" i="1"/>
  <c r="F31" i="1" s="1"/>
  <c r="F20" i="2"/>
  <c r="F18" i="2"/>
  <c r="F19" i="2"/>
  <c r="E21" i="2"/>
  <c r="E26" i="2" s="1"/>
  <c r="E6" i="2"/>
  <c r="E11" i="2" s="1"/>
  <c r="E13" i="2" s="1"/>
  <c r="F21" i="2"/>
  <c r="F26" i="2" s="1"/>
  <c r="F38" i="1" l="1"/>
  <c r="C21" i="2"/>
  <c r="C26" i="2" s="1"/>
  <c r="C31" i="1"/>
  <c r="C38" i="1" s="1"/>
  <c r="C41" i="1" s="1"/>
  <c r="C6" i="2" s="1"/>
  <c r="C11" i="2" s="1"/>
  <c r="C13" i="2" s="1"/>
  <c r="D21" i="2"/>
  <c r="D26" i="2" s="1"/>
  <c r="F41" i="1" l="1"/>
  <c r="F6" i="2" l="1"/>
  <c r="F11" i="2" l="1"/>
  <c r="F13" i="2" l="1"/>
</calcChain>
</file>

<file path=xl/sharedStrings.xml><?xml version="1.0" encoding="utf-8"?>
<sst xmlns="http://schemas.openxmlformats.org/spreadsheetml/2006/main" count="112" uniqueCount="89">
  <si>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</si>
  <si>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</si>
  <si>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</si>
  <si>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</si>
  <si>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</si>
  <si>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</si>
  <si>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 xml:space="preserve">Miscellaneous Deductions from Income (Accounts 534, 544, 545, 549, 550, 551, and 553)
</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</si>
  <si>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</si>
  <si>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</si>
  <si>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</si>
  <si>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</si>
  <si>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Gain (Loss) on Disposal of Discontinued Segments - Less Applicable Taxes (Account 562)</t>
  </si>
  <si>
    <t>Cumulative Effect of Changes in Accounting Principles (Less Taxes) (Account 592)</t>
  </si>
  <si>
    <t>Provision for Deferred Income Taxes (Account 557)</t>
  </si>
  <si>
    <t>Provision for Deferred Taxes - Extraordinary Items (Account 591)</t>
  </si>
  <si>
    <t>Total Way and Structures</t>
  </si>
  <si>
    <t>All Other Way and Structure Accounts</t>
  </si>
  <si>
    <t>Less:  Net Income attributable to non-controlling interest</t>
  </si>
  <si>
    <t>Net Income attributable to reporting railroad</t>
  </si>
  <si>
    <t>Basic Earnings Per Share</t>
  </si>
  <si>
    <t>Diluted Earnings Per Share</t>
  </si>
  <si>
    <t>N/A</t>
  </si>
  <si>
    <t>Income Taxes on Ordinary Income (Account 556)</t>
  </si>
  <si>
    <t>Provision for Deferred Taxes (Account 557)</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</si>
  <si>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</si>
  <si>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Income (Loss) from Continuing Operations</t>
  </si>
  <si>
    <t>Expiration Date 11-30-2021</t>
  </si>
  <si>
    <r>
      <t xml:space="preserve">Railroad:    </t>
    </r>
    <r>
      <rPr>
        <b/>
        <u/>
        <sz val="8"/>
        <rFont val="Arial"/>
        <family val="2"/>
      </rPr>
      <t xml:space="preserve">            BNSF Railway Company                               </t>
    </r>
  </si>
  <si>
    <r>
      <t xml:space="preserve">Year </t>
    </r>
    <r>
      <rPr>
        <u/>
        <sz val="8"/>
        <color rgb="FF000000"/>
        <rFont val="Arial"/>
        <family val="2"/>
      </rPr>
      <t xml:space="preserve">         2022            </t>
    </r>
  </si>
  <si>
    <r>
      <t xml:space="preserve">Amended </t>
    </r>
    <r>
      <rPr>
        <u/>
        <sz val="8"/>
        <color rgb="FF000000"/>
        <rFont val="Arial"/>
        <family val="2"/>
      </rPr>
      <t xml:space="preserve">       N/A                           </t>
    </r>
  </si>
  <si>
    <r>
      <rPr>
        <b/>
        <sz val="8"/>
        <rFont val="Arial"/>
        <family val="2"/>
      </rPr>
      <t>Description
A</t>
    </r>
  </si>
  <si>
    <r>
      <rPr>
        <b/>
        <sz val="8"/>
        <rFont val="Arial"/>
        <family val="2"/>
      </rPr>
      <t>Code
No.</t>
    </r>
  </si>
  <si>
    <r>
      <rPr>
        <b/>
        <sz val="8"/>
        <rFont val="Arial"/>
        <family val="2"/>
      </rPr>
      <t>Quarterly Figures</t>
    </r>
  </si>
  <si>
    <r>
      <rPr>
        <b/>
        <sz val="8"/>
        <rFont val="Arial"/>
        <family val="2"/>
      </rPr>
      <t>Cumulative Figures</t>
    </r>
  </si>
  <si>
    <r>
      <rPr>
        <b/>
        <sz val="8"/>
        <rFont val="Arial"/>
        <family val="2"/>
      </rPr>
      <t>This Year
B</t>
    </r>
  </si>
  <si>
    <r>
      <rPr>
        <b/>
        <sz val="8"/>
        <rFont val="Arial"/>
        <family val="2"/>
      </rPr>
      <t>Last Year
C</t>
    </r>
  </si>
  <si>
    <r>
      <rPr>
        <b/>
        <sz val="8"/>
        <rFont val="Arial"/>
        <family val="2"/>
      </rPr>
      <t>This Year
D</t>
    </r>
  </si>
  <si>
    <r>
      <rPr>
        <b/>
        <sz val="8"/>
        <rFont val="Arial"/>
        <family val="2"/>
      </rPr>
      <t>Last Year
E</t>
    </r>
  </si>
  <si>
    <r>
      <t xml:space="preserve">                                                                                       </t>
    </r>
    <r>
      <rPr>
        <b/>
        <sz val="8"/>
        <rFont val="Arial"/>
        <family val="2"/>
      </rPr>
      <t xml:space="preserve">Operating Revenues
</t>
    </r>
    <r>
      <rPr>
        <sz val="8"/>
        <rFont val="Arial"/>
        <family val="2"/>
      </rPr>
      <t>Freight (Account 101)</t>
    </r>
  </si>
  <si>
    <r>
      <rPr>
        <sz val="8"/>
        <rFont val="Arial"/>
        <family val="2"/>
      </rPr>
      <t>Passenger (Account 102)</t>
    </r>
  </si>
  <si>
    <r>
      <rPr>
        <sz val="8"/>
        <rFont val="Arial"/>
        <family val="2"/>
      </rPr>
      <t>Passenger-Related (Account 103)</t>
    </r>
  </si>
  <si>
    <r>
      <rPr>
        <sz val="8"/>
        <rFont val="Arial"/>
        <family val="2"/>
      </rPr>
      <t>All Other Operating Revenues (Accounts 104, 105, 106, 110, 502, 503)</t>
    </r>
  </si>
  <si>
    <r>
      <rPr>
        <sz val="8"/>
        <rFont val="Arial"/>
        <family val="2"/>
      </rPr>
      <t>Joint Facility Account (Account 120)</t>
    </r>
  </si>
  <si>
    <r>
      <rPr>
        <b/>
        <sz val="8"/>
        <rFont val="Arial"/>
        <family val="2"/>
      </rPr>
      <t>Railway Operating Revenues (All Above)</t>
    </r>
  </si>
  <si>
    <r>
      <rPr>
        <b/>
        <sz val="8"/>
        <rFont val="Arial"/>
        <family val="2"/>
      </rPr>
      <t xml:space="preserve">                                                          Operating Expenses
</t>
    </r>
    <r>
      <rPr>
        <sz val="8"/>
        <rFont val="Arial"/>
        <family val="2"/>
      </rPr>
      <t>Depreciation-Road (Accounts 62-11-00, 62-12-00, 62-13-00)</t>
    </r>
  </si>
  <si>
    <r>
      <rPr>
        <sz val="8"/>
        <rFont val="Arial"/>
        <family val="2"/>
      </rPr>
      <t>Depreciation-Equipment (Accounts 62-21-00, 62-22-00, 62-23-00)</t>
    </r>
  </si>
  <si>
    <r>
      <rPr>
        <sz val="8"/>
        <rFont val="Arial"/>
        <family val="2"/>
      </rPr>
      <t>All Other Equipment Accounts</t>
    </r>
  </si>
  <si>
    <r>
      <rPr>
        <sz val="8"/>
        <rFont val="Arial"/>
        <family val="2"/>
      </rPr>
      <t>Total Equipment</t>
    </r>
  </si>
  <si>
    <r>
      <rPr>
        <sz val="8"/>
        <rFont val="Arial"/>
        <family val="2"/>
      </rPr>
      <t>Transportation-Train, Yard, and Yard Common</t>
    </r>
  </si>
  <si>
    <r>
      <rPr>
        <sz val="8"/>
        <rFont val="Arial"/>
        <family val="2"/>
      </rPr>
      <t>Transportation-Specialized Services, Administration Support</t>
    </r>
  </si>
  <si>
    <r>
      <rPr>
        <sz val="8"/>
        <rFont val="Arial"/>
        <family val="2"/>
      </rPr>
      <t>General and Administrative</t>
    </r>
  </si>
  <si>
    <r>
      <rPr>
        <b/>
        <sz val="8"/>
        <rFont val="Arial"/>
        <family val="2"/>
      </rPr>
      <t>Railway Operating Expenses (Account 531)</t>
    </r>
  </si>
  <si>
    <r>
      <rPr>
        <sz val="8"/>
        <rFont val="Arial"/>
        <family val="2"/>
      </rPr>
      <t>Other Income (Accounts 506, 510-519)</t>
    </r>
  </si>
  <si>
    <r>
      <rPr>
        <sz val="8"/>
        <rFont val="Arial"/>
        <family val="2"/>
      </rPr>
      <t>Income from Affiliated Companies: Dividends</t>
    </r>
  </si>
  <si>
    <r>
      <rPr>
        <sz val="8"/>
        <rFont val="Arial"/>
        <family val="2"/>
      </rPr>
      <t>Equity in Undistributed Earnings (Losses)</t>
    </r>
  </si>
  <si>
    <r>
      <rPr>
        <b/>
        <sz val="8"/>
        <rFont val="Arial"/>
        <family val="2"/>
      </rPr>
      <t>Total Income from Affiliated Companies (Lines 19 and 20)</t>
    </r>
  </si>
  <si>
    <r>
      <rPr>
        <b/>
        <sz val="8"/>
        <rFont val="Arial"/>
        <family val="2"/>
      </rPr>
      <t>Income Available for Fixed Charges (Lines 17, 18, 21, Minus 22)</t>
    </r>
  </si>
  <si>
    <r>
      <rPr>
        <b/>
        <sz val="8"/>
        <rFont val="Arial"/>
        <family val="2"/>
      </rPr>
      <t xml:space="preserve">                                                            Fixed Charges
</t>
    </r>
    <r>
      <rPr>
        <sz val="8"/>
        <rFont val="Arial"/>
        <family val="2"/>
      </rPr>
      <t>Interest on Funded Debt (Account 546)</t>
    </r>
  </si>
  <si>
    <r>
      <rPr>
        <sz val="8"/>
        <rFont val="Arial"/>
        <family val="2"/>
      </rPr>
      <t>Interest on Unfunded Debt (Account 547)</t>
    </r>
  </si>
  <si>
    <r>
      <rPr>
        <sz val="8"/>
        <rFont val="Arial"/>
        <family val="2"/>
      </rPr>
      <t>Amortization of Discount on Funded Debt (Account 548)</t>
    </r>
  </si>
  <si>
    <r>
      <rPr>
        <b/>
        <sz val="8"/>
        <rFont val="Arial"/>
        <family val="2"/>
      </rPr>
      <t>Total Fixed Charges</t>
    </r>
  </si>
  <si>
    <r>
      <t xml:space="preserve">                                                                                          </t>
    </r>
    <r>
      <rPr>
        <b/>
        <sz val="8"/>
        <rFont val="Arial"/>
        <family val="2"/>
      </rPr>
      <t xml:space="preserve">Income Items
Income After Fixed Charges
</t>
    </r>
    <r>
      <rPr>
        <sz val="8"/>
        <rFont val="Arial"/>
        <family val="2"/>
      </rPr>
      <t>Other Deductions (Account 546)</t>
    </r>
  </si>
  <si>
    <r>
      <rPr>
        <sz val="8"/>
        <rFont val="Arial"/>
        <family val="2"/>
      </rPr>
      <t>Unusual or Infrequent Items (Debit) Credit (Account 555)</t>
    </r>
  </si>
  <si>
    <r>
      <rPr>
        <b/>
        <sz val="8"/>
        <rFont val="Arial"/>
        <family val="2"/>
      </rPr>
      <t>Income (Loss) from Continuing Operations Before Income Taxes</t>
    </r>
  </si>
  <si>
    <r>
      <rPr>
        <sz val="8"/>
        <rFont val="Arial"/>
        <family val="2"/>
      </rPr>
      <t>Income Tax on Ordinary Income (Account 556)</t>
    </r>
  </si>
  <si>
    <r>
      <t xml:space="preserve">Form RE&amp;I                    Railroad </t>
    </r>
    <r>
      <rPr>
        <b/>
        <u/>
        <sz val="8"/>
        <rFont val="Arial"/>
        <family val="2"/>
      </rPr>
      <t>   </t>
    </r>
    <r>
      <rPr>
        <u/>
        <sz val="8"/>
        <rFont val="Arial"/>
        <family val="2"/>
      </rPr>
      <t>BNSF Railway Company </t>
    </r>
    <r>
      <rPr>
        <b/>
        <u/>
        <sz val="8"/>
        <rFont val="Arial"/>
        <family val="2"/>
      </rPr>
      <t>                      </t>
    </r>
    <r>
      <rPr>
        <b/>
        <sz val="8"/>
        <rFont val="Arial"/>
        <family val="2"/>
      </rPr>
      <t xml:space="preserve">     </t>
    </r>
  </si>
  <si>
    <r>
      <t xml:space="preserve">Year </t>
    </r>
    <r>
      <rPr>
        <u/>
        <sz val="8"/>
        <color rgb="FF000000"/>
        <rFont val="Arial"/>
        <family val="2"/>
      </rPr>
      <t xml:space="preserve">         2022             </t>
    </r>
  </si>
  <si>
    <r>
      <t xml:space="preserve">                                                       </t>
    </r>
    <r>
      <rPr>
        <b/>
        <sz val="8"/>
        <rFont val="Arial"/>
        <family val="2"/>
      </rPr>
      <t xml:space="preserve">Income Items (Continued)
</t>
    </r>
    <r>
      <rPr>
        <sz val="8"/>
        <rFont val="Arial"/>
        <family val="2"/>
      </rPr>
      <t>Income (Loss) from Operations - Less Applicable Income Taxes (Account 560)</t>
    </r>
  </si>
  <si>
    <r>
      <t xml:space="preserve">     </t>
    </r>
    <r>
      <rPr>
        <b/>
        <sz val="8"/>
        <rFont val="Arial"/>
        <family val="2"/>
      </rPr>
      <t>Income (Loss) Before Extraordinary Items</t>
    </r>
  </si>
  <si>
    <r>
      <rPr>
        <sz val="8"/>
        <rFont val="Arial"/>
        <family val="2"/>
      </rPr>
      <t>Extraordinary Items (Net) (Account 570)</t>
    </r>
  </si>
  <si>
    <r>
      <rPr>
        <sz val="8"/>
        <rFont val="Arial"/>
        <family val="2"/>
      </rPr>
      <t>Income Taxes on Extraordinary Items (Account 590)</t>
    </r>
  </si>
  <si>
    <r>
      <t xml:space="preserve">     </t>
    </r>
    <r>
      <rPr>
        <b/>
        <sz val="8"/>
        <rFont val="Arial"/>
        <family val="2"/>
      </rPr>
      <t>Net Income (Loss)</t>
    </r>
  </si>
  <si>
    <r>
      <rPr>
        <sz val="8"/>
        <rFont val="Arial"/>
        <family val="2"/>
      </rPr>
      <t>Dividends on Common Stock (Account 623)</t>
    </r>
  </si>
  <si>
    <r>
      <rPr>
        <sz val="8"/>
        <rFont val="Arial"/>
        <family val="2"/>
      </rPr>
      <t>Dividends on Preferred Stock (Account 623)</t>
    </r>
  </si>
  <si>
    <r>
      <rPr>
        <sz val="8"/>
        <rFont val="Arial"/>
        <family val="2"/>
      </rPr>
      <t>Expenses to Revenues (%)</t>
    </r>
  </si>
  <si>
    <r>
      <rPr>
        <sz val="8"/>
        <rFont val="Arial"/>
        <family val="2"/>
      </rPr>
      <t>Total Maintenance to Revenues (%)</t>
    </r>
  </si>
  <si>
    <r>
      <rPr>
        <sz val="8"/>
        <rFont val="Arial"/>
        <family val="2"/>
      </rPr>
      <t>Transportation to Revenues (%)</t>
    </r>
  </si>
  <si>
    <r>
      <t xml:space="preserve">                  </t>
    </r>
    <r>
      <rPr>
        <b/>
        <sz val="8"/>
        <rFont val="Arial"/>
        <family val="2"/>
      </rPr>
      <t xml:space="preserve">Reconciliation of Net Railway Operating Income (NROI)
</t>
    </r>
    <r>
      <rPr>
        <sz val="8"/>
        <rFont val="Arial"/>
        <family val="2"/>
      </rPr>
      <t>Net Revenues From Railway Operations</t>
    </r>
  </si>
  <si>
    <r>
      <rPr>
        <sz val="8"/>
        <rFont val="Arial"/>
        <family val="2"/>
      </rPr>
      <t>Income From Lease of Road and Equipment</t>
    </r>
  </si>
  <si>
    <r>
      <rPr>
        <sz val="8"/>
        <rFont val="Arial"/>
        <family val="2"/>
      </rPr>
      <t>Rent for Leased Roads and Equipment</t>
    </r>
  </si>
  <si>
    <r>
      <t xml:space="preserve">     </t>
    </r>
    <r>
      <rPr>
        <b/>
        <sz val="8"/>
        <rFont val="Arial"/>
        <family val="2"/>
      </rPr>
      <t>Net Railway Operating Income</t>
    </r>
  </si>
  <si>
    <r>
      <rPr>
        <sz val="8"/>
        <rFont val="Arial"/>
        <family val="2"/>
      </rPr>
      <t>CERTIFICATION</t>
    </r>
  </si>
  <si>
    <r>
      <t xml:space="preserve">Name (Printed) </t>
    </r>
    <r>
      <rPr>
        <u/>
        <sz val="8"/>
        <rFont val="Arial"/>
        <family val="2"/>
      </rPr>
      <t xml:space="preserve">        Jonathan Brimmer                                                                                                              </t>
    </r>
  </si>
  <si>
    <r>
      <t>Telephone Number   </t>
    </r>
    <r>
      <rPr>
        <u/>
        <sz val="8"/>
        <color rgb="FF000000"/>
        <rFont val="Arial"/>
        <family val="2"/>
      </rPr>
      <t> (817) 352-4814                                                                                             </t>
    </r>
  </si>
  <si>
    <r>
      <t xml:space="preserve">Title   </t>
    </r>
    <r>
      <rPr>
        <u/>
        <sz val="8"/>
        <rFont val="Arial"/>
        <family val="2"/>
      </rPr>
      <t xml:space="preserve">               Director, Accounting &amp; Reporting                                                                                              </t>
    </r>
  </si>
  <si>
    <r>
      <t xml:space="preserve">Quarter </t>
    </r>
    <r>
      <rPr>
        <u/>
        <sz val="8"/>
        <color rgb="FF000000"/>
        <rFont val="Arial"/>
        <family val="2"/>
      </rPr>
      <t xml:space="preserve">      3rd     </t>
    </r>
  </si>
  <si>
    <r>
      <t xml:space="preserve">Quarter   </t>
    </r>
    <r>
      <rPr>
        <u/>
        <sz val="8"/>
        <color rgb="FF000000"/>
        <rFont val="Arial"/>
        <family val="2"/>
      </rPr>
      <t xml:space="preserve">     3rd       </t>
    </r>
  </si>
  <si>
    <r>
      <t xml:space="preserve">Date </t>
    </r>
    <r>
      <rPr>
        <u/>
        <sz val="8"/>
        <rFont val="Arial"/>
        <family val="2"/>
      </rPr>
      <t>   October 28,  2022       </t>
    </r>
    <r>
      <rPr>
        <sz val="8"/>
        <rFont val="Arial"/>
        <family val="2"/>
      </rPr>
      <t xml:space="preserve">     Signature </t>
    </r>
    <r>
      <rPr>
        <u/>
        <sz val="8"/>
        <rFont val="Arial"/>
        <family val="2"/>
      </rPr>
      <t>            /s/Jonathan Brimmer                                                              </t>
    </r>
    <r>
      <rPr>
        <sz val="8"/>
        <rFont val="Arial"/>
        <family val="2"/>
      </rPr>
      <t xml:space="preserve">                           </t>
    </r>
  </si>
  <si>
    <r>
      <t xml:space="preserve">Date of Report </t>
    </r>
    <r>
      <rPr>
        <u/>
        <sz val="8"/>
        <color rgb="FF000000"/>
        <rFont val="Arial"/>
        <family val="2"/>
      </rPr>
      <t xml:space="preserve">             September 30,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</si>
</sst>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
    <numFmt numFmtId="165" formatCode="_(* #,##0_);_(* \(#,##0\);_(* &quot;-&quot;??_);_(@_)"/>
  </numFmts>
  <fonts count="10" x14ac:knownFonts="1">
    <font>
      <sz val="10"/>
      <color rgb="FF000000"/>
      <name val="Times New Roman"/>
      <charset val="204"/>
    </font>
    <font>
      <sz val="10"/>
      <color rgb="FF000000"/>
      <name val="Times New Roman"/>
      <family val="1"/>
    </font>
    <font>
      <sz val="10"/>
      <color rgb="FF000000"/>
      <name val="Times New Roman"/>
      <family val="1"/>
    </font>
    <font>
      <sz val="8"/>
      <color rgb="FF000000"/>
      <name val="Arial"/>
      <family val="2"/>
    </font>
    <font>
      <b/>
      <sz val="8"/>
      <name val="Arial"/>
      <family val="2"/>
    </font>
    <font>
      <b/>
      <sz val="8"/>
      <color rgb="FF000000"/>
      <name val="Arial"/>
      <family val="2"/>
    </font>
    <font>
      <b/>
      <u/>
      <sz val="8"/>
      <name val="Arial"/>
      <family val="2"/>
    </font>
    <font>
      <u/>
      <sz val="8"/>
      <color rgb="FF000000"/>
      <name val="Arial"/>
      <family val="2"/>
    </font>
    <font>
      <sz val="8"/>
      <name val="Arial"/>
      <family val="2"/>
    </font>
    <font>
      <u/>
      <sz val="8"/>
      <name val="Arial"/>
      <family val="2"/>
    </font>
  </fonts>
  <fills count="2">
    <fill>
      <patternFill patternType="none"/>
    </fill>
    <fill>
      <patternFill patternType="gray125"/>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3" fontId="2" fillId="0" borderId="0" applyFont="0" applyFill="0" applyBorder="0" applyAlignment="0" applyProtection="0"/>
  </cellStyleXfs>
  <cellXfs count="68">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4" fillId="0" borderId="7" xfId="0" applyFont="1" applyFill="1" applyBorder="1" applyAlignment="1">
      <alignment horizontal="right" vertical="top"/>
    </xf>
    <xf numFmtId="0" fontId="3" fillId="0" borderId="7" xfId="0" applyFont="1" applyFill="1" applyBorder="1" applyAlignment="1">
      <alignment horizontal="left" vertical="top"/>
    </xf>
    <xf numFmtId="0" fontId="5" fillId="0" borderId="0" xfId="0" applyFont="1" applyFill="1" applyBorder="1" applyAlignment="1">
      <alignment horizontal="left" vertical="top"/>
    </xf>
    <xf numFmtId="0" fontId="3" fillId="0" borderId="8" xfId="0" applyFont="1" applyFill="1" applyBorder="1" applyAlignment="1">
      <alignment horizontal="left" vertical="top"/>
    </xf>
    <xf numFmtId="0" fontId="4" fillId="0" borderId="7"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10" xfId="0" applyFont="1" applyFill="1" applyBorder="1" applyAlignment="1">
      <alignment vertical="top"/>
    </xf>
    <xf numFmtId="0" fontId="3" fillId="0" borderId="16" xfId="0" applyFont="1" applyFill="1" applyBorder="1" applyAlignment="1">
      <alignment horizontal="center" vertical="top"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37" fontId="3" fillId="0" borderId="0" xfId="0" applyNumberFormat="1" applyFont="1" applyFill="1" applyBorder="1" applyAlignment="1">
      <alignment horizontal="left" vertical="top"/>
    </xf>
    <xf numFmtId="0" fontId="4" fillId="0" borderId="1" xfId="0" applyFont="1" applyFill="1" applyBorder="1" applyAlignment="1">
      <alignment horizontal="left" vertical="top" wrapText="1"/>
    </xf>
    <xf numFmtId="41" fontId="3" fillId="0" borderId="3" xfId="0" applyNumberFormat="1" applyFont="1" applyFill="1" applyBorder="1" applyAlignment="1">
      <alignment horizontal="right"/>
    </xf>
    <xf numFmtId="41" fontId="3" fillId="0" borderId="3" xfId="2" applyNumberFormat="1" applyFont="1" applyFill="1" applyBorder="1" applyAlignment="1">
      <alignment horizontal="right"/>
    </xf>
    <xf numFmtId="41" fontId="8" fillId="0" borderId="3" xfId="0" applyNumberFormat="1" applyFont="1" applyFill="1" applyBorder="1" applyAlignment="1">
      <alignment horizontal="right"/>
    </xf>
    <xf numFmtId="41" fontId="8" fillId="0" borderId="3" xfId="2" applyNumberFormat="1" applyFont="1" applyFill="1" applyBorder="1" applyAlignment="1">
      <alignment horizontal="right"/>
    </xf>
    <xf numFmtId="0" fontId="4" fillId="0" borderId="13" xfId="0" applyFont="1" applyFill="1" applyBorder="1" applyAlignment="1">
      <alignment horizontal="left" vertical="top"/>
    </xf>
    <xf numFmtId="0" fontId="3" fillId="0" borderId="15" xfId="0" applyFont="1" applyFill="1" applyBorder="1" applyAlignment="1">
      <alignment horizontal="left" vertical="top"/>
    </xf>
    <xf numFmtId="0" fontId="3" fillId="0" borderId="18"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xf>
    <xf numFmtId="0" fontId="8" fillId="0" borderId="7" xfId="0" applyFont="1" applyFill="1" applyBorder="1" applyAlignment="1">
      <alignment horizontal="left" vertical="top"/>
    </xf>
    <xf numFmtId="0" fontId="3" fillId="0" borderId="0" xfId="0" applyFont="1" applyFill="1" applyBorder="1" applyAlignment="1">
      <alignment horizontal="left"/>
    </xf>
    <xf numFmtId="43" fontId="3" fillId="0" borderId="0" xfId="2" applyFont="1" applyFill="1" applyBorder="1" applyAlignment="1">
      <alignment horizontal="left" vertical="top"/>
    </xf>
    <xf numFmtId="165" fontId="3" fillId="0" borderId="0" xfId="2" applyNumberFormat="1" applyFont="1" applyFill="1" applyBorder="1" applyAlignment="1">
      <alignment horizontal="left" vertical="top"/>
    </xf>
    <xf numFmtId="43" fontId="3" fillId="0" borderId="0" xfId="0" applyNumberFormat="1" applyFont="1" applyFill="1" applyBorder="1" applyAlignment="1">
      <alignment horizontal="left" vertical="top"/>
    </xf>
    <xf numFmtId="0" fontId="3" fillId="0" borderId="18" xfId="0" applyFont="1" applyFill="1" applyBorder="1" applyAlignment="1">
      <alignment horizontal="center"/>
    </xf>
    <xf numFmtId="10" fontId="3" fillId="0" borderId="1" xfId="1" applyNumberFormat="1" applyFont="1" applyFill="1" applyBorder="1" applyAlignment="1">
      <alignment horizontal="right"/>
    </xf>
    <xf numFmtId="164" fontId="3"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1" fontId="8" fillId="0" borderId="1" xfId="0" applyNumberFormat="1" applyFont="1" applyFill="1" applyBorder="1" applyAlignment="1"/>
    <xf numFmtId="41" fontId="8" fillId="0" borderId="1" xfId="0" applyNumberFormat="1" applyFont="1" applyFill="1" applyBorder="1" applyAlignment="1">
      <alignment horizontal="right"/>
    </xf>
    <xf numFmtId="41" fontId="8" fillId="0" borderId="2" xfId="0" applyNumberFormat="1" applyFont="1" applyFill="1" applyBorder="1" applyAlignment="1">
      <alignment horizontal="right"/>
    </xf>
    <xf numFmtId="0" fontId="8" fillId="0" borderId="9" xfId="0" applyFont="1" applyFill="1" applyBorder="1" applyAlignment="1">
      <alignment horizontal="left" vertical="top"/>
    </xf>
    <xf numFmtId="41" fontId="3" fillId="0" borderId="0" xfId="0" applyNumberFormat="1" applyFont="1" applyFill="1" applyBorder="1" applyAlignment="1">
      <alignment horizontal="left" vertical="top"/>
    </xf>
    <xf numFmtId="0" fontId="3" fillId="0" borderId="19" xfId="0" applyFont="1" applyFill="1" applyBorder="1" applyAlignment="1">
      <alignment horizontal="center" wrapText="1"/>
    </xf>
    <xf numFmtId="0" fontId="3" fillId="0" borderId="3" xfId="0" applyFont="1" applyFill="1" applyBorder="1" applyAlignment="1">
      <alignment horizont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top" wrapText="1"/>
    </xf>
    <xf numFmtId="0" fontId="4" fillId="0" borderId="4" xfId="0" applyFont="1" applyFill="1" applyBorder="1" applyAlignment="1">
      <alignment horizontal="left" vertical="top"/>
    </xf>
    <xf numFmtId="0" fontId="3" fillId="0" borderId="5" xfId="0" applyFont="1" applyFill="1" applyBorder="1" applyAlignment="1">
      <alignment horizontal="left" vertical="top"/>
    </xf>
    <xf numFmtId="0" fontId="4" fillId="0" borderId="7"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3" fillId="0" borderId="8" xfId="0" applyFont="1" applyFill="1" applyBorder="1" applyAlignment="1">
      <alignment vertical="top"/>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5" fillId="0" borderId="5" xfId="0" applyFont="1" applyFill="1" applyBorder="1" applyAlignment="1">
      <alignment horizontal="left" vertical="top"/>
    </xf>
    <xf numFmtId="0" fontId="3" fillId="0" borderId="6" xfId="0" applyFont="1" applyFill="1" applyBorder="1" applyAlignment="1">
      <alignment horizontal="left"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8" fillId="0" borderId="0" xfId="0" applyFont="1" applyFill="1" applyBorder="1" applyAlignment="1">
      <alignment horizontal="left" wrapText="1"/>
    </xf>
    <xf numFmtId="0" fontId="3" fillId="0" borderId="20" xfId="0" applyFont="1" applyBorder="1" applyAlignment="1">
      <alignment horizontal="left" vertical="top"/>
    </xf>
    <xf numFmtId="0" fontId="3" fillId="0" borderId="20" xfId="0" applyFont="1" applyFill="1" applyBorder="1" applyAlignment="1">
      <alignment horizontal="left" vertical="top"/>
    </xf>
    <xf numFmtId="0" fontId="3" fillId="0" borderId="19"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1" xfId="0" applyFont="1" applyFill="1" applyBorder="1" applyAlignment="1">
      <alignment horizontal="center" vertical="top" wrapText="1"/>
    </xf>
    <xf numFmtId="0" fontId="3" fillId="0" borderId="14" xfId="0" applyFont="1" applyFill="1" applyBorder="1" applyAlignment="1">
      <alignment horizontal="center" vertical="center" wrapText="1"/>
    </xf>
    <xf numFmtId="0" fontId="4" fillId="0" borderId="4" xfId="0" applyFont="1" applyFill="1" applyBorder="1" applyAlignment="1">
      <alignment horizontal="left" vertical="center"/>
    </xf>
    <xf numFmtId="0" fontId="8" fillId="0" borderId="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4" xfId="0" applyFont="1" applyFill="1" applyBorder="1" applyAlignment="1">
      <alignment horizontal="left" vertical="top"/>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tabSelected="1" zoomScaleNormal="100" zoomScaleSheetLayoutView="110" workbookViewId="0">
      <pane ySplit="8" topLeftCell="A9" activePane="bottomLeft" state="frozen"/>
      <selection pane="bottomLeft" activeCell="G1" sqref="G1"/>
    </sheetView>
  </sheetViews>
  <sheetFormatPr defaultColWidth="8.83203125" defaultRowHeight="11.25" x14ac:dyDescent="0.2"/>
  <cols>
    <col min="1" max="1" width="59" style="1" customWidth="1"/>
    <col min="2" max="2" width="6" style="1" bestFit="1" customWidth="1"/>
    <col min="3" max="6" width="13.6640625" style="1" customWidth="1"/>
    <col min="7" max="16384" width="8.83203125" style="1"/>
  </cols>
  <sheetData>
    <row r="1" spans="1:9" x14ac:dyDescent="0.2">
      <c r="A1" s="44" t="s">
        <v>0</v>
      </c>
      <c r="B1" s="45"/>
      <c r="C1" s="45"/>
      <c r="D1" s="45"/>
      <c r="E1" s="52" t="s">
        <v>1</v>
      </c>
      <c r="F1" s="53"/>
    </row>
    <row r="2" spans="1:9" x14ac:dyDescent="0.2">
      <c r="A2" s="46" t="s">
        <v>2</v>
      </c>
      <c r="B2" s="47"/>
      <c r="C2" s="47"/>
      <c r="D2" s="47"/>
      <c r="E2" s="54" t="s">
        <v>3</v>
      </c>
      <c r="F2" s="55"/>
    </row>
    <row r="3" spans="1:9" x14ac:dyDescent="0.2">
      <c r="A3" s="2"/>
      <c r="E3" s="54" t="s">
        <v>26</v>
      </c>
      <c r="F3" s="55"/>
    </row>
    <row r="4" spans="1:9" x14ac:dyDescent="0.2">
      <c r="A4" s="3"/>
      <c r="E4" s="4" t="s">
        <v>4</v>
      </c>
      <c r="F4" s="5"/>
    </row>
    <row r="5" spans="1:9" x14ac:dyDescent="0.2">
      <c r="A5" s="6" t="s">
        <v>27</v>
      </c>
      <c r="C5" s="48" t="s">
        <v>88</v>
      </c>
      <c r="D5" s="48"/>
      <c r="E5" s="48"/>
      <c r="F5" s="49"/>
    </row>
    <row r="6" spans="1:9" ht="16.149999999999999" customHeight="1" x14ac:dyDescent="0.2">
      <c r="A6" s="7"/>
      <c r="B6" s="8"/>
      <c r="C6" s="9" t="s">
        <v>85</v>
      </c>
      <c r="D6" s="9" t="s">
        <v>28</v>
      </c>
      <c r="E6" s="50" t="s">
        <v>29</v>
      </c>
      <c r="F6" s="51"/>
    </row>
    <row r="7" spans="1:9" x14ac:dyDescent="0.2">
      <c r="A7" s="39" t="s">
        <v>30</v>
      </c>
      <c r="B7" s="41" t="s">
        <v>31</v>
      </c>
      <c r="C7" s="43" t="s">
        <v>32</v>
      </c>
      <c r="D7" s="43"/>
      <c r="E7" s="43" t="s">
        <v>33</v>
      </c>
      <c r="F7" s="43"/>
    </row>
    <row r="8" spans="1:9" ht="22.5" x14ac:dyDescent="0.2">
      <c r="A8" s="40"/>
      <c r="B8" s="42"/>
      <c r="C8" s="10" t="s">
        <v>34</v>
      </c>
      <c r="D8" s="10" t="s">
        <v>35</v>
      </c>
      <c r="E8" s="10" t="s">
        <v>36</v>
      </c>
      <c r="F8" s="10" t="s">
        <v>37</v>
      </c>
    </row>
    <row r="9" spans="1:9" ht="24" customHeight="1" x14ac:dyDescent="0.2">
      <c r="A9" s="11" t="s">
        <v>38</v>
      </c>
      <c r="B9" s="12">
        <v>1</v>
      </c>
      <c r="C9" s="18">
        <v>6427691</v>
      </c>
      <c r="D9" s="18">
        <v>5494284</v>
      </c>
      <c r="E9" s="18">
        <v>18549147</v>
      </c>
      <c r="F9" s="18">
        <v>16285245</v>
      </c>
      <c r="H9" s="38"/>
      <c r="I9" s="38"/>
    </row>
    <row r="10" spans="1:9" ht="13.15" customHeight="1" x14ac:dyDescent="0.2">
      <c r="A10" s="11" t="s">
        <v>39</v>
      </c>
      <c r="B10" s="12">
        <v>2</v>
      </c>
      <c r="C10" s="18">
        <v>0</v>
      </c>
      <c r="D10" s="18">
        <v>0</v>
      </c>
      <c r="E10" s="18">
        <v>0</v>
      </c>
      <c r="F10" s="18">
        <v>0</v>
      </c>
      <c r="H10" s="38"/>
      <c r="I10" s="38"/>
    </row>
    <row r="11" spans="1:9" ht="13.15" customHeight="1" x14ac:dyDescent="0.2">
      <c r="A11" s="11" t="s">
        <v>40</v>
      </c>
      <c r="B11" s="12">
        <v>3</v>
      </c>
      <c r="C11" s="18">
        <v>0</v>
      </c>
      <c r="D11" s="18">
        <v>0</v>
      </c>
      <c r="E11" s="18">
        <v>0</v>
      </c>
      <c r="F11" s="18">
        <v>0</v>
      </c>
      <c r="H11" s="38"/>
      <c r="I11" s="38"/>
    </row>
    <row r="12" spans="1:9" ht="13.15" customHeight="1" x14ac:dyDescent="0.2">
      <c r="A12" s="11" t="s">
        <v>41</v>
      </c>
      <c r="B12" s="12">
        <v>4</v>
      </c>
      <c r="C12" s="18">
        <v>203530</v>
      </c>
      <c r="D12" s="18">
        <v>188750</v>
      </c>
      <c r="E12" s="18">
        <v>506141</v>
      </c>
      <c r="F12" s="18">
        <v>426955</v>
      </c>
      <c r="H12" s="38"/>
      <c r="I12" s="38"/>
    </row>
    <row r="13" spans="1:9" ht="13.15" customHeight="1" x14ac:dyDescent="0.2">
      <c r="A13" s="11" t="s">
        <v>42</v>
      </c>
      <c r="B13" s="12">
        <v>5</v>
      </c>
      <c r="C13" s="18">
        <v>3489</v>
      </c>
      <c r="D13" s="18">
        <v>3683</v>
      </c>
      <c r="E13" s="18">
        <v>9601</v>
      </c>
      <c r="F13" s="18">
        <v>10333</v>
      </c>
      <c r="H13" s="38"/>
      <c r="I13" s="38"/>
    </row>
    <row r="14" spans="1:9" ht="13.15" customHeight="1" x14ac:dyDescent="0.2">
      <c r="A14" s="11" t="s">
        <v>43</v>
      </c>
      <c r="B14" s="12">
        <v>6</v>
      </c>
      <c r="C14" s="34">
        <f>SUM(C9:C13)</f>
        <v>6634710</v>
      </c>
      <c r="D14" s="34">
        <f>SUM(D9:D13)</f>
        <v>5686717</v>
      </c>
      <c r="E14" s="34">
        <f>SUM(E9:E13)</f>
        <v>19064889</v>
      </c>
      <c r="F14" s="34">
        <f>SUM(F9:F13)</f>
        <v>16722533</v>
      </c>
      <c r="H14" s="38"/>
      <c r="I14" s="38"/>
    </row>
    <row r="15" spans="1:9" ht="25.9" customHeight="1" x14ac:dyDescent="0.2">
      <c r="A15" s="13" t="s">
        <v>44</v>
      </c>
      <c r="B15" s="12">
        <v>7</v>
      </c>
      <c r="C15" s="18">
        <v>440228.49750000006</v>
      </c>
      <c r="D15" s="18">
        <v>427418</v>
      </c>
      <c r="E15" s="18">
        <v>1321727.4975000001</v>
      </c>
      <c r="F15" s="18">
        <v>1296296</v>
      </c>
      <c r="H15" s="38"/>
      <c r="I15" s="38"/>
    </row>
    <row r="16" spans="1:9" ht="13.15" customHeight="1" x14ac:dyDescent="0.2">
      <c r="A16" s="13" t="s">
        <v>16</v>
      </c>
      <c r="B16" s="12">
        <v>8</v>
      </c>
      <c r="C16" s="18">
        <v>451730.58851999999</v>
      </c>
      <c r="D16" s="18">
        <v>54050</v>
      </c>
      <c r="E16" s="18">
        <v>1207966.58852</v>
      </c>
      <c r="F16" s="18">
        <v>561692</v>
      </c>
      <c r="H16" s="38"/>
      <c r="I16" s="38"/>
    </row>
    <row r="17" spans="1:9" ht="13.15" customHeight="1" x14ac:dyDescent="0.2">
      <c r="A17" s="13" t="s">
        <v>15</v>
      </c>
      <c r="B17" s="12">
        <v>9</v>
      </c>
      <c r="C17" s="34">
        <f>SUM(C15:C16)</f>
        <v>891959.08602000005</v>
      </c>
      <c r="D17" s="34">
        <f t="shared" ref="D17:F17" si="0">SUM(D15:D16)</f>
        <v>481468</v>
      </c>
      <c r="E17" s="34">
        <f t="shared" si="0"/>
        <v>2529694.0860200003</v>
      </c>
      <c r="F17" s="34">
        <f t="shared" si="0"/>
        <v>1857988</v>
      </c>
      <c r="H17" s="38"/>
      <c r="I17" s="38"/>
    </row>
    <row r="18" spans="1:9" ht="13.15" customHeight="1" x14ac:dyDescent="0.2">
      <c r="A18" s="11" t="s">
        <v>45</v>
      </c>
      <c r="B18" s="12">
        <v>10</v>
      </c>
      <c r="C18" s="18">
        <v>176741</v>
      </c>
      <c r="D18" s="18">
        <v>167976</v>
      </c>
      <c r="E18" s="18">
        <v>535301</v>
      </c>
      <c r="F18" s="18">
        <v>511511</v>
      </c>
      <c r="H18" s="38"/>
      <c r="I18" s="38"/>
    </row>
    <row r="19" spans="1:9" ht="13.15" customHeight="1" x14ac:dyDescent="0.2">
      <c r="A19" s="11" t="s">
        <v>46</v>
      </c>
      <c r="B19" s="12">
        <v>11</v>
      </c>
      <c r="C19" s="18">
        <v>576859</v>
      </c>
      <c r="D19" s="18">
        <v>550760</v>
      </c>
      <c r="E19" s="18">
        <v>1658314</v>
      </c>
      <c r="F19" s="18">
        <v>1590839</v>
      </c>
      <c r="H19" s="38"/>
      <c r="I19" s="38"/>
    </row>
    <row r="20" spans="1:9" ht="13.15" customHeight="1" x14ac:dyDescent="0.2">
      <c r="A20" s="11" t="s">
        <v>47</v>
      </c>
      <c r="B20" s="12">
        <v>12</v>
      </c>
      <c r="C20" s="34">
        <f>SUM(C18:C19)</f>
        <v>753600</v>
      </c>
      <c r="D20" s="34">
        <f t="shared" ref="D20:F20" si="1">SUM(D18:D19)</f>
        <v>718736</v>
      </c>
      <c r="E20" s="34">
        <f t="shared" si="1"/>
        <v>2193615</v>
      </c>
      <c r="F20" s="34">
        <f t="shared" si="1"/>
        <v>2102350</v>
      </c>
      <c r="H20" s="38"/>
      <c r="I20" s="38"/>
    </row>
    <row r="21" spans="1:9" ht="13.15" customHeight="1" x14ac:dyDescent="0.2">
      <c r="A21" s="11" t="s">
        <v>48</v>
      </c>
      <c r="B21" s="12">
        <v>13</v>
      </c>
      <c r="C21" s="18">
        <v>2361061</v>
      </c>
      <c r="D21" s="18">
        <v>1860561</v>
      </c>
      <c r="E21" s="18">
        <v>6362083</v>
      </c>
      <c r="F21" s="18">
        <v>5049622</v>
      </c>
      <c r="H21" s="38"/>
      <c r="I21" s="38"/>
    </row>
    <row r="22" spans="1:9" ht="13.15" customHeight="1" x14ac:dyDescent="0.2">
      <c r="A22" s="11" t="s">
        <v>49</v>
      </c>
      <c r="B22" s="12">
        <v>14</v>
      </c>
      <c r="C22" s="18">
        <v>208583</v>
      </c>
      <c r="D22" s="18">
        <v>175157</v>
      </c>
      <c r="E22" s="18">
        <v>602594</v>
      </c>
      <c r="F22" s="18">
        <v>550244</v>
      </c>
      <c r="H22" s="38"/>
      <c r="I22" s="38"/>
    </row>
    <row r="23" spans="1:9" ht="13.15" customHeight="1" x14ac:dyDescent="0.2">
      <c r="A23" s="11" t="s">
        <v>50</v>
      </c>
      <c r="B23" s="12">
        <v>15</v>
      </c>
      <c r="C23" s="18">
        <v>321846</v>
      </c>
      <c r="D23" s="18">
        <v>298763</v>
      </c>
      <c r="E23" s="18">
        <v>935989</v>
      </c>
      <c r="F23" s="18">
        <v>943770</v>
      </c>
      <c r="H23" s="38"/>
      <c r="I23" s="38"/>
    </row>
    <row r="24" spans="1:9" ht="13.15" customHeight="1" x14ac:dyDescent="0.2">
      <c r="A24" s="11" t="s">
        <v>51</v>
      </c>
      <c r="B24" s="12">
        <v>16</v>
      </c>
      <c r="C24" s="34">
        <f>SUM(C17,C20:C23)</f>
        <v>4537049.0860200003</v>
      </c>
      <c r="D24" s="34">
        <f t="shared" ref="D24:F24" si="2">SUM(D17,D20:D23)</f>
        <v>3534685</v>
      </c>
      <c r="E24" s="34">
        <f t="shared" si="2"/>
        <v>12623975.08602</v>
      </c>
      <c r="F24" s="34">
        <f t="shared" si="2"/>
        <v>10503974</v>
      </c>
      <c r="H24" s="38"/>
      <c r="I24" s="38"/>
    </row>
    <row r="25" spans="1:9" ht="25.9" customHeight="1" x14ac:dyDescent="0.2">
      <c r="A25" s="15" t="s">
        <v>5</v>
      </c>
      <c r="B25" s="12">
        <v>17</v>
      </c>
      <c r="C25" s="34">
        <f>C14-C24</f>
        <v>2097660.9139799997</v>
      </c>
      <c r="D25" s="34">
        <f t="shared" ref="D25:F25" si="3">D14-D24</f>
        <v>2152032</v>
      </c>
      <c r="E25" s="34">
        <f t="shared" si="3"/>
        <v>6440913.9139799997</v>
      </c>
      <c r="F25" s="34">
        <f t="shared" si="3"/>
        <v>6218559</v>
      </c>
      <c r="H25" s="38"/>
      <c r="I25" s="38"/>
    </row>
    <row r="26" spans="1:9" ht="13.15" customHeight="1" x14ac:dyDescent="0.2">
      <c r="A26" s="11" t="s">
        <v>52</v>
      </c>
      <c r="B26" s="12">
        <v>18</v>
      </c>
      <c r="C26" s="18">
        <v>393077</v>
      </c>
      <c r="D26" s="18">
        <v>237222</v>
      </c>
      <c r="E26" s="18">
        <v>789817</v>
      </c>
      <c r="F26" s="18">
        <v>500328</v>
      </c>
      <c r="H26" s="38"/>
      <c r="I26" s="38"/>
    </row>
    <row r="27" spans="1:9" ht="13.15" customHeight="1" x14ac:dyDescent="0.2">
      <c r="A27" s="11" t="s">
        <v>53</v>
      </c>
      <c r="B27" s="12">
        <v>19</v>
      </c>
      <c r="C27" s="18">
        <v>2250</v>
      </c>
      <c r="D27" s="18">
        <v>2000</v>
      </c>
      <c r="E27" s="18">
        <v>6750</v>
      </c>
      <c r="F27" s="18">
        <v>6000</v>
      </c>
      <c r="H27" s="38"/>
      <c r="I27" s="38"/>
    </row>
    <row r="28" spans="1:9" ht="13.15" customHeight="1" x14ac:dyDescent="0.2">
      <c r="A28" s="11" t="s">
        <v>54</v>
      </c>
      <c r="B28" s="12">
        <v>20</v>
      </c>
      <c r="C28" s="18">
        <v>13602</v>
      </c>
      <c r="D28" s="18">
        <v>10204</v>
      </c>
      <c r="E28" s="18">
        <v>27646</v>
      </c>
      <c r="F28" s="18">
        <v>33871</v>
      </c>
      <c r="H28" s="38"/>
      <c r="I28" s="38"/>
    </row>
    <row r="29" spans="1:9" ht="13.15" customHeight="1" x14ac:dyDescent="0.2">
      <c r="A29" s="11" t="s">
        <v>55</v>
      </c>
      <c r="B29" s="12">
        <v>21</v>
      </c>
      <c r="C29" s="35">
        <f>SUM(C27:C28)</f>
        <v>15852</v>
      </c>
      <c r="D29" s="35">
        <f t="shared" ref="D29:F29" si="4">SUM(D27:D28)</f>
        <v>12204</v>
      </c>
      <c r="E29" s="35">
        <f t="shared" si="4"/>
        <v>34396</v>
      </c>
      <c r="F29" s="35">
        <f t="shared" si="4"/>
        <v>39871</v>
      </c>
      <c r="H29" s="38"/>
      <c r="I29" s="38"/>
    </row>
    <row r="30" spans="1:9" ht="25.9" customHeight="1" x14ac:dyDescent="0.2">
      <c r="A30" s="13" t="s">
        <v>6</v>
      </c>
      <c r="B30" s="12">
        <v>22</v>
      </c>
      <c r="C30" s="18">
        <v>7729</v>
      </c>
      <c r="D30" s="18">
        <v>3807</v>
      </c>
      <c r="E30" s="18">
        <v>16034</v>
      </c>
      <c r="F30" s="18">
        <v>11402</v>
      </c>
      <c r="H30" s="38"/>
      <c r="I30" s="38"/>
    </row>
    <row r="31" spans="1:9" ht="13.15" customHeight="1" x14ac:dyDescent="0.2">
      <c r="A31" s="11" t="s">
        <v>56</v>
      </c>
      <c r="B31" s="12">
        <v>23</v>
      </c>
      <c r="C31" s="35">
        <f>C25+C26+C29-C30</f>
        <v>2498860.9139799997</v>
      </c>
      <c r="D31" s="35">
        <f t="shared" ref="D31:F31" si="5">D25+D26+D29-D30</f>
        <v>2397651</v>
      </c>
      <c r="E31" s="35">
        <f t="shared" si="5"/>
        <v>7249092.9139799997</v>
      </c>
      <c r="F31" s="35">
        <f t="shared" si="5"/>
        <v>6747356</v>
      </c>
      <c r="H31" s="38"/>
      <c r="I31" s="38"/>
    </row>
    <row r="32" spans="1:9" ht="22.5" x14ac:dyDescent="0.2">
      <c r="A32" s="13" t="s">
        <v>57</v>
      </c>
      <c r="B32" s="12">
        <v>24</v>
      </c>
      <c r="C32" s="18">
        <v>-194</v>
      </c>
      <c r="D32" s="18">
        <v>4723</v>
      </c>
      <c r="E32" s="18">
        <v>3910</v>
      </c>
      <c r="F32" s="18">
        <v>18907</v>
      </c>
      <c r="H32" s="38"/>
      <c r="I32" s="38"/>
    </row>
    <row r="33" spans="1:9" ht="13.15" customHeight="1" x14ac:dyDescent="0.2">
      <c r="A33" s="11" t="s">
        <v>58</v>
      </c>
      <c r="B33" s="12">
        <v>25</v>
      </c>
      <c r="C33" s="18">
        <v>1153</v>
      </c>
      <c r="D33" s="18">
        <v>770</v>
      </c>
      <c r="E33" s="18">
        <v>3292</v>
      </c>
      <c r="F33" s="18">
        <v>2621</v>
      </c>
      <c r="H33" s="38"/>
      <c r="I33" s="38"/>
    </row>
    <row r="34" spans="1:9" ht="13.15" customHeight="1" x14ac:dyDescent="0.2">
      <c r="A34" s="11" t="s">
        <v>59</v>
      </c>
      <c r="B34" s="12">
        <v>26</v>
      </c>
      <c r="C34" s="18">
        <v>250</v>
      </c>
      <c r="D34" s="18">
        <v>305</v>
      </c>
      <c r="E34" s="18">
        <v>791</v>
      </c>
      <c r="F34" s="18">
        <v>949</v>
      </c>
      <c r="H34" s="38"/>
      <c r="I34" s="38"/>
    </row>
    <row r="35" spans="1:9" ht="13.15" customHeight="1" x14ac:dyDescent="0.2">
      <c r="A35" s="11" t="s">
        <v>60</v>
      </c>
      <c r="B35" s="12">
        <v>27</v>
      </c>
      <c r="C35" s="35">
        <f>SUM(C32:C34)</f>
        <v>1209</v>
      </c>
      <c r="D35" s="35">
        <f t="shared" ref="D35:F35" si="6">SUM(D32:D34)</f>
        <v>5798</v>
      </c>
      <c r="E35" s="35">
        <f t="shared" si="6"/>
        <v>7993</v>
      </c>
      <c r="F35" s="35">
        <f t="shared" si="6"/>
        <v>22477</v>
      </c>
      <c r="H35" s="38"/>
      <c r="I35" s="38"/>
    </row>
    <row r="36" spans="1:9" ht="33" customHeight="1" x14ac:dyDescent="0.2">
      <c r="A36" s="11" t="s">
        <v>61</v>
      </c>
      <c r="B36" s="33">
        <v>28</v>
      </c>
      <c r="C36" s="19">
        <v>0</v>
      </c>
      <c r="D36" s="19">
        <v>0</v>
      </c>
      <c r="E36" s="19">
        <v>0</v>
      </c>
      <c r="F36" s="19">
        <v>0</v>
      </c>
      <c r="H36" s="38"/>
      <c r="I36" s="38"/>
    </row>
    <row r="37" spans="1:9" ht="13.15" customHeight="1" x14ac:dyDescent="0.2">
      <c r="A37" s="11" t="s">
        <v>62</v>
      </c>
      <c r="B37" s="12">
        <v>29</v>
      </c>
      <c r="C37" s="19">
        <v>0</v>
      </c>
      <c r="D37" s="19">
        <v>0</v>
      </c>
      <c r="E37" s="19">
        <v>0</v>
      </c>
      <c r="F37" s="19">
        <v>0</v>
      </c>
      <c r="H37" s="38"/>
      <c r="I37" s="38"/>
    </row>
    <row r="38" spans="1:9" ht="13.15" customHeight="1" x14ac:dyDescent="0.2">
      <c r="A38" s="11" t="s">
        <v>63</v>
      </c>
      <c r="B38" s="12">
        <v>30</v>
      </c>
      <c r="C38" s="35">
        <f>C31-C35-C36-C37</f>
        <v>2497651.9139799997</v>
      </c>
      <c r="D38" s="35">
        <f t="shared" ref="D38:F38" si="7">D31-D35-D36-D37</f>
        <v>2391853</v>
      </c>
      <c r="E38" s="35">
        <f t="shared" si="7"/>
        <v>7241099.9139799997</v>
      </c>
      <c r="F38" s="35">
        <f t="shared" si="7"/>
        <v>6724879</v>
      </c>
      <c r="H38" s="38"/>
      <c r="I38" s="38"/>
    </row>
    <row r="39" spans="1:9" ht="13.15" customHeight="1" x14ac:dyDescent="0.2">
      <c r="A39" s="11" t="s">
        <v>64</v>
      </c>
      <c r="B39" s="12">
        <v>31</v>
      </c>
      <c r="C39" s="18">
        <v>463954</v>
      </c>
      <c r="D39" s="18">
        <v>494740</v>
      </c>
      <c r="E39" s="18">
        <v>1648054</v>
      </c>
      <c r="F39" s="18">
        <v>1398968</v>
      </c>
      <c r="H39" s="38"/>
      <c r="I39" s="38"/>
    </row>
    <row r="40" spans="1:9" ht="13.15" customHeight="1" x14ac:dyDescent="0.2">
      <c r="A40" s="13" t="s">
        <v>13</v>
      </c>
      <c r="B40" s="12">
        <v>32</v>
      </c>
      <c r="C40" s="18">
        <v>123761</v>
      </c>
      <c r="D40" s="18">
        <v>84924</v>
      </c>
      <c r="E40" s="18">
        <v>54425</v>
      </c>
      <c r="F40" s="18">
        <v>221547</v>
      </c>
      <c r="H40" s="38"/>
      <c r="I40" s="38"/>
    </row>
    <row r="41" spans="1:9" ht="13.15" customHeight="1" x14ac:dyDescent="0.2">
      <c r="A41" s="15" t="s">
        <v>25</v>
      </c>
      <c r="B41" s="12">
        <v>33</v>
      </c>
      <c r="C41" s="35">
        <f>C38-C39-C40</f>
        <v>1909936.9139799997</v>
      </c>
      <c r="D41" s="35">
        <f t="shared" ref="D41:F41" si="8">D38-D39-D40</f>
        <v>1812189</v>
      </c>
      <c r="E41" s="35">
        <f t="shared" si="8"/>
        <v>5538620.9139799997</v>
      </c>
      <c r="F41" s="35">
        <f t="shared" si="8"/>
        <v>5104364</v>
      </c>
      <c r="H41" s="38"/>
      <c r="I41" s="38"/>
    </row>
  </sheetData>
  <mergeCells count="11">
    <mergeCell ref="A7:A8"/>
    <mergeCell ref="B7:B8"/>
    <mergeCell ref="C7:D7"/>
    <mergeCell ref="E7:F7"/>
    <mergeCell ref="A1:D1"/>
    <mergeCell ref="A2:D2"/>
    <mergeCell ref="C5:F5"/>
    <mergeCell ref="E6:F6"/>
    <mergeCell ref="E1:F1"/>
    <mergeCell ref="E2:F2"/>
    <mergeCell ref="E3:F3"/>
  </mergeCells>
  <pageMargins left="0.7" right="0.7" top="0.75" bottom="0.75" header="0.3" footer="0.3"/>
  <pageSetup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2"/>
  <sheetViews>
    <sheetView showGridLines="0" zoomScaleNormal="100" zoomScaleSheetLayoutView="110" workbookViewId="0">
      <pane ySplit="3" topLeftCell="A4" activePane="bottomLeft" state="frozen"/>
      <selection pane="bottomLeft" activeCell="G1" sqref="G1"/>
    </sheetView>
  </sheetViews>
  <sheetFormatPr defaultColWidth="8.83203125" defaultRowHeight="11.25" x14ac:dyDescent="0.2"/>
  <cols>
    <col min="1" max="1" width="60.1640625" style="1" customWidth="1"/>
    <col min="2" max="2" width="6" style="1" bestFit="1" customWidth="1"/>
    <col min="3" max="4" width="10.5" style="1" customWidth="1"/>
    <col min="5" max="6" width="11.1640625" style="1" bestFit="1" customWidth="1"/>
    <col min="7" max="7" width="11" style="1" bestFit="1" customWidth="1"/>
    <col min="8" max="16384" width="8.83203125" style="1"/>
  </cols>
  <sheetData>
    <row r="1" spans="1:9" ht="16.149999999999999" customHeight="1" x14ac:dyDescent="0.2">
      <c r="A1" s="20" t="s">
        <v>65</v>
      </c>
      <c r="B1" s="57" t="s">
        <v>86</v>
      </c>
      <c r="C1" s="57"/>
      <c r="D1" s="58" t="s">
        <v>66</v>
      </c>
      <c r="E1" s="58"/>
      <c r="F1" s="21" t="s">
        <v>7</v>
      </c>
    </row>
    <row r="2" spans="1:9" ht="12" customHeight="1" x14ac:dyDescent="0.2">
      <c r="A2" s="39" t="s">
        <v>30</v>
      </c>
      <c r="B2" s="59" t="s">
        <v>31</v>
      </c>
      <c r="C2" s="61" t="s">
        <v>32</v>
      </c>
      <c r="D2" s="43"/>
      <c r="E2" s="62" t="s">
        <v>33</v>
      </c>
      <c r="F2" s="62"/>
    </row>
    <row r="3" spans="1:9" ht="20.25" customHeight="1" x14ac:dyDescent="0.2">
      <c r="A3" s="40"/>
      <c r="B3" s="60"/>
      <c r="C3" s="10" t="s">
        <v>34</v>
      </c>
      <c r="D3" s="10" t="s">
        <v>35</v>
      </c>
      <c r="E3" s="10" t="s">
        <v>36</v>
      </c>
      <c r="F3" s="10" t="s">
        <v>37</v>
      </c>
    </row>
    <row r="4" spans="1:9" ht="25.9" customHeight="1" x14ac:dyDescent="0.2">
      <c r="A4" s="11" t="s">
        <v>67</v>
      </c>
      <c r="B4" s="12">
        <v>34</v>
      </c>
      <c r="C4" s="17">
        <v>0</v>
      </c>
      <c r="D4" s="17">
        <v>0</v>
      </c>
      <c r="E4" s="17">
        <v>0</v>
      </c>
      <c r="F4" s="17">
        <v>0</v>
      </c>
      <c r="H4" s="38"/>
      <c r="I4" s="38"/>
    </row>
    <row r="5" spans="1:9" ht="25.9" customHeight="1" x14ac:dyDescent="0.2">
      <c r="A5" s="13" t="s">
        <v>11</v>
      </c>
      <c r="B5" s="12">
        <v>35</v>
      </c>
      <c r="C5" s="17">
        <v>0</v>
      </c>
      <c r="D5" s="17">
        <v>0</v>
      </c>
      <c r="E5" s="17">
        <v>0</v>
      </c>
      <c r="F5" s="17">
        <v>0</v>
      </c>
      <c r="H5" s="38"/>
      <c r="I5" s="38"/>
    </row>
    <row r="6" spans="1:9" ht="13.15" customHeight="1" x14ac:dyDescent="0.2">
      <c r="A6" s="11" t="s">
        <v>68</v>
      </c>
      <c r="B6" s="12">
        <v>36</v>
      </c>
      <c r="C6" s="35">
        <f>SUM('Form RE&amp;I Page 1'!C41,C4:C5)</f>
        <v>1909936.9139799997</v>
      </c>
      <c r="D6" s="35">
        <f>SUM('Form RE&amp;I Page 1'!D41,D4:D5)</f>
        <v>1812189</v>
      </c>
      <c r="E6" s="35">
        <f>SUM('Form RE&amp;I Page 1'!E41,E4:E5)</f>
        <v>5538620.9139799997</v>
      </c>
      <c r="F6" s="35">
        <f>SUM('Form RE&amp;I Page 1'!F41,F4:F5)</f>
        <v>5104364</v>
      </c>
      <c r="G6" s="14"/>
      <c r="H6" s="38"/>
      <c r="I6" s="38"/>
    </row>
    <row r="7" spans="1:9" ht="13.15" customHeight="1" x14ac:dyDescent="0.2">
      <c r="A7" s="11" t="s">
        <v>69</v>
      </c>
      <c r="B7" s="12">
        <v>37</v>
      </c>
      <c r="C7" s="17">
        <v>0</v>
      </c>
      <c r="D7" s="17">
        <v>0</v>
      </c>
      <c r="E7" s="17">
        <v>0</v>
      </c>
      <c r="F7" s="17">
        <v>0</v>
      </c>
      <c r="H7" s="38"/>
      <c r="I7" s="38"/>
    </row>
    <row r="8" spans="1:9" ht="13.15" customHeight="1" x14ac:dyDescent="0.2">
      <c r="A8" s="11" t="s">
        <v>70</v>
      </c>
      <c r="B8" s="12">
        <v>38</v>
      </c>
      <c r="C8" s="17">
        <v>0</v>
      </c>
      <c r="D8" s="17">
        <v>0</v>
      </c>
      <c r="E8" s="17">
        <v>0</v>
      </c>
      <c r="F8" s="17">
        <v>0</v>
      </c>
      <c r="H8" s="38"/>
      <c r="I8" s="38"/>
    </row>
    <row r="9" spans="1:9" ht="13.15" customHeight="1" x14ac:dyDescent="0.2">
      <c r="A9" s="13" t="s">
        <v>14</v>
      </c>
      <c r="B9" s="12">
        <v>39</v>
      </c>
      <c r="C9" s="17">
        <v>0</v>
      </c>
      <c r="D9" s="17">
        <v>0</v>
      </c>
      <c r="E9" s="17">
        <v>0</v>
      </c>
      <c r="F9" s="17">
        <v>0</v>
      </c>
      <c r="H9" s="38"/>
      <c r="I9" s="38"/>
    </row>
    <row r="10" spans="1:9" ht="13.15" customHeight="1" x14ac:dyDescent="0.2">
      <c r="A10" s="13" t="s">
        <v>12</v>
      </c>
      <c r="B10" s="12">
        <v>40</v>
      </c>
      <c r="C10" s="17">
        <v>0</v>
      </c>
      <c r="D10" s="17">
        <v>0</v>
      </c>
      <c r="E10" s="17">
        <v>0</v>
      </c>
      <c r="F10" s="17">
        <v>0</v>
      </c>
      <c r="H10" s="38"/>
      <c r="I10" s="38"/>
    </row>
    <row r="11" spans="1:9" ht="13.15" customHeight="1" x14ac:dyDescent="0.2">
      <c r="A11" s="11" t="s">
        <v>71</v>
      </c>
      <c r="B11" s="12">
        <v>41</v>
      </c>
      <c r="C11" s="35">
        <f>SUM(C6:C10)</f>
        <v>1909936.9139799997</v>
      </c>
      <c r="D11" s="35">
        <f t="shared" ref="D11:F11" si="0">SUM(D6:D10)</f>
        <v>1812189</v>
      </c>
      <c r="E11" s="35">
        <f t="shared" si="0"/>
        <v>5538620.9139799997</v>
      </c>
      <c r="F11" s="35">
        <f t="shared" si="0"/>
        <v>5104364</v>
      </c>
      <c r="G11" s="14"/>
      <c r="H11" s="38"/>
      <c r="I11" s="38"/>
    </row>
    <row r="12" spans="1:9" ht="13.15" customHeight="1" x14ac:dyDescent="0.2">
      <c r="A12" s="22" t="s">
        <v>17</v>
      </c>
      <c r="B12" s="12">
        <v>42</v>
      </c>
      <c r="C12" s="17">
        <v>0</v>
      </c>
      <c r="D12" s="17">
        <v>0</v>
      </c>
      <c r="E12" s="17">
        <v>0</v>
      </c>
      <c r="F12" s="17">
        <v>0</v>
      </c>
      <c r="H12" s="38"/>
      <c r="I12" s="38"/>
    </row>
    <row r="13" spans="1:9" ht="13.15" customHeight="1" x14ac:dyDescent="0.2">
      <c r="A13" s="22" t="s">
        <v>18</v>
      </c>
      <c r="B13" s="12">
        <v>43</v>
      </c>
      <c r="C13" s="35">
        <f>C11-C12</f>
        <v>1909936.9139799997</v>
      </c>
      <c r="D13" s="35">
        <f t="shared" ref="D13:F13" si="1">D11-D12</f>
        <v>1812189</v>
      </c>
      <c r="E13" s="35">
        <f t="shared" si="1"/>
        <v>5538620.9139799997</v>
      </c>
      <c r="F13" s="35">
        <f t="shared" si="1"/>
        <v>5104364</v>
      </c>
      <c r="H13" s="38"/>
      <c r="I13" s="38"/>
    </row>
    <row r="14" spans="1:9" ht="13.15" customHeight="1" x14ac:dyDescent="0.2">
      <c r="A14" s="22" t="s">
        <v>19</v>
      </c>
      <c r="B14" s="12">
        <v>44</v>
      </c>
      <c r="C14" s="30" t="s">
        <v>21</v>
      </c>
      <c r="D14" s="30" t="s">
        <v>21</v>
      </c>
      <c r="E14" s="30" t="s">
        <v>21</v>
      </c>
      <c r="F14" s="30" t="s">
        <v>21</v>
      </c>
      <c r="H14" s="38"/>
      <c r="I14" s="38"/>
    </row>
    <row r="15" spans="1:9" ht="13.15" customHeight="1" x14ac:dyDescent="0.2">
      <c r="A15" s="22" t="s">
        <v>20</v>
      </c>
      <c r="B15" s="12">
        <v>45</v>
      </c>
      <c r="C15" s="30" t="s">
        <v>21</v>
      </c>
      <c r="D15" s="30" t="s">
        <v>21</v>
      </c>
      <c r="E15" s="30" t="s">
        <v>21</v>
      </c>
      <c r="F15" s="30" t="s">
        <v>21</v>
      </c>
      <c r="H15" s="38"/>
      <c r="I15" s="38"/>
    </row>
    <row r="16" spans="1:9" ht="13.15" customHeight="1" x14ac:dyDescent="0.2">
      <c r="A16" s="11" t="s">
        <v>72</v>
      </c>
      <c r="B16" s="12">
        <v>46</v>
      </c>
      <c r="C16" s="30" t="s">
        <v>21</v>
      </c>
      <c r="D16" s="30" t="s">
        <v>21</v>
      </c>
      <c r="E16" s="30" t="s">
        <v>21</v>
      </c>
      <c r="F16" s="30" t="s">
        <v>21</v>
      </c>
      <c r="H16" s="38"/>
      <c r="I16" s="38"/>
    </row>
    <row r="17" spans="1:9" ht="13.15" customHeight="1" x14ac:dyDescent="0.2">
      <c r="A17" s="11" t="s">
        <v>73</v>
      </c>
      <c r="B17" s="12">
        <v>47</v>
      </c>
      <c r="C17" s="30" t="s">
        <v>21</v>
      </c>
      <c r="D17" s="30" t="s">
        <v>21</v>
      </c>
      <c r="E17" s="30" t="s">
        <v>21</v>
      </c>
      <c r="F17" s="30" t="s">
        <v>21</v>
      </c>
      <c r="H17" s="38"/>
      <c r="I17" s="38"/>
    </row>
    <row r="18" spans="1:9" ht="13.15" customHeight="1" x14ac:dyDescent="0.2">
      <c r="A18" s="11" t="s">
        <v>74</v>
      </c>
      <c r="B18" s="12">
        <v>48</v>
      </c>
      <c r="C18" s="31">
        <f>'Form RE&amp;I Page 1'!C24/'Form RE&amp;I Page 1'!C14</f>
        <v>0.68383532754558984</v>
      </c>
      <c r="D18" s="31">
        <f>'Form RE&amp;I Page 1'!D24/'Form RE&amp;I Page 1'!D14</f>
        <v>0.62156864848382642</v>
      </c>
      <c r="E18" s="31">
        <f>'Form RE&amp;I Page 1'!E24/'Form RE&amp;I Page 1'!E14</f>
        <v>0.66215833126644486</v>
      </c>
      <c r="F18" s="31">
        <f>'Form RE&amp;I Page 1'!F24/'Form RE&amp;I Page 1'!F14</f>
        <v>0.62813295091120469</v>
      </c>
      <c r="H18" s="38"/>
      <c r="I18" s="38"/>
    </row>
    <row r="19" spans="1:9" ht="13.15" customHeight="1" x14ac:dyDescent="0.2">
      <c r="A19" s="11" t="s">
        <v>75</v>
      </c>
      <c r="B19" s="12">
        <v>49</v>
      </c>
      <c r="C19" s="31">
        <f>('Form RE&amp;I Page 1'!C17+'Form RE&amp;I Page 1'!C20)/'Form RE&amp;I Page 1'!C14</f>
        <v>0.24802276000307474</v>
      </c>
      <c r="D19" s="31">
        <f>('Form RE&amp;I Page 1'!D17+'Form RE&amp;I Page 1'!D20)/'Form RE&amp;I Page 1'!D14</f>
        <v>0.21105393498568681</v>
      </c>
      <c r="E19" s="31">
        <f>('Form RE&amp;I Page 1'!E17+'Form RE&amp;I Page 1'!E20)/'Form RE&amp;I Page 1'!E14</f>
        <v>0.24774909972043374</v>
      </c>
      <c r="F19" s="31">
        <f>('Form RE&amp;I Page 1'!F17+'Form RE&amp;I Page 1'!F20)/'Form RE&amp;I Page 1'!F14</f>
        <v>0.23682644250126461</v>
      </c>
      <c r="H19" s="38"/>
      <c r="I19" s="38"/>
    </row>
    <row r="20" spans="1:9" ht="13.15" customHeight="1" x14ac:dyDescent="0.2">
      <c r="A20" s="11" t="s">
        <v>76</v>
      </c>
      <c r="B20" s="12">
        <v>50</v>
      </c>
      <c r="C20" s="31">
        <f>('Form RE&amp;I Page 1'!C21+'Form RE&amp;I Page 1'!C22)/'Form RE&amp;I Page 1'!C14</f>
        <v>0.38730313759003787</v>
      </c>
      <c r="D20" s="31">
        <f>('Form RE&amp;I Page 1'!D21+'Form RE&amp;I Page 1'!D22)/'Form RE&amp;I Page 1'!D14</f>
        <v>0.35797772247150683</v>
      </c>
      <c r="E20" s="31">
        <f>('Form RE&amp;I Page 1'!E21+'Form RE&amp;I Page 1'!E22)/'Form RE&amp;I Page 1'!E14</f>
        <v>0.36531432205034081</v>
      </c>
      <c r="F20" s="31">
        <f>('Form RE&amp;I Page 1'!F21+'Form RE&amp;I Page 1'!F22)/'Form RE&amp;I Page 1'!F14</f>
        <v>0.33486948418639689</v>
      </c>
      <c r="H20" s="38"/>
      <c r="I20" s="38"/>
    </row>
    <row r="21" spans="1:9" ht="25.9" customHeight="1" x14ac:dyDescent="0.2">
      <c r="A21" s="11" t="s">
        <v>77</v>
      </c>
      <c r="B21" s="12">
        <v>51</v>
      </c>
      <c r="C21" s="35">
        <f>'Form RE&amp;I Page 1'!C25</f>
        <v>2097660.9139799997</v>
      </c>
      <c r="D21" s="35">
        <f>'Form RE&amp;I Page 1'!D25</f>
        <v>2152032</v>
      </c>
      <c r="E21" s="35">
        <f>'Form RE&amp;I Page 1'!E25</f>
        <v>6440913.9139799997</v>
      </c>
      <c r="F21" s="35">
        <f>'Form RE&amp;I Page 1'!F25</f>
        <v>6218559</v>
      </c>
      <c r="G21" s="14"/>
      <c r="H21" s="38"/>
      <c r="I21" s="38"/>
    </row>
    <row r="22" spans="1:9" ht="13.15" customHeight="1" x14ac:dyDescent="0.2">
      <c r="A22" s="11" t="s">
        <v>22</v>
      </c>
      <c r="B22" s="12">
        <v>52</v>
      </c>
      <c r="C22" s="16">
        <f>-'Form RE&amp;I Page 1'!C39</f>
        <v>-463954</v>
      </c>
      <c r="D22" s="16">
        <f>-'Form RE&amp;I Page 1'!D39</f>
        <v>-494740</v>
      </c>
      <c r="E22" s="16">
        <f>-'Form RE&amp;I Page 1'!E39</f>
        <v>-1648054</v>
      </c>
      <c r="F22" s="16">
        <f>-'Form RE&amp;I Page 1'!F39</f>
        <v>-1398968</v>
      </c>
      <c r="G22" s="14"/>
      <c r="H22" s="38"/>
      <c r="I22" s="38"/>
    </row>
    <row r="23" spans="1:9" ht="13.15" customHeight="1" x14ac:dyDescent="0.2">
      <c r="A23" s="11" t="s">
        <v>23</v>
      </c>
      <c r="B23" s="12">
        <v>53</v>
      </c>
      <c r="C23" s="16">
        <f>-'Form RE&amp;I Page 1'!C40</f>
        <v>-123761</v>
      </c>
      <c r="D23" s="16">
        <f>-'Form RE&amp;I Page 1'!D40</f>
        <v>-84924</v>
      </c>
      <c r="E23" s="16">
        <f>-'Form RE&amp;I Page 1'!E40</f>
        <v>-54425</v>
      </c>
      <c r="F23" s="16">
        <f>-'Form RE&amp;I Page 1'!F40</f>
        <v>-221547</v>
      </c>
      <c r="G23" s="14"/>
      <c r="H23" s="38"/>
      <c r="I23" s="38"/>
    </row>
    <row r="24" spans="1:9" ht="13.15" customHeight="1" x14ac:dyDescent="0.2">
      <c r="A24" s="11" t="s">
        <v>78</v>
      </c>
      <c r="B24" s="12">
        <v>54</v>
      </c>
      <c r="C24" s="16">
        <v>-751</v>
      </c>
      <c r="D24" s="16">
        <v>-1024</v>
      </c>
      <c r="E24" s="16">
        <v>-2251</v>
      </c>
      <c r="F24" s="16">
        <v>-3072</v>
      </c>
      <c r="G24" s="14"/>
      <c r="H24" s="38"/>
      <c r="I24" s="38"/>
    </row>
    <row r="25" spans="1:9" ht="13.15" customHeight="1" x14ac:dyDescent="0.2">
      <c r="A25" s="11" t="s">
        <v>79</v>
      </c>
      <c r="B25" s="12">
        <v>55</v>
      </c>
      <c r="C25" s="16">
        <v>0</v>
      </c>
      <c r="D25" s="17">
        <v>0</v>
      </c>
      <c r="E25" s="16">
        <v>0</v>
      </c>
      <c r="F25" s="17">
        <v>0</v>
      </c>
      <c r="H25" s="38"/>
      <c r="I25" s="38"/>
    </row>
    <row r="26" spans="1:9" ht="13.15" customHeight="1" x14ac:dyDescent="0.2">
      <c r="A26" s="23" t="s">
        <v>80</v>
      </c>
      <c r="B26" s="32">
        <v>56</v>
      </c>
      <c r="C26" s="36">
        <f>SUM(C21:C25)</f>
        <v>1509194.9139799997</v>
      </c>
      <c r="D26" s="36">
        <f t="shared" ref="D26:F26" si="2">SUM(D21:D25)</f>
        <v>1571344</v>
      </c>
      <c r="E26" s="36">
        <f t="shared" si="2"/>
        <v>4736183.9139799997</v>
      </c>
      <c r="F26" s="36">
        <f t="shared" si="2"/>
        <v>4594972</v>
      </c>
      <c r="G26" s="14"/>
      <c r="H26" s="38"/>
      <c r="I26" s="38"/>
    </row>
    <row r="27" spans="1:9" ht="18.75" customHeight="1" x14ac:dyDescent="0.2">
      <c r="A27" s="63" t="s">
        <v>8</v>
      </c>
      <c r="B27" s="45"/>
      <c r="C27" s="45"/>
      <c r="D27" s="45"/>
      <c r="E27" s="45"/>
      <c r="F27" s="53"/>
    </row>
    <row r="28" spans="1:9" ht="24" customHeight="1" x14ac:dyDescent="0.2">
      <c r="A28" s="64" t="s">
        <v>9</v>
      </c>
      <c r="B28" s="65"/>
      <c r="C28" s="65"/>
      <c r="D28" s="65"/>
      <c r="E28" s="65"/>
      <c r="F28" s="66"/>
    </row>
    <row r="29" spans="1:9" ht="157.5" customHeight="1" x14ac:dyDescent="0.2">
      <c r="A29" s="64" t="s">
        <v>24</v>
      </c>
      <c r="B29" s="65"/>
      <c r="C29" s="65"/>
      <c r="D29" s="65"/>
      <c r="E29" s="65"/>
      <c r="F29" s="66"/>
    </row>
    <row r="30" spans="1:9" x14ac:dyDescent="0.2">
      <c r="A30" s="7"/>
      <c r="B30" s="8"/>
      <c r="C30" s="8"/>
      <c r="D30" s="8"/>
      <c r="E30" s="8"/>
      <c r="F30" s="24"/>
    </row>
    <row r="31" spans="1:9" x14ac:dyDescent="0.2">
      <c r="A31" s="67" t="s">
        <v>81</v>
      </c>
      <c r="B31" s="45"/>
      <c r="C31" s="45"/>
      <c r="D31" s="45"/>
      <c r="E31" s="45"/>
      <c r="F31" s="53"/>
    </row>
    <row r="32" spans="1:9" ht="48" customHeight="1" x14ac:dyDescent="0.2">
      <c r="A32" s="64" t="s">
        <v>10</v>
      </c>
      <c r="B32" s="65"/>
      <c r="C32" s="65"/>
      <c r="D32" s="65"/>
      <c r="E32" s="65"/>
      <c r="F32" s="66"/>
    </row>
    <row r="33" spans="1:6" ht="16.5" customHeight="1" x14ac:dyDescent="0.2">
      <c r="A33" s="25" t="s">
        <v>82</v>
      </c>
      <c r="F33" s="5"/>
    </row>
    <row r="34" spans="1:6" ht="15.75" customHeight="1" x14ac:dyDescent="0.2">
      <c r="A34" s="25" t="s">
        <v>84</v>
      </c>
      <c r="F34" s="5"/>
    </row>
    <row r="35" spans="1:6" s="26" customFormat="1" ht="16.149999999999999" customHeight="1" x14ac:dyDescent="0.2">
      <c r="A35" s="37" t="s">
        <v>87</v>
      </c>
      <c r="B35" s="50" t="s">
        <v>83</v>
      </c>
      <c r="C35" s="50"/>
      <c r="D35" s="50"/>
      <c r="E35" s="50"/>
      <c r="F35" s="51"/>
    </row>
    <row r="36" spans="1:6" s="26" customFormat="1" ht="18" customHeight="1" x14ac:dyDescent="0.2">
      <c r="A36" s="56"/>
      <c r="B36" s="56"/>
      <c r="C36" s="56"/>
      <c r="D36" s="56"/>
      <c r="E36" s="56"/>
      <c r="F36" s="56"/>
    </row>
    <row r="38" spans="1:6" x14ac:dyDescent="0.2">
      <c r="D38" s="26"/>
    </row>
    <row r="39" spans="1:6" x14ac:dyDescent="0.2">
      <c r="A39" s="27"/>
      <c r="B39" s="28"/>
    </row>
    <row r="40" spans="1:6" x14ac:dyDescent="0.2">
      <c r="A40" s="27"/>
      <c r="B40" s="28"/>
    </row>
    <row r="41" spans="1:6" x14ac:dyDescent="0.2">
      <c r="A41" s="29"/>
      <c r="B41" s="28"/>
      <c r="C41" s="29"/>
    </row>
    <row r="42" spans="1:6" x14ac:dyDescent="0.2">
      <c r="A42" s="29"/>
      <c r="B42" s="27"/>
    </row>
  </sheetData>
  <mergeCells count="13">
    <mergeCell ref="A36:F36"/>
    <mergeCell ref="B1:C1"/>
    <mergeCell ref="D1:E1"/>
    <mergeCell ref="B35:F35"/>
    <mergeCell ref="A2:A3"/>
    <mergeCell ref="B2:B3"/>
    <mergeCell ref="C2:D2"/>
    <mergeCell ref="E2:F2"/>
    <mergeCell ref="A27:F27"/>
    <mergeCell ref="A28:F28"/>
    <mergeCell ref="A29:F29"/>
    <mergeCell ref="A31:F31"/>
    <mergeCell ref="A32:F32"/>
  </mergeCells>
  <printOptions horizontalCentered="1"/>
  <pageMargins left="0.7" right="0.7" top="0.75" bottom="0.75" header="0.3" footer="0.3"/>
  <pageSetup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RE&amp;I Page 1</vt:lpstr>
      <vt:lpstr>Form RE&amp;I Page 2</vt:lpstr>
      <vt:lpstr>'Form RE&amp;I Page 1'!Print_Area</vt:lpstr>
      <vt:lpstr>'Form RE&amp;I Page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2022-11-01T14:53:15Z</cp:lastPrinted>
  <dcterms:created xsi:type="dcterms:W3CDTF">2012-12-18T14:52:16Z</dcterms:created>
  <dcterms:modified xsi:type="dcterms:W3CDTF">2022-11-01T14:53:22Z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2Q18 RE&amp;I REPORT - Internal.xlsx</vt:lpwstr>
  </property>
  <property fmtid="{D5CDD505-2E9C-101B-9397-08002B2CF9AE}" pid="3" name="SV_QUERY_LIST_4F35BF76-6C0D-4D9B-82B2-816C12CF3733">
    <vt:lpwstr>empty_477D106A-C0D6-4607-AEBD-E2C9D60EA279</vt:lpwstr>
  </property>
</Properties>
</file>