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b301066\Documents\STB &amp; AAR Reporting\STB &amp; AAR Reports 2023 Q1\"/>
    </mc:Choice>
  </mc:AlternateContent>
  <xr:revisionPtr revIDLastSave="0" documentId="13_ncr:1_{B5B5976B-52FB-47B2-B648-CC72CB713BB2}" xr6:coauthVersionLast="46" xr6:coauthVersionMax="46" xr10:uidLastSave="{00000000-0000-0000-0000-000000000000}"/>
  <bookViews>
    <workbookView xWindow="-120" yWindow="-120" windowWidth="29040" windowHeight="15840" xr2:uid="{00000000-000D-0000-FFFF-FFFF00000000}"/>
  </bookViews>
  <sheets>
    <sheet name="Form RE&amp;I Page 1" sheetId="1" r:id="rId1"/>
    <sheet name="Form RE&amp;I Page 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2" l="1"/>
  <c r="E26" i="2"/>
  <c r="D26" i="2"/>
  <c r="C26" i="2"/>
  <c r="D22" i="2"/>
  <c r="E22" i="2"/>
  <c r="F22" i="2"/>
  <c r="D23" i="2"/>
  <c r="E23" i="2"/>
  <c r="F23" i="2"/>
  <c r="C23" i="2"/>
  <c r="C22" i="2"/>
  <c r="D21" i="2"/>
  <c r="E21" i="2"/>
  <c r="F21" i="2"/>
  <c r="D20" i="2"/>
  <c r="E20" i="2"/>
  <c r="F20" i="2"/>
  <c r="D19" i="2"/>
  <c r="E19" i="2"/>
  <c r="F19" i="2"/>
  <c r="D18" i="2"/>
  <c r="E18" i="2"/>
  <c r="F18" i="2"/>
  <c r="D13" i="2"/>
  <c r="E13" i="2"/>
  <c r="F13" i="2"/>
  <c r="D11" i="2"/>
  <c r="E11" i="2"/>
  <c r="F11" i="2"/>
  <c r="D6" i="2"/>
  <c r="E6" i="2"/>
  <c r="F6" i="2"/>
  <c r="D41" i="1" l="1"/>
  <c r="E41" i="1"/>
  <c r="F41" i="1"/>
  <c r="D38" i="1"/>
  <c r="E38" i="1"/>
  <c r="F38" i="1"/>
  <c r="D35" i="1"/>
  <c r="E35" i="1"/>
  <c r="F35" i="1"/>
  <c r="D31" i="1"/>
  <c r="E31" i="1"/>
  <c r="F31" i="1"/>
  <c r="D29" i="1"/>
  <c r="E29" i="1"/>
  <c r="F29" i="1"/>
  <c r="D25" i="1"/>
  <c r="E25" i="1"/>
  <c r="F25" i="1"/>
  <c r="D24" i="1"/>
  <c r="E24" i="1"/>
  <c r="F24" i="1"/>
  <c r="D20" i="1"/>
  <c r="E20" i="1"/>
  <c r="F20" i="1"/>
  <c r="D17" i="1"/>
  <c r="E17" i="1"/>
  <c r="F17" i="1"/>
  <c r="D14" i="1"/>
  <c r="E14" i="1"/>
  <c r="F14" i="1"/>
  <c r="D1" i="2"/>
  <c r="B1" i="2"/>
  <c r="F30" i="1"/>
  <c r="E30" i="1"/>
  <c r="C35" i="1" l="1"/>
  <c r="C14" i="1" l="1"/>
  <c r="C20" i="2" l="1"/>
  <c r="C20" i="1"/>
  <c r="C29" i="1" l="1"/>
  <c r="C17" i="1" l="1"/>
  <c r="C19" i="2" l="1"/>
  <c r="C24" i="1" l="1"/>
  <c r="C18" i="2" l="1"/>
  <c r="C25" i="1"/>
  <c r="C21" i="2" l="1"/>
  <c r="C31" i="1"/>
  <c r="C38" i="1" l="1"/>
  <c r="C41" i="1" l="1"/>
  <c r="C6" i="2" l="1"/>
  <c r="C11" i="2" s="1"/>
  <c r="C13" i="2" s="1"/>
</calcChain>
</file>

<file path=xl/sharedStrings.xml><?xml version="1.0" encoding="utf-8"?>
<sst xmlns="http://schemas.openxmlformats.org/spreadsheetml/2006/main" count="110" uniqueCount="87">
  <si>
    <t xml:space="preserve">SURFACE  TRANSPORTATION BOARD  - QUARTERLY REPORT OF REVENUES, EXPENSES, AND INCOME - RAILROADS     </t>
  </si>
  <si>
    <t>FORM RE&amp;I</t>
  </si>
  <si>
    <t xml:space="preserve">Washington,  DC 20423                                                                                                                                                                                   </t>
  </si>
  <si>
    <t>OMB Clearance No. 2140-0013</t>
  </si>
  <si>
    <t>Page 1 of 2</t>
  </si>
  <si>
    <t xml:space="preserve">                                                             Income Items
Net Revenue From Railway Operations (Lines 6 Minus 16)</t>
  </si>
  <si>
    <t>Page 2 of 2</t>
  </si>
  <si>
    <t>SUPPLEMENTAL INFORMATION ABOUT THE QUARTERLY REPORTOF REVENUES, EXPENSES, AND INCOME (FORM RE&amp;I)</t>
  </si>
  <si>
    <t>The following information is provided in compliance with OMB requirements and pursuant to the Paperwork Reduction Act of 1995, 44 U.S.C. §§ 3501-3519 (PRA):</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</si>
  <si>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</si>
  <si>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t>Basic Earnings Per Share</t>
  </si>
  <si>
    <t>Diluted Earnings Per Share</t>
  </si>
  <si>
    <t>Net Income attributable to reporting railroad</t>
  </si>
  <si>
    <t>All Other Way and Structure Accounts</t>
  </si>
  <si>
    <t>Total Way and Structures</t>
  </si>
  <si>
    <t>Income Taxes on Ordinary Income (Account 556)</t>
  </si>
  <si>
    <t>Provision for Deferred Taxes (Account 557)</t>
  </si>
  <si>
    <t>Less:  Net Income attributable to non-controlling interest</t>
  </si>
  <si>
    <t>Expiration Date 3-31-2025</t>
  </si>
  <si>
    <t>N/A</t>
  </si>
  <si>
    <r>
      <rPr>
        <b/>
        <sz val="8"/>
        <rFont val="Arial"/>
        <family val="2"/>
      </rPr>
      <t>Description
A</t>
    </r>
  </si>
  <si>
    <r>
      <rPr>
        <b/>
        <sz val="8"/>
        <rFont val="Arial"/>
        <family val="2"/>
      </rPr>
      <t>Code
No.</t>
    </r>
  </si>
  <si>
    <r>
      <rPr>
        <b/>
        <sz val="8"/>
        <rFont val="Arial"/>
        <family val="2"/>
      </rPr>
      <t>Quarterly Figures</t>
    </r>
  </si>
  <si>
    <r>
      <rPr>
        <b/>
        <sz val="8"/>
        <rFont val="Arial"/>
        <family val="2"/>
      </rPr>
      <t>Cumulative Figures</t>
    </r>
  </si>
  <si>
    <r>
      <rPr>
        <b/>
        <sz val="8"/>
        <rFont val="Arial"/>
        <family val="2"/>
      </rPr>
      <t>This Year
B</t>
    </r>
  </si>
  <si>
    <r>
      <rPr>
        <b/>
        <sz val="8"/>
        <rFont val="Arial"/>
        <family val="2"/>
      </rPr>
      <t>Last Year
C</t>
    </r>
  </si>
  <si>
    <r>
      <rPr>
        <b/>
        <sz val="8"/>
        <rFont val="Arial"/>
        <family val="2"/>
      </rPr>
      <t>This Year
D</t>
    </r>
  </si>
  <si>
    <r>
      <rPr>
        <b/>
        <sz val="8"/>
        <rFont val="Arial"/>
        <family val="2"/>
      </rPr>
      <t>Last Year
E</t>
    </r>
  </si>
  <si>
    <r>
      <t xml:space="preserve">                                                                                       </t>
    </r>
    <r>
      <rPr>
        <b/>
        <sz val="8"/>
        <rFont val="Arial"/>
        <family val="2"/>
      </rPr>
      <t xml:space="preserve">Operating Revenues
</t>
    </r>
    <r>
      <rPr>
        <sz val="8"/>
        <rFont val="Arial"/>
        <family val="2"/>
      </rPr>
      <t>Freight (Account 101)</t>
    </r>
  </si>
  <si>
    <r>
      <rPr>
        <sz val="8"/>
        <rFont val="Arial"/>
        <family val="2"/>
      </rPr>
      <t>Passenger (Account 102)</t>
    </r>
  </si>
  <si>
    <r>
      <rPr>
        <sz val="8"/>
        <rFont val="Arial"/>
        <family val="2"/>
      </rPr>
      <t>Passenger-Related (Account 103)</t>
    </r>
  </si>
  <si>
    <r>
      <rPr>
        <sz val="8"/>
        <rFont val="Arial"/>
        <family val="2"/>
      </rPr>
      <t>All Other Operating Revenues (Accounts 104, 105, 106, 110, 502, 503)</t>
    </r>
  </si>
  <si>
    <r>
      <rPr>
        <sz val="8"/>
        <rFont val="Arial"/>
        <family val="2"/>
      </rPr>
      <t>Joint Facility Account (Account 120)</t>
    </r>
  </si>
  <si>
    <r>
      <rPr>
        <b/>
        <sz val="8"/>
        <rFont val="Arial"/>
        <family val="2"/>
      </rPr>
      <t>Railway Operating Revenues (All Above)</t>
    </r>
  </si>
  <si>
    <r>
      <rPr>
        <b/>
        <sz val="8"/>
        <rFont val="Arial"/>
        <family val="2"/>
      </rPr>
      <t xml:space="preserve">                                                          Operating Expenses
</t>
    </r>
    <r>
      <rPr>
        <sz val="8"/>
        <rFont val="Arial"/>
        <family val="2"/>
      </rPr>
      <t>Depreciation-Road (Accounts 62-11-00, 62-12-00, 62-13-00)</t>
    </r>
  </si>
  <si>
    <r>
      <rPr>
        <sz val="8"/>
        <rFont val="Arial"/>
        <family val="2"/>
      </rPr>
      <t>Depreciation-Equipment (Accounts 62-21-00, 62-22-00, 62-23-00)</t>
    </r>
  </si>
  <si>
    <r>
      <rPr>
        <sz val="8"/>
        <rFont val="Arial"/>
        <family val="2"/>
      </rPr>
      <t>All Other Equipment Accounts</t>
    </r>
  </si>
  <si>
    <r>
      <rPr>
        <sz val="8"/>
        <rFont val="Arial"/>
        <family val="2"/>
      </rPr>
      <t>Total Equipment</t>
    </r>
  </si>
  <si>
    <r>
      <rPr>
        <sz val="8"/>
        <rFont val="Arial"/>
        <family val="2"/>
      </rPr>
      <t>Transportation-Train, Yard, and Yard Common</t>
    </r>
  </si>
  <si>
    <r>
      <rPr>
        <sz val="8"/>
        <rFont val="Arial"/>
        <family val="2"/>
      </rPr>
      <t>Transportation-Specialized Services, Administration Support</t>
    </r>
  </si>
  <si>
    <r>
      <rPr>
        <sz val="8"/>
        <rFont val="Arial"/>
        <family val="2"/>
      </rPr>
      <t>General and Administrative</t>
    </r>
  </si>
  <si>
    <r>
      <rPr>
        <b/>
        <sz val="8"/>
        <rFont val="Arial"/>
        <family val="2"/>
      </rPr>
      <t>Railway Operating Expenses (Account 531)</t>
    </r>
  </si>
  <si>
    <r>
      <rPr>
        <sz val="8"/>
        <rFont val="Arial"/>
        <family val="2"/>
      </rPr>
      <t>Other Income (Accounts 506, 510-519)</t>
    </r>
  </si>
  <si>
    <r>
      <rPr>
        <sz val="8"/>
        <rFont val="Arial"/>
        <family val="2"/>
      </rPr>
      <t>Income from Affiliated Companies: Dividends</t>
    </r>
  </si>
  <si>
    <r>
      <rPr>
        <sz val="8"/>
        <rFont val="Arial"/>
        <family val="2"/>
      </rPr>
      <t>Equity in Undistributed Earnings (Losses)</t>
    </r>
  </si>
  <si>
    <r>
      <rPr>
        <b/>
        <sz val="8"/>
        <rFont val="Arial"/>
        <family val="2"/>
      </rPr>
      <t>Total Income from Affiliated Companies (Lines 19 and 20)</t>
    </r>
  </si>
  <si>
    <r>
      <rPr>
        <b/>
        <sz val="8"/>
        <rFont val="Arial"/>
        <family val="2"/>
      </rPr>
      <t>Income Available for Fixed Charges (Lines 17, 18, 21, Minus 22)</t>
    </r>
  </si>
  <si>
    <r>
      <rPr>
        <b/>
        <sz val="8"/>
        <rFont val="Arial"/>
        <family val="2"/>
      </rPr>
      <t xml:space="preserve">                                                            Fixed Charges
</t>
    </r>
    <r>
      <rPr>
        <sz val="8"/>
        <rFont val="Arial"/>
        <family val="2"/>
      </rPr>
      <t>Interest on Funded Debt (Account 546)</t>
    </r>
  </si>
  <si>
    <r>
      <rPr>
        <sz val="8"/>
        <rFont val="Arial"/>
        <family val="2"/>
      </rPr>
      <t>Interest on Unfunded Debt (Account 547)</t>
    </r>
  </si>
  <si>
    <r>
      <rPr>
        <sz val="8"/>
        <rFont val="Arial"/>
        <family val="2"/>
      </rPr>
      <t>Amortization of Discount on Funded Debt (Account 548)</t>
    </r>
  </si>
  <si>
    <r>
      <rPr>
        <b/>
        <sz val="8"/>
        <rFont val="Arial"/>
        <family val="2"/>
      </rPr>
      <t>Total Fixed Charges</t>
    </r>
  </si>
  <si>
    <r>
      <t xml:space="preserve">                                                                                          </t>
    </r>
    <r>
      <rPr>
        <b/>
        <sz val="8"/>
        <rFont val="Arial"/>
        <family val="2"/>
      </rPr>
      <t xml:space="preserve">Income Items
Income After Fixed Charges
</t>
    </r>
    <r>
      <rPr>
        <sz val="8"/>
        <rFont val="Arial"/>
        <family val="2"/>
      </rPr>
      <t>Other Deductions (Account 546)</t>
    </r>
  </si>
  <si>
    <r>
      <rPr>
        <sz val="8"/>
        <rFont val="Arial"/>
        <family val="2"/>
      </rPr>
      <t>Unusual or Infrequent Items (Debit) Credit (Account 555)</t>
    </r>
  </si>
  <si>
    <r>
      <rPr>
        <b/>
        <sz val="8"/>
        <rFont val="Arial"/>
        <family val="2"/>
      </rPr>
      <t>Income (Loss) from Continuing Operations Before Income Taxes</t>
    </r>
  </si>
  <si>
    <r>
      <rPr>
        <sz val="8"/>
        <rFont val="Arial"/>
        <family val="2"/>
      </rPr>
      <t>Income Tax on Ordinary Income (Account 556)</t>
    </r>
  </si>
  <si>
    <r>
      <rPr>
        <sz val="8"/>
        <rFont val="Arial"/>
        <family val="2"/>
      </rPr>
      <t>Provision for Deferred Income Taxes (Account 557)</t>
    </r>
  </si>
  <si>
    <r>
      <rPr>
        <b/>
        <sz val="8"/>
        <rFont val="Arial"/>
        <family val="2"/>
      </rPr>
      <t>Income (Loss) from Continuing Operations</t>
    </r>
  </si>
  <si>
    <r>
      <t xml:space="preserve">Railroad:    </t>
    </r>
    <r>
      <rPr>
        <b/>
        <u/>
        <sz val="8"/>
        <rFont val="Arial"/>
        <family val="2"/>
      </rPr>
      <t xml:space="preserve">            BNSF Railway Company                               </t>
    </r>
  </si>
  <si>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</si>
  <si>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r>
      <t xml:space="preserve">                                                       </t>
    </r>
    <r>
      <rPr>
        <b/>
        <sz val="8"/>
        <rFont val="Arial"/>
        <family val="2"/>
      </rPr>
      <t xml:space="preserve">Income Items (Continued)
</t>
    </r>
    <r>
      <rPr>
        <sz val="8"/>
        <rFont val="Arial"/>
        <family val="2"/>
      </rPr>
      <t>Income (Loss) from Operations - Less Applicable Income Taxes (Account 560)</t>
    </r>
  </si>
  <si>
    <r>
      <rPr>
        <sz val="8"/>
        <rFont val="Arial"/>
        <family val="2"/>
      </rPr>
      <t>Gain (Loss) on Disposal of Discontinued Segments - Less Applicable Taxes (Account 562)</t>
    </r>
  </si>
  <si>
    <r>
      <t xml:space="preserve">     </t>
    </r>
    <r>
      <rPr>
        <b/>
        <sz val="8"/>
        <rFont val="Arial"/>
        <family val="2"/>
      </rPr>
      <t>Income (Loss) Before Extraordinary Items</t>
    </r>
  </si>
  <si>
    <r>
      <rPr>
        <sz val="8"/>
        <rFont val="Arial"/>
        <family val="2"/>
      </rPr>
      <t>Extraordinary Items (Net) (Account 570)</t>
    </r>
  </si>
  <si>
    <r>
      <rPr>
        <sz val="8"/>
        <rFont val="Arial"/>
        <family val="2"/>
      </rPr>
      <t>Income Taxes on Extraordinary Items (Account 590)</t>
    </r>
  </si>
  <si>
    <r>
      <rPr>
        <sz val="8"/>
        <rFont val="Arial"/>
        <family val="2"/>
      </rPr>
      <t>Provision for Deferred Taxes - Extraordinary Items (Account 591)</t>
    </r>
  </si>
  <si>
    <r>
      <rPr>
        <sz val="8"/>
        <rFont val="Arial"/>
        <family val="2"/>
      </rPr>
      <t>Cumulative Effect of Changes in Accounting Principles (Less Taxes) (Account 592)</t>
    </r>
  </si>
  <si>
    <r>
      <t xml:space="preserve">     </t>
    </r>
    <r>
      <rPr>
        <b/>
        <sz val="8"/>
        <rFont val="Arial"/>
        <family val="2"/>
      </rPr>
      <t>Net Income (Loss)</t>
    </r>
  </si>
  <si>
    <r>
      <rPr>
        <sz val="8"/>
        <rFont val="Arial"/>
        <family val="2"/>
      </rPr>
      <t>Dividends on Common Stock (Account 623)</t>
    </r>
  </si>
  <si>
    <r>
      <rPr>
        <sz val="8"/>
        <rFont val="Arial"/>
        <family val="2"/>
      </rPr>
      <t>Dividends on Preferred Stock (Account 623)</t>
    </r>
  </si>
  <si>
    <r>
      <rPr>
        <sz val="8"/>
        <rFont val="Arial"/>
        <family val="2"/>
      </rPr>
      <t>Expenses to Revenues (%)</t>
    </r>
  </si>
  <si>
    <r>
      <rPr>
        <sz val="8"/>
        <rFont val="Arial"/>
        <family val="2"/>
      </rPr>
      <t>Total Maintenance to Revenues (%)</t>
    </r>
  </si>
  <si>
    <r>
      <rPr>
        <sz val="8"/>
        <rFont val="Arial"/>
        <family val="2"/>
      </rPr>
      <t>Transportation to Revenues (%)</t>
    </r>
  </si>
  <si>
    <r>
      <t xml:space="preserve">                  </t>
    </r>
    <r>
      <rPr>
        <b/>
        <sz val="8"/>
        <rFont val="Arial"/>
        <family val="2"/>
      </rPr>
      <t xml:space="preserve">Reconciliation of Net Railway Operating Income (NROI)
</t>
    </r>
    <r>
      <rPr>
        <sz val="8"/>
        <rFont val="Arial"/>
        <family val="2"/>
      </rPr>
      <t>Net Revenues From Railway Operations</t>
    </r>
  </si>
  <si>
    <r>
      <rPr>
        <sz val="8"/>
        <rFont val="Arial"/>
        <family val="2"/>
      </rPr>
      <t>Income From Lease of Road and Equipment</t>
    </r>
  </si>
  <si>
    <r>
      <rPr>
        <sz val="8"/>
        <rFont val="Arial"/>
        <family val="2"/>
      </rPr>
      <t>Rent for Leased Roads and Equipment</t>
    </r>
  </si>
  <si>
    <r>
      <t xml:space="preserve">     </t>
    </r>
    <r>
      <rPr>
        <b/>
        <sz val="8"/>
        <rFont val="Arial"/>
        <family val="2"/>
      </rPr>
      <t>Net Railway Operating Income</t>
    </r>
  </si>
  <si>
    <r>
      <rPr>
        <sz val="8"/>
        <rFont val="Arial"/>
        <family val="2"/>
      </rPr>
      <t>CERTIFICATION</t>
    </r>
  </si>
  <si>
    <r>
      <t>Name (Printed)</t>
    </r>
    <r>
      <rPr>
        <u/>
        <sz val="8"/>
        <rFont val="Arial"/>
        <family val="2"/>
      </rPr>
      <t xml:space="preserve">      Jonathan Brimmer                                                  </t>
    </r>
  </si>
  <si>
    <r>
      <t>Title</t>
    </r>
    <r>
      <rPr>
        <u/>
        <sz val="8"/>
        <rFont val="Arial"/>
        <family val="2"/>
      </rPr>
      <t xml:space="preserve">    Director Accounting &amp; Reporting    </t>
    </r>
    <r>
      <rPr>
        <sz val="8"/>
        <rFont val="Arial"/>
        <family val="2"/>
      </rPr>
      <t xml:space="preserve"> </t>
    </r>
  </si>
  <si>
    <r>
      <t>Telephone Number</t>
    </r>
    <r>
      <rPr>
        <u/>
        <sz val="8"/>
        <color rgb="FF000000"/>
        <rFont val="Arial"/>
        <family val="2"/>
      </rPr>
      <t xml:space="preserve">   (817)-352-4814     </t>
    </r>
  </si>
  <si>
    <r>
      <t xml:space="preserve">Form RE&amp;I                    Railroad </t>
    </r>
    <r>
      <rPr>
        <b/>
        <u/>
        <sz val="8"/>
        <rFont val="Arial"/>
        <family val="2"/>
      </rPr>
      <t>          </t>
    </r>
    <r>
      <rPr>
        <u/>
        <sz val="8"/>
        <rFont val="Arial"/>
        <family val="2"/>
      </rPr>
      <t>BNSF Railway Company                              </t>
    </r>
    <r>
      <rPr>
        <sz val="8"/>
        <rFont val="Arial"/>
        <family val="2"/>
      </rPr>
      <t xml:space="preserve">     </t>
    </r>
  </si>
  <si>
    <r>
      <t xml:space="preserve">Quarter </t>
    </r>
    <r>
      <rPr>
        <u/>
        <sz val="8"/>
        <color rgb="FF000000"/>
        <rFont val="Arial"/>
        <family val="2"/>
      </rPr>
      <t>1st</t>
    </r>
  </si>
  <si>
    <r>
      <t>Year</t>
    </r>
    <r>
      <rPr>
        <u/>
        <sz val="8"/>
        <color rgb="FF000000"/>
        <rFont val="Arial"/>
        <family val="2"/>
      </rPr>
      <t xml:space="preserve">    2023</t>
    </r>
  </si>
  <si>
    <t>Amended  No</t>
  </si>
  <si>
    <t>Date of Report:  March 31, 2023</t>
  </si>
  <si>
    <r>
      <t xml:space="preserve">Date </t>
    </r>
    <r>
      <rPr>
        <u/>
        <sz val="8"/>
        <rFont val="Arial"/>
        <family val="2"/>
      </rPr>
      <t>     4/28/2023                             </t>
    </r>
    <r>
      <rPr>
        <sz val="8"/>
        <rFont val="Arial"/>
        <family val="2"/>
      </rPr>
      <t xml:space="preserve">     Signature</t>
    </r>
    <r>
      <rPr>
        <u/>
        <sz val="8"/>
        <rFont val="Arial"/>
        <family val="2"/>
      </rPr>
      <t xml:space="preserve">       /s/ Jonathan Brimmer                                                                           </t>
    </r>
    <r>
      <rPr>
        <sz val="8"/>
        <rFont val="Arial"/>
        <family val="2"/>
      </rPr>
      <t xml:space="preserve">                           </t>
    </r>
  </si>
  <si>
    <t>Miscellaneous Deductions from Income (Accounts 534, 544, 545, 549, 550, 551, and 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</si>
</sst>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
  </numFmts>
  <fonts count="11" x14ac:knownFonts="1">
    <font>
      <sz val="10"/>
      <color rgb="FF000000"/>
      <name val="Times New Roman"/>
      <charset val="204"/>
    </font>
    <font>
      <sz val="10"/>
      <color rgb="FF000000"/>
      <name val="Times New Roman"/>
      <family val="1"/>
    </font>
    <font>
      <sz val="10"/>
      <color rgb="FF000000"/>
      <name val="Times New Roman"/>
      <charset val="204"/>
    </font>
    <font>
      <b/>
      <sz val="8"/>
      <name val="Arial"/>
      <family val="2"/>
    </font>
    <font>
      <sz val="8"/>
      <color rgb="FF000000"/>
      <name val="Arial"/>
      <family val="2"/>
    </font>
    <font>
      <b/>
      <sz val="8"/>
      <color rgb="FF000000"/>
      <name val="Arial"/>
      <family val="2"/>
    </font>
    <font>
      <b/>
      <u/>
      <sz val="8"/>
      <name val="Arial"/>
      <family val="2"/>
    </font>
    <font>
      <u/>
      <sz val="8"/>
      <color rgb="FF000000"/>
      <name val="Arial"/>
      <family val="2"/>
    </font>
    <font>
      <sz val="8"/>
      <name val="Arial"/>
      <family val="2"/>
    </font>
    <font>
      <sz val="8"/>
      <color rgb="FFFF0000"/>
      <name val="Arial"/>
      <family val="2"/>
    </font>
    <font>
      <u/>
      <sz val="8"/>
      <name val="Arial"/>
      <family val="2"/>
    </font>
  </fonts>
  <fills count="2">
    <fill>
      <patternFill patternType="none"/>
    </fill>
    <fill>
      <patternFill patternType="gray125"/>
    </fill>
  </fills>
  <borders count="3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2" fillId="0" borderId="0" applyFont="0" applyFill="0" applyBorder="0" applyAlignment="0" applyProtection="0"/>
  </cellStyleXfs>
  <cellXfs count="75">
    <xf numFmtId="0" fontId="0" fillId="0" borderId="0" xfId="0" applyFill="1" applyBorder="1" applyAlignment="1">
      <alignment horizontal="left" vertical="top"/>
    </xf>
    <xf numFmtId="41" fontId="8" fillId="0" borderId="1" xfId="0" applyNumberFormat="1" applyFont="1" applyFill="1" applyBorder="1" applyAlignment="1">
      <alignment horizontal="left" vertical="center" wrapText="1"/>
    </xf>
    <xf numFmtId="41" fontId="8" fillId="0" borderId="21" xfId="0" applyNumberFormat="1" applyFont="1" applyFill="1" applyBorder="1" applyAlignment="1">
      <alignment horizontal="left" vertical="center" wrapText="1"/>
    </xf>
    <xf numFmtId="0" fontId="4" fillId="0" borderId="20" xfId="0" applyFont="1" applyFill="1" applyBorder="1" applyAlignment="1">
      <alignment horizontal="left" vertical="top" wrapText="1"/>
    </xf>
    <xf numFmtId="0" fontId="8" fillId="0" borderId="20" xfId="0" applyFont="1" applyFill="1" applyBorder="1" applyAlignment="1">
      <alignment horizontal="left" vertical="top" wrapText="1"/>
    </xf>
    <xf numFmtId="41" fontId="4" fillId="0" borderId="3" xfId="1" applyNumberFormat="1" applyFont="1" applyFill="1" applyBorder="1" applyAlignment="1">
      <alignment horizontal="right" vertical="center"/>
    </xf>
    <xf numFmtId="0" fontId="3" fillId="0" borderId="7" xfId="0" applyFont="1" applyFill="1" applyBorder="1" applyAlignment="1">
      <alignment horizontal="left" vertical="top"/>
    </xf>
    <xf numFmtId="0" fontId="4" fillId="0" borderId="9" xfId="0" applyFont="1" applyFill="1" applyBorder="1" applyAlignment="1">
      <alignment horizontal="left" vertical="top"/>
    </xf>
    <xf numFmtId="0" fontId="4" fillId="0" borderId="0" xfId="0" applyFont="1" applyFill="1" applyBorder="1" applyAlignment="1">
      <alignment horizontal="left" vertical="top"/>
    </xf>
    <xf numFmtId="0" fontId="4" fillId="0" borderId="3" xfId="0" applyFont="1" applyFill="1" applyBorder="1" applyAlignment="1">
      <alignment horizontal="center" vertical="top" wrapText="1"/>
    </xf>
    <xf numFmtId="0" fontId="4" fillId="0" borderId="19" xfId="0" applyFont="1" applyFill="1" applyBorder="1" applyAlignment="1">
      <alignment horizontal="center" vertical="top" wrapText="1"/>
    </xf>
    <xf numFmtId="164" fontId="4" fillId="0" borderId="1" xfId="0" applyNumberFormat="1" applyFont="1" applyFill="1" applyBorder="1" applyAlignment="1">
      <alignment horizontal="center" vertical="center" wrapText="1"/>
    </xf>
    <xf numFmtId="41" fontId="4" fillId="0" borderId="0" xfId="0" applyNumberFormat="1" applyFont="1" applyFill="1" applyBorder="1" applyAlignment="1">
      <alignment horizontal="left" vertical="top"/>
    </xf>
    <xf numFmtId="0" fontId="9" fillId="0" borderId="0" xfId="0" applyFont="1" applyFill="1" applyBorder="1" applyAlignment="1">
      <alignment horizontal="left" vertical="top"/>
    </xf>
    <xf numFmtId="0" fontId="4" fillId="0" borderId="20" xfId="0" applyFont="1" applyFill="1" applyBorder="1" applyAlignment="1">
      <alignment horizontal="center" vertical="center"/>
    </xf>
    <xf numFmtId="41" fontId="4" fillId="0" borderId="3" xfId="0" applyNumberFormat="1" applyFont="1" applyFill="1" applyBorder="1" applyAlignment="1">
      <alignment horizontal="right" vertical="center"/>
    </xf>
    <xf numFmtId="0" fontId="9" fillId="0" borderId="0" xfId="0" applyFont="1" applyFill="1" applyBorder="1" applyAlignment="1">
      <alignment vertical="top" wrapText="1"/>
    </xf>
    <xf numFmtId="0" fontId="4" fillId="0" borderId="0" xfId="0" applyFont="1" applyFill="1" applyAlignment="1">
      <alignment horizontal="left" vertical="top"/>
    </xf>
    <xf numFmtId="0" fontId="8" fillId="0" borderId="10" xfId="0" applyFont="1" applyFill="1" applyBorder="1" applyAlignment="1">
      <alignment horizontal="left" vertical="top"/>
    </xf>
    <xf numFmtId="0" fontId="4" fillId="0" borderId="11" xfId="0" applyFont="1" applyFill="1" applyBorder="1" applyAlignment="1">
      <alignment horizontal="left" vertical="top"/>
    </xf>
    <xf numFmtId="0" fontId="8" fillId="0" borderId="12" xfId="0" applyFont="1" applyFill="1" applyBorder="1" applyAlignment="1">
      <alignment horizontal="left" vertical="top"/>
    </xf>
    <xf numFmtId="0" fontId="4" fillId="0" borderId="0" xfId="0" applyFont="1" applyFill="1" applyAlignment="1">
      <alignment horizontal="left"/>
    </xf>
    <xf numFmtId="0" fontId="3" fillId="0" borderId="7" xfId="0" applyFont="1" applyFill="1" applyBorder="1" applyAlignment="1">
      <alignment vertical="top"/>
    </xf>
    <xf numFmtId="0" fontId="4" fillId="0" borderId="8" xfId="0" applyFont="1" applyFill="1" applyBorder="1" applyAlignment="1">
      <alignment vertical="top"/>
    </xf>
    <xf numFmtId="0" fontId="3" fillId="0" borderId="10" xfId="0" applyFont="1" applyFill="1" applyBorder="1" applyAlignment="1">
      <alignment vertical="top"/>
    </xf>
    <xf numFmtId="0" fontId="4" fillId="0" borderId="0" xfId="0" applyFont="1" applyFill="1" applyBorder="1" applyAlignment="1">
      <alignment vertical="top"/>
    </xf>
    <xf numFmtId="0" fontId="5" fillId="0" borderId="0" xfId="0" applyFont="1" applyFill="1" applyBorder="1" applyAlignment="1">
      <alignment vertical="top"/>
    </xf>
    <xf numFmtId="0" fontId="5" fillId="0" borderId="11" xfId="0" applyFont="1" applyFill="1" applyBorder="1" applyAlignment="1">
      <alignment vertical="top"/>
    </xf>
    <xf numFmtId="0" fontId="3" fillId="0" borderId="10" xfId="0" applyFont="1" applyFill="1" applyBorder="1" applyAlignment="1">
      <alignment horizontal="right" vertical="top"/>
    </xf>
    <xf numFmtId="0" fontId="4" fillId="0" borderId="10" xfId="0" applyFont="1" applyFill="1" applyBorder="1" applyAlignment="1">
      <alignment horizontal="left" vertical="top"/>
    </xf>
    <xf numFmtId="0" fontId="5" fillId="0" borderId="0" xfId="0" applyFont="1" applyFill="1" applyBorder="1" applyAlignment="1">
      <alignment horizontal="left" vertical="top"/>
    </xf>
    <xf numFmtId="0" fontId="3" fillId="0" borderId="10" xfId="0" applyFont="1" applyFill="1" applyBorder="1" applyAlignment="1">
      <alignment horizontal="left" vertical="top"/>
    </xf>
    <xf numFmtId="0" fontId="3" fillId="0" borderId="20" xfId="0" applyFont="1" applyFill="1" applyBorder="1" applyAlignment="1">
      <alignment horizontal="left" vertical="top" wrapText="1"/>
    </xf>
    <xf numFmtId="0" fontId="8" fillId="0" borderId="1" xfId="0" applyFont="1" applyFill="1" applyBorder="1" applyAlignment="1">
      <alignment horizontal="center" vertical="center" wrapText="1"/>
    </xf>
    <xf numFmtId="0" fontId="4" fillId="0" borderId="23" xfId="0" applyFont="1" applyFill="1" applyBorder="1" applyAlignment="1">
      <alignment horizontal="left" vertical="top" wrapText="1"/>
    </xf>
    <xf numFmtId="164" fontId="4" fillId="0" borderId="24" xfId="0" applyNumberFormat="1" applyFont="1" applyFill="1" applyBorder="1" applyAlignment="1">
      <alignment horizontal="center" vertical="center" wrapText="1"/>
    </xf>
    <xf numFmtId="10" fontId="4" fillId="0" borderId="0" xfId="2" applyNumberFormat="1" applyFont="1" applyFill="1" applyBorder="1" applyAlignment="1">
      <alignment horizontal="left" vertical="top"/>
    </xf>
    <xf numFmtId="0" fontId="4" fillId="0" borderId="28" xfId="0" applyFont="1" applyBorder="1" applyAlignment="1">
      <alignment horizontal="center" vertical="top" wrapText="1"/>
    </xf>
    <xf numFmtId="0" fontId="4" fillId="0" borderId="18" xfId="0" applyFont="1" applyFill="1" applyBorder="1" applyAlignment="1">
      <alignment horizontal="left" vertical="top" wrapText="1"/>
    </xf>
    <xf numFmtId="0" fontId="5"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16" xfId="0" applyFont="1" applyFill="1" applyBorder="1" applyAlignment="1">
      <alignment horizontal="center" wrapText="1"/>
    </xf>
    <xf numFmtId="0" fontId="4" fillId="0" borderId="18" xfId="0" applyFont="1" applyFill="1" applyBorder="1" applyAlignment="1">
      <alignment horizont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1" xfId="0" applyFont="1" applyFill="1" applyBorder="1" applyAlignment="1">
      <alignment horizontal="left" vertical="top"/>
    </xf>
    <xf numFmtId="0" fontId="10" fillId="0" borderId="13" xfId="0" applyFont="1" applyFill="1" applyBorder="1" applyAlignment="1">
      <alignment horizontal="left" vertical="top"/>
    </xf>
    <xf numFmtId="0" fontId="10" fillId="0" borderId="14" xfId="0" applyFont="1" applyFill="1" applyBorder="1" applyAlignment="1">
      <alignment horizontal="left" vertical="top"/>
    </xf>
    <xf numFmtId="0" fontId="4" fillId="0" borderId="15" xfId="0" applyFont="1" applyFill="1" applyBorder="1" applyAlignment="1">
      <alignment horizontal="left" vertical="top"/>
    </xf>
    <xf numFmtId="0" fontId="4" fillId="0" borderId="13" xfId="0" applyFont="1" applyFill="1" applyBorder="1" applyAlignment="1">
      <alignment horizontal="left" vertical="top"/>
    </xf>
    <xf numFmtId="0" fontId="4" fillId="0" borderId="14" xfId="0" applyFont="1" applyFill="1" applyBorder="1" applyAlignment="1">
      <alignment horizontal="left" vertical="top"/>
    </xf>
    <xf numFmtId="0" fontId="4" fillId="0" borderId="27"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0" fontId="4" fillId="0" borderId="26" xfId="0" applyFont="1" applyBorder="1" applyAlignment="1">
      <alignment horizontal="center" vertical="top" wrapText="1"/>
    </xf>
    <xf numFmtId="0" fontId="4" fillId="0" borderId="27" xfId="0" applyFont="1" applyBorder="1" applyAlignment="1">
      <alignment horizontal="center" vertical="top" wrapText="1"/>
    </xf>
    <xf numFmtId="0" fontId="4" fillId="0" borderId="27" xfId="0" applyFont="1" applyBorder="1" applyAlignment="1">
      <alignment horizontal="center" vertical="center" wrapText="1"/>
    </xf>
    <xf numFmtId="0" fontId="3" fillId="0" borderId="22" xfId="0" applyFont="1" applyFill="1" applyBorder="1" applyAlignment="1">
      <alignment horizontal="left" vertical="center"/>
    </xf>
    <xf numFmtId="0" fontId="4" fillId="0" borderId="6" xfId="0" applyFont="1" applyFill="1" applyBorder="1" applyAlignment="1">
      <alignment horizontal="left" vertical="top"/>
    </xf>
    <xf numFmtId="0" fontId="4" fillId="0" borderId="17" xfId="0" applyFont="1" applyFill="1" applyBorder="1" applyAlignment="1">
      <alignment horizontal="left" vertical="top"/>
    </xf>
    <xf numFmtId="0" fontId="8"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0" xfId="0" applyFont="1" applyFill="1" applyAlignment="1">
      <alignment horizontal="left" vertical="top" wrapText="1"/>
    </xf>
    <xf numFmtId="41" fontId="8" fillId="0" borderId="1" xfId="0" applyNumberFormat="1" applyFont="1" applyFill="1" applyBorder="1" applyAlignment="1">
      <alignment horizontal="right" vertical="center"/>
    </xf>
    <xf numFmtId="10" fontId="4" fillId="0" borderId="1" xfId="2" applyNumberFormat="1" applyFont="1" applyFill="1" applyBorder="1" applyAlignment="1">
      <alignment horizontal="right" vertical="center"/>
    </xf>
    <xf numFmtId="41" fontId="8" fillId="0" borderId="2" xfId="0" applyNumberFormat="1" applyFont="1" applyFill="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showGridLines="0" tabSelected="1" zoomScaleNormal="100" workbookViewId="0">
      <selection activeCell="G1" sqref="G1"/>
    </sheetView>
  </sheetViews>
  <sheetFormatPr defaultColWidth="8.83203125" defaultRowHeight="11.25" x14ac:dyDescent="0.2"/>
  <cols>
    <col min="1" max="1" width="63.33203125" style="8" customWidth="1"/>
    <col min="2" max="2" width="6" style="8" customWidth="1"/>
    <col min="3" max="6" width="11.83203125" style="8" customWidth="1"/>
    <col min="7" max="9" width="8.83203125" style="8"/>
    <col min="10" max="10" width="10.83203125" style="8" customWidth="1"/>
    <col min="11" max="13" width="8.83203125" style="8"/>
    <col min="14" max="14" width="11" style="8" bestFit="1" customWidth="1"/>
    <col min="15" max="16384" width="8.83203125" style="8"/>
  </cols>
  <sheetData>
    <row r="1" spans="1:15" x14ac:dyDescent="0.2">
      <c r="A1" s="22" t="s">
        <v>0</v>
      </c>
      <c r="B1" s="23"/>
      <c r="C1" s="23"/>
      <c r="D1" s="23"/>
      <c r="E1" s="39" t="s">
        <v>1</v>
      </c>
      <c r="F1" s="40"/>
    </row>
    <row r="2" spans="1:15" x14ac:dyDescent="0.2">
      <c r="A2" s="24" t="s">
        <v>2</v>
      </c>
      <c r="B2" s="25"/>
      <c r="C2" s="25"/>
      <c r="D2" s="26" t="s">
        <v>3</v>
      </c>
      <c r="F2" s="27"/>
    </row>
    <row r="3" spans="1:15" x14ac:dyDescent="0.2">
      <c r="A3" s="28"/>
      <c r="D3" s="26" t="s">
        <v>18</v>
      </c>
      <c r="F3" s="27"/>
    </row>
    <row r="4" spans="1:15" x14ac:dyDescent="0.2">
      <c r="A4" s="29"/>
      <c r="D4" s="30" t="s">
        <v>4</v>
      </c>
      <c r="F4" s="19"/>
    </row>
    <row r="5" spans="1:15" x14ac:dyDescent="0.2">
      <c r="A5" s="31" t="s">
        <v>57</v>
      </c>
      <c r="C5" s="49" t="s">
        <v>84</v>
      </c>
      <c r="D5" s="49"/>
      <c r="E5" s="49"/>
      <c r="F5" s="50"/>
    </row>
    <row r="6" spans="1:15" x14ac:dyDescent="0.2">
      <c r="A6" s="29"/>
      <c r="C6" s="8" t="s">
        <v>81</v>
      </c>
      <c r="D6" s="8" t="s">
        <v>82</v>
      </c>
      <c r="E6" s="51" t="s">
        <v>83</v>
      </c>
      <c r="F6" s="52"/>
    </row>
    <row r="7" spans="1:15" x14ac:dyDescent="0.2">
      <c r="A7" s="41" t="s">
        <v>20</v>
      </c>
      <c r="B7" s="43" t="s">
        <v>21</v>
      </c>
      <c r="C7" s="45" t="s">
        <v>22</v>
      </c>
      <c r="D7" s="46"/>
      <c r="E7" s="47" t="s">
        <v>23</v>
      </c>
      <c r="F7" s="48"/>
    </row>
    <row r="8" spans="1:15" ht="22.5" x14ac:dyDescent="0.2">
      <c r="A8" s="42"/>
      <c r="B8" s="44"/>
      <c r="C8" s="9" t="s">
        <v>24</v>
      </c>
      <c r="D8" s="9" t="s">
        <v>25</v>
      </c>
      <c r="E8" s="9" t="s">
        <v>26</v>
      </c>
      <c r="F8" s="10" t="s">
        <v>27</v>
      </c>
    </row>
    <row r="9" spans="1:15" ht="24" customHeight="1" x14ac:dyDescent="0.2">
      <c r="A9" s="3" t="s">
        <v>28</v>
      </c>
      <c r="B9" s="11">
        <v>1</v>
      </c>
      <c r="C9" s="1">
        <v>5858477</v>
      </c>
      <c r="D9" s="1">
        <v>5723179</v>
      </c>
      <c r="E9" s="1">
        <v>5858477</v>
      </c>
      <c r="F9" s="2">
        <v>5723179</v>
      </c>
      <c r="G9" s="12"/>
      <c r="H9" s="12"/>
      <c r="I9" s="12"/>
      <c r="J9" s="12"/>
      <c r="L9" s="12"/>
      <c r="M9" s="12"/>
      <c r="N9" s="12"/>
      <c r="O9" s="12"/>
    </row>
    <row r="10" spans="1:15" x14ac:dyDescent="0.2">
      <c r="A10" s="3" t="s">
        <v>29</v>
      </c>
      <c r="B10" s="11">
        <v>2</v>
      </c>
      <c r="C10" s="1">
        <v>0</v>
      </c>
      <c r="D10" s="1">
        <v>0</v>
      </c>
      <c r="E10" s="1">
        <v>0</v>
      </c>
      <c r="F10" s="2">
        <v>0</v>
      </c>
      <c r="G10" s="12"/>
      <c r="H10" s="12"/>
      <c r="I10" s="12"/>
      <c r="J10" s="12"/>
      <c r="L10" s="12"/>
      <c r="M10" s="12"/>
      <c r="N10" s="12"/>
      <c r="O10" s="12"/>
    </row>
    <row r="11" spans="1:15" x14ac:dyDescent="0.2">
      <c r="A11" s="3" t="s">
        <v>30</v>
      </c>
      <c r="B11" s="11">
        <v>3</v>
      </c>
      <c r="C11" s="1">
        <v>0</v>
      </c>
      <c r="D11" s="1">
        <v>0</v>
      </c>
      <c r="E11" s="1">
        <v>0</v>
      </c>
      <c r="F11" s="2">
        <v>0</v>
      </c>
      <c r="G11" s="12"/>
      <c r="H11" s="12"/>
      <c r="I11" s="12"/>
      <c r="J11" s="12"/>
      <c r="L11" s="12"/>
      <c r="M11" s="12"/>
      <c r="N11" s="12"/>
      <c r="O11" s="12"/>
    </row>
    <row r="12" spans="1:15" x14ac:dyDescent="0.2">
      <c r="A12" s="3" t="s">
        <v>31</v>
      </c>
      <c r="B12" s="11">
        <v>4</v>
      </c>
      <c r="C12" s="1">
        <v>132883</v>
      </c>
      <c r="D12" s="1">
        <v>147959</v>
      </c>
      <c r="E12" s="1">
        <v>132883</v>
      </c>
      <c r="F12" s="2">
        <v>147959</v>
      </c>
      <c r="G12" s="12"/>
      <c r="H12" s="12"/>
      <c r="I12" s="12"/>
      <c r="J12" s="12"/>
      <c r="L12" s="12"/>
      <c r="M12" s="12"/>
      <c r="N12" s="12"/>
      <c r="O12" s="12"/>
    </row>
    <row r="13" spans="1:15" x14ac:dyDescent="0.2">
      <c r="A13" s="3" t="s">
        <v>32</v>
      </c>
      <c r="B13" s="11">
        <v>5</v>
      </c>
      <c r="C13" s="1">
        <v>2894</v>
      </c>
      <c r="D13" s="1">
        <v>3027</v>
      </c>
      <c r="E13" s="1">
        <v>2894</v>
      </c>
      <c r="F13" s="2">
        <v>3027</v>
      </c>
      <c r="G13" s="12"/>
      <c r="H13" s="12"/>
      <c r="I13" s="12"/>
      <c r="J13" s="12"/>
      <c r="L13" s="12"/>
      <c r="M13" s="12"/>
      <c r="N13" s="12"/>
      <c r="O13" s="12"/>
    </row>
    <row r="14" spans="1:15" x14ac:dyDescent="0.2">
      <c r="A14" s="3" t="s">
        <v>33</v>
      </c>
      <c r="B14" s="11">
        <v>6</v>
      </c>
      <c r="C14" s="1">
        <f>SUM(C9:C13)</f>
        <v>5994254</v>
      </c>
      <c r="D14" s="1">
        <f t="shared" ref="D14:F14" si="0">SUM(D9:D13)</f>
        <v>5874165</v>
      </c>
      <c r="E14" s="1">
        <f t="shared" si="0"/>
        <v>5994254</v>
      </c>
      <c r="F14" s="1">
        <f t="shared" si="0"/>
        <v>5874165</v>
      </c>
      <c r="G14" s="12"/>
      <c r="H14" s="12"/>
      <c r="I14" s="12"/>
      <c r="J14" s="12"/>
      <c r="L14" s="12"/>
      <c r="M14" s="12"/>
      <c r="N14" s="12"/>
      <c r="O14" s="12"/>
    </row>
    <row r="15" spans="1:15" ht="22.5" x14ac:dyDescent="0.2">
      <c r="A15" s="4" t="s">
        <v>34</v>
      </c>
      <c r="B15" s="11">
        <v>7</v>
      </c>
      <c r="C15" s="1">
        <v>456211</v>
      </c>
      <c r="D15" s="1">
        <v>443697</v>
      </c>
      <c r="E15" s="1">
        <v>456211</v>
      </c>
      <c r="F15" s="1">
        <v>443697</v>
      </c>
      <c r="G15" s="12"/>
      <c r="H15" s="12"/>
      <c r="I15" s="12"/>
      <c r="J15" s="12"/>
      <c r="L15" s="12"/>
      <c r="M15" s="12"/>
      <c r="N15" s="12"/>
      <c r="O15" s="12"/>
    </row>
    <row r="16" spans="1:15" x14ac:dyDescent="0.2">
      <c r="A16" s="4" t="s">
        <v>13</v>
      </c>
      <c r="B16" s="11">
        <v>8</v>
      </c>
      <c r="C16" s="1">
        <v>440808.65</v>
      </c>
      <c r="D16" s="1">
        <v>397584</v>
      </c>
      <c r="E16" s="1">
        <v>440808.65</v>
      </c>
      <c r="F16" s="1">
        <v>397584</v>
      </c>
      <c r="G16" s="12"/>
      <c r="H16" s="12"/>
      <c r="I16" s="12"/>
      <c r="J16" s="12"/>
      <c r="L16" s="12"/>
      <c r="M16" s="12"/>
      <c r="N16" s="12"/>
      <c r="O16" s="12"/>
    </row>
    <row r="17" spans="1:15" x14ac:dyDescent="0.2">
      <c r="A17" s="4" t="s">
        <v>14</v>
      </c>
      <c r="B17" s="11">
        <v>9</v>
      </c>
      <c r="C17" s="1">
        <f>SUM(C15:C16)</f>
        <v>897019.65</v>
      </c>
      <c r="D17" s="1">
        <f t="shared" ref="D17:F17" si="1">SUM(D15:D16)</f>
        <v>841281</v>
      </c>
      <c r="E17" s="1">
        <f t="shared" si="1"/>
        <v>897019.65</v>
      </c>
      <c r="F17" s="1">
        <f t="shared" si="1"/>
        <v>841281</v>
      </c>
      <c r="G17" s="12"/>
      <c r="H17" s="12"/>
      <c r="I17" s="12"/>
      <c r="J17" s="12"/>
      <c r="L17" s="12"/>
      <c r="M17" s="12"/>
      <c r="N17" s="12"/>
      <c r="O17" s="12"/>
    </row>
    <row r="18" spans="1:15" x14ac:dyDescent="0.2">
      <c r="A18" s="3" t="s">
        <v>35</v>
      </c>
      <c r="B18" s="11">
        <v>10</v>
      </c>
      <c r="C18" s="1">
        <v>178778</v>
      </c>
      <c r="D18" s="1">
        <v>178957</v>
      </c>
      <c r="E18" s="1">
        <v>178778</v>
      </c>
      <c r="F18" s="2">
        <v>178957</v>
      </c>
      <c r="G18" s="12"/>
      <c r="H18" s="12"/>
      <c r="I18" s="12"/>
      <c r="J18" s="12"/>
      <c r="L18" s="12"/>
      <c r="M18" s="12"/>
      <c r="N18" s="12"/>
      <c r="O18" s="12"/>
    </row>
    <row r="19" spans="1:15" x14ac:dyDescent="0.2">
      <c r="A19" s="3" t="s">
        <v>36</v>
      </c>
      <c r="B19" s="11">
        <v>11</v>
      </c>
      <c r="C19" s="1">
        <v>532508</v>
      </c>
      <c r="D19" s="1">
        <v>537531</v>
      </c>
      <c r="E19" s="1">
        <v>532508</v>
      </c>
      <c r="F19" s="2">
        <v>537531</v>
      </c>
      <c r="G19" s="12"/>
      <c r="H19" s="12"/>
      <c r="I19" s="12"/>
      <c r="J19" s="12"/>
      <c r="L19" s="12"/>
      <c r="M19" s="12"/>
      <c r="N19" s="12"/>
      <c r="O19" s="12"/>
    </row>
    <row r="20" spans="1:15" x14ac:dyDescent="0.2">
      <c r="A20" s="3" t="s">
        <v>37</v>
      </c>
      <c r="B20" s="11">
        <v>12</v>
      </c>
      <c r="C20" s="1">
        <f>SUM(C18:C19)</f>
        <v>711286</v>
      </c>
      <c r="D20" s="1">
        <f t="shared" ref="D20:F20" si="2">SUM(D18:D19)</f>
        <v>716488</v>
      </c>
      <c r="E20" s="1">
        <f t="shared" si="2"/>
        <v>711286</v>
      </c>
      <c r="F20" s="1">
        <f t="shared" si="2"/>
        <v>716488</v>
      </c>
      <c r="G20" s="12"/>
      <c r="H20" s="12"/>
      <c r="I20" s="12"/>
      <c r="J20" s="12"/>
      <c r="L20" s="12"/>
      <c r="M20" s="12"/>
      <c r="N20" s="12"/>
      <c r="O20" s="12"/>
    </row>
    <row r="21" spans="1:15" x14ac:dyDescent="0.2">
      <c r="A21" s="3" t="s">
        <v>38</v>
      </c>
      <c r="B21" s="11">
        <v>13</v>
      </c>
      <c r="C21" s="1">
        <v>1982453</v>
      </c>
      <c r="D21" s="1">
        <v>1781772</v>
      </c>
      <c r="E21" s="1">
        <v>1982453</v>
      </c>
      <c r="F21" s="2">
        <v>1781772</v>
      </c>
      <c r="G21" s="12"/>
      <c r="H21" s="12"/>
      <c r="I21" s="12"/>
      <c r="J21" s="12"/>
      <c r="L21" s="12"/>
      <c r="M21" s="12"/>
      <c r="N21" s="12"/>
      <c r="O21" s="12"/>
    </row>
    <row r="22" spans="1:15" x14ac:dyDescent="0.2">
      <c r="A22" s="3" t="s">
        <v>39</v>
      </c>
      <c r="B22" s="11">
        <v>14</v>
      </c>
      <c r="C22" s="1">
        <v>191778</v>
      </c>
      <c r="D22" s="1">
        <v>190813</v>
      </c>
      <c r="E22" s="1">
        <v>191778</v>
      </c>
      <c r="F22" s="2">
        <v>190813</v>
      </c>
      <c r="G22" s="12"/>
      <c r="H22" s="12"/>
      <c r="I22" s="12"/>
      <c r="J22" s="12"/>
      <c r="L22" s="12"/>
      <c r="M22" s="12"/>
      <c r="N22" s="12"/>
      <c r="O22" s="12"/>
    </row>
    <row r="23" spans="1:15" x14ac:dyDescent="0.2">
      <c r="A23" s="3" t="s">
        <v>40</v>
      </c>
      <c r="B23" s="11">
        <v>15</v>
      </c>
      <c r="C23" s="1">
        <v>372268.41</v>
      </c>
      <c r="D23" s="1">
        <v>325352</v>
      </c>
      <c r="E23" s="1">
        <v>372268.41</v>
      </c>
      <c r="F23" s="2">
        <v>325352</v>
      </c>
      <c r="G23" s="12"/>
      <c r="H23" s="12"/>
      <c r="I23" s="12"/>
      <c r="J23" s="12"/>
      <c r="L23" s="12"/>
      <c r="M23" s="12"/>
      <c r="N23" s="12"/>
      <c r="O23" s="12"/>
    </row>
    <row r="24" spans="1:15" x14ac:dyDescent="0.2">
      <c r="A24" s="3" t="s">
        <v>41</v>
      </c>
      <c r="B24" s="11">
        <v>16</v>
      </c>
      <c r="C24" s="1">
        <f>SUM(C17,C20:C23)</f>
        <v>4154805.06</v>
      </c>
      <c r="D24" s="1">
        <f t="shared" ref="D24:F24" si="3">SUM(D17,D20:D23)</f>
        <v>3855706</v>
      </c>
      <c r="E24" s="1">
        <f t="shared" si="3"/>
        <v>4154805.06</v>
      </c>
      <c r="F24" s="1">
        <f t="shared" si="3"/>
        <v>3855706</v>
      </c>
      <c r="G24" s="12"/>
      <c r="H24" s="12"/>
      <c r="I24" s="12"/>
      <c r="J24" s="12"/>
      <c r="L24" s="12"/>
      <c r="M24" s="12"/>
      <c r="N24" s="12"/>
      <c r="O24" s="12"/>
    </row>
    <row r="25" spans="1:15" ht="22.5" x14ac:dyDescent="0.2">
      <c r="A25" s="32" t="s">
        <v>5</v>
      </c>
      <c r="B25" s="11">
        <v>17</v>
      </c>
      <c r="C25" s="1">
        <f>C14-C24</f>
        <v>1839448.94</v>
      </c>
      <c r="D25" s="1">
        <f t="shared" ref="D25:F25" si="4">D14-D24</f>
        <v>2018459</v>
      </c>
      <c r="E25" s="1">
        <f t="shared" si="4"/>
        <v>1839448.94</v>
      </c>
      <c r="F25" s="1">
        <f t="shared" si="4"/>
        <v>2018459</v>
      </c>
      <c r="G25" s="12"/>
      <c r="H25" s="12"/>
      <c r="I25" s="12"/>
      <c r="J25" s="12"/>
      <c r="L25" s="12"/>
      <c r="M25" s="12"/>
      <c r="N25" s="12"/>
      <c r="O25" s="12"/>
    </row>
    <row r="26" spans="1:15" x14ac:dyDescent="0.2">
      <c r="A26" s="3" t="s">
        <v>42</v>
      </c>
      <c r="B26" s="11">
        <v>18</v>
      </c>
      <c r="C26" s="1">
        <v>356153.41</v>
      </c>
      <c r="D26" s="1">
        <v>144911</v>
      </c>
      <c r="E26" s="1">
        <v>356153.41</v>
      </c>
      <c r="F26" s="2">
        <v>144911</v>
      </c>
      <c r="G26" s="12"/>
      <c r="H26" s="12"/>
      <c r="I26" s="12"/>
      <c r="J26" s="12"/>
      <c r="L26" s="12"/>
      <c r="M26" s="12"/>
      <c r="N26" s="12"/>
      <c r="O26" s="12"/>
    </row>
    <row r="27" spans="1:15" x14ac:dyDescent="0.2">
      <c r="A27" s="3" t="s">
        <v>43</v>
      </c>
      <c r="B27" s="11">
        <v>19</v>
      </c>
      <c r="C27" s="1">
        <v>2500</v>
      </c>
      <c r="D27" s="1">
        <v>2250</v>
      </c>
      <c r="E27" s="1">
        <v>2500</v>
      </c>
      <c r="F27" s="2">
        <v>2250</v>
      </c>
      <c r="G27" s="12"/>
      <c r="H27" s="12"/>
      <c r="I27" s="12"/>
      <c r="J27" s="12"/>
      <c r="L27" s="12"/>
      <c r="M27" s="12"/>
      <c r="N27" s="12"/>
      <c r="O27" s="12"/>
    </row>
    <row r="28" spans="1:15" x14ac:dyDescent="0.2">
      <c r="A28" s="3" t="s">
        <v>44</v>
      </c>
      <c r="B28" s="11">
        <v>20</v>
      </c>
      <c r="C28" s="1">
        <v>7581</v>
      </c>
      <c r="D28" s="1">
        <v>6408</v>
      </c>
      <c r="E28" s="1">
        <v>7581</v>
      </c>
      <c r="F28" s="2">
        <v>6408</v>
      </c>
      <c r="G28" s="12"/>
      <c r="H28" s="12"/>
      <c r="I28" s="12"/>
      <c r="J28" s="12"/>
      <c r="L28" s="12"/>
      <c r="M28" s="12"/>
      <c r="N28" s="12"/>
      <c r="O28" s="12"/>
    </row>
    <row r="29" spans="1:15" x14ac:dyDescent="0.2">
      <c r="A29" s="3" t="s">
        <v>45</v>
      </c>
      <c r="B29" s="11">
        <v>21</v>
      </c>
      <c r="C29" s="1">
        <f>SUM(C27:C28)</f>
        <v>10081</v>
      </c>
      <c r="D29" s="1">
        <f t="shared" ref="D29:F29" si="5">SUM(D27:D28)</f>
        <v>8658</v>
      </c>
      <c r="E29" s="1">
        <f t="shared" si="5"/>
        <v>10081</v>
      </c>
      <c r="F29" s="1">
        <f t="shared" si="5"/>
        <v>8658</v>
      </c>
      <c r="G29" s="12"/>
      <c r="H29" s="12"/>
      <c r="I29" s="12"/>
      <c r="J29" s="12"/>
      <c r="L29" s="12"/>
      <c r="M29" s="12"/>
      <c r="N29" s="12"/>
      <c r="O29" s="12"/>
    </row>
    <row r="30" spans="1:15" ht="22.5" x14ac:dyDescent="0.2">
      <c r="A30" s="4" t="s">
        <v>86</v>
      </c>
      <c r="B30" s="11">
        <v>22</v>
      </c>
      <c r="C30" s="1">
        <v>1817</v>
      </c>
      <c r="D30" s="1">
        <v>4295</v>
      </c>
      <c r="E30" s="1">
        <f>+C30</f>
        <v>1817</v>
      </c>
      <c r="F30" s="2">
        <f>+D30</f>
        <v>4295</v>
      </c>
      <c r="G30" s="12"/>
      <c r="H30" s="12"/>
      <c r="I30" s="12"/>
      <c r="J30" s="12"/>
      <c r="L30" s="12"/>
      <c r="M30" s="12"/>
      <c r="N30" s="12"/>
      <c r="O30" s="12"/>
    </row>
    <row r="31" spans="1:15" x14ac:dyDescent="0.2">
      <c r="A31" s="3" t="s">
        <v>46</v>
      </c>
      <c r="B31" s="11">
        <v>23</v>
      </c>
      <c r="C31" s="1">
        <f>C25+C26+C29-C30</f>
        <v>2203866.35</v>
      </c>
      <c r="D31" s="1">
        <f t="shared" ref="D31:F31" si="6">D25+D26+D29-D30</f>
        <v>2167733</v>
      </c>
      <c r="E31" s="1">
        <f t="shared" si="6"/>
        <v>2203866.35</v>
      </c>
      <c r="F31" s="1">
        <f t="shared" si="6"/>
        <v>2167733</v>
      </c>
      <c r="G31" s="12"/>
      <c r="H31" s="12"/>
      <c r="I31" s="12"/>
      <c r="J31" s="12"/>
      <c r="L31" s="12"/>
      <c r="M31" s="12"/>
      <c r="N31" s="12"/>
      <c r="O31" s="12"/>
    </row>
    <row r="32" spans="1:15" ht="22.5" x14ac:dyDescent="0.2">
      <c r="A32" s="4" t="s">
        <v>47</v>
      </c>
      <c r="B32" s="11">
        <v>24</v>
      </c>
      <c r="C32" s="1">
        <v>489</v>
      </c>
      <c r="D32" s="1">
        <v>3462</v>
      </c>
      <c r="E32" s="1">
        <v>489</v>
      </c>
      <c r="F32" s="2">
        <v>3462</v>
      </c>
      <c r="G32" s="12"/>
      <c r="H32" s="12"/>
      <c r="I32" s="12"/>
      <c r="J32" s="12"/>
      <c r="L32" s="12"/>
      <c r="M32" s="12"/>
      <c r="N32" s="12"/>
      <c r="O32" s="12"/>
    </row>
    <row r="33" spans="1:15" x14ac:dyDescent="0.2">
      <c r="A33" s="3" t="s">
        <v>48</v>
      </c>
      <c r="B33" s="11">
        <v>25</v>
      </c>
      <c r="C33" s="1">
        <v>1509</v>
      </c>
      <c r="D33" s="1">
        <v>1067</v>
      </c>
      <c r="E33" s="1">
        <v>1509</v>
      </c>
      <c r="F33" s="2">
        <v>1067</v>
      </c>
      <c r="G33" s="12"/>
      <c r="H33" s="12"/>
      <c r="I33" s="12"/>
      <c r="J33" s="12"/>
      <c r="L33" s="12"/>
      <c r="M33" s="12"/>
      <c r="N33" s="12"/>
      <c r="O33" s="12"/>
    </row>
    <row r="34" spans="1:15" x14ac:dyDescent="0.2">
      <c r="A34" s="3" t="s">
        <v>49</v>
      </c>
      <c r="B34" s="11">
        <v>26</v>
      </c>
      <c r="C34" s="1">
        <v>246</v>
      </c>
      <c r="D34" s="1">
        <v>285</v>
      </c>
      <c r="E34" s="1">
        <v>246</v>
      </c>
      <c r="F34" s="2">
        <v>285</v>
      </c>
      <c r="G34" s="12"/>
      <c r="H34" s="12"/>
      <c r="I34" s="12"/>
      <c r="J34" s="12"/>
      <c r="L34" s="12"/>
      <c r="M34" s="12"/>
      <c r="N34" s="12"/>
      <c r="O34" s="12"/>
    </row>
    <row r="35" spans="1:15" x14ac:dyDescent="0.2">
      <c r="A35" s="3" t="s">
        <v>50</v>
      </c>
      <c r="B35" s="11">
        <v>27</v>
      </c>
      <c r="C35" s="1">
        <f>SUM(C32:C34)</f>
        <v>2244</v>
      </c>
      <c r="D35" s="1">
        <f t="shared" ref="D35:F35" si="7">SUM(D32:D34)</f>
        <v>4814</v>
      </c>
      <c r="E35" s="1">
        <f t="shared" si="7"/>
        <v>2244</v>
      </c>
      <c r="F35" s="1">
        <f t="shared" si="7"/>
        <v>4814</v>
      </c>
      <c r="G35" s="12"/>
      <c r="H35" s="12"/>
      <c r="I35" s="12"/>
      <c r="J35" s="12"/>
      <c r="L35" s="12"/>
      <c r="M35" s="12"/>
      <c r="N35" s="12"/>
      <c r="O35" s="12"/>
    </row>
    <row r="36" spans="1:15" ht="33.75" x14ac:dyDescent="0.2">
      <c r="A36" s="3" t="s">
        <v>51</v>
      </c>
      <c r="B36" s="33">
        <v>28</v>
      </c>
      <c r="C36" s="1">
        <v>0</v>
      </c>
      <c r="D36" s="1">
        <v>0</v>
      </c>
      <c r="E36" s="1">
        <v>0</v>
      </c>
      <c r="F36" s="2">
        <v>0</v>
      </c>
      <c r="G36" s="12"/>
      <c r="H36" s="12"/>
      <c r="I36" s="12"/>
      <c r="J36" s="12"/>
      <c r="L36" s="12"/>
      <c r="M36" s="12"/>
      <c r="N36" s="12"/>
      <c r="O36" s="12"/>
    </row>
    <row r="37" spans="1:15" x14ac:dyDescent="0.2">
      <c r="A37" s="3" t="s">
        <v>52</v>
      </c>
      <c r="B37" s="11">
        <v>29</v>
      </c>
      <c r="C37" s="1">
        <v>0</v>
      </c>
      <c r="D37" s="1">
        <v>0</v>
      </c>
      <c r="E37" s="1">
        <v>0</v>
      </c>
      <c r="F37" s="2">
        <v>0</v>
      </c>
      <c r="G37" s="12"/>
      <c r="H37" s="12"/>
      <c r="I37" s="12"/>
      <c r="J37" s="12"/>
      <c r="L37" s="12"/>
      <c r="M37" s="12"/>
      <c r="N37" s="12"/>
      <c r="O37" s="12"/>
    </row>
    <row r="38" spans="1:15" x14ac:dyDescent="0.2">
      <c r="A38" s="3" t="s">
        <v>53</v>
      </c>
      <c r="B38" s="11">
        <v>30</v>
      </c>
      <c r="C38" s="1">
        <f>C31-C35-C36-C37</f>
        <v>2201622.35</v>
      </c>
      <c r="D38" s="1">
        <f t="shared" ref="D38:F38" si="8">D31-D35-D36-D37</f>
        <v>2162919</v>
      </c>
      <c r="E38" s="1">
        <f t="shared" si="8"/>
        <v>2201622.35</v>
      </c>
      <c r="F38" s="1">
        <f t="shared" si="8"/>
        <v>2162919</v>
      </c>
      <c r="G38" s="12"/>
      <c r="H38" s="12"/>
      <c r="I38" s="12"/>
      <c r="J38" s="12"/>
      <c r="L38" s="12"/>
      <c r="M38" s="12"/>
      <c r="N38" s="12"/>
      <c r="O38" s="12"/>
    </row>
    <row r="39" spans="1:15" x14ac:dyDescent="0.2">
      <c r="A39" s="3" t="s">
        <v>54</v>
      </c>
      <c r="B39" s="11">
        <v>31</v>
      </c>
      <c r="C39" s="1">
        <v>468263</v>
      </c>
      <c r="D39" s="1">
        <v>649256</v>
      </c>
      <c r="E39" s="1">
        <v>468263</v>
      </c>
      <c r="F39" s="2">
        <v>649256</v>
      </c>
      <c r="G39" s="12"/>
      <c r="H39" s="12"/>
      <c r="I39" s="12"/>
      <c r="J39" s="12"/>
      <c r="L39" s="12"/>
      <c r="M39" s="12"/>
      <c r="N39" s="12"/>
      <c r="O39" s="12"/>
    </row>
    <row r="40" spans="1:15" x14ac:dyDescent="0.2">
      <c r="A40" s="3" t="s">
        <v>55</v>
      </c>
      <c r="B40" s="11">
        <v>32</v>
      </c>
      <c r="C40" s="1">
        <v>67038</v>
      </c>
      <c r="D40" s="1">
        <v>-127066</v>
      </c>
      <c r="E40" s="1">
        <v>67038</v>
      </c>
      <c r="F40" s="2">
        <v>-127066</v>
      </c>
      <c r="G40" s="12"/>
      <c r="H40" s="12"/>
      <c r="I40" s="12"/>
      <c r="J40" s="12"/>
      <c r="L40" s="12"/>
      <c r="M40" s="12"/>
      <c r="N40" s="12"/>
      <c r="O40" s="12"/>
    </row>
    <row r="41" spans="1:15" x14ac:dyDescent="0.2">
      <c r="A41" s="34" t="s">
        <v>56</v>
      </c>
      <c r="B41" s="35">
        <v>33</v>
      </c>
      <c r="C41" s="1">
        <f>C38-C39-C40</f>
        <v>1666321.35</v>
      </c>
      <c r="D41" s="1">
        <f t="shared" ref="D41:F41" si="9">D38-D39-D40</f>
        <v>1640729</v>
      </c>
      <c r="E41" s="1">
        <f t="shared" si="9"/>
        <v>1666321.35</v>
      </c>
      <c r="F41" s="1">
        <f t="shared" si="9"/>
        <v>1640729</v>
      </c>
      <c r="G41" s="12"/>
      <c r="H41" s="12"/>
      <c r="I41" s="12"/>
      <c r="J41" s="12"/>
      <c r="L41" s="12"/>
      <c r="M41" s="12"/>
      <c r="N41" s="12"/>
      <c r="O41" s="12"/>
    </row>
  </sheetData>
  <mergeCells count="7">
    <mergeCell ref="E1:F1"/>
    <mergeCell ref="A7:A8"/>
    <mergeCell ref="B7:B8"/>
    <mergeCell ref="C7:D7"/>
    <mergeCell ref="E7:F7"/>
    <mergeCell ref="C5:F5"/>
    <mergeCell ref="E6:F6"/>
  </mergeCells>
  <pageMargins left="0.5" right="0.5" top="0.5" bottom="0.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4"/>
  <sheetViews>
    <sheetView showGridLines="0" zoomScaleNormal="100" workbookViewId="0">
      <selection activeCell="G1" sqref="G1"/>
    </sheetView>
  </sheetViews>
  <sheetFormatPr defaultColWidth="8.83203125" defaultRowHeight="11.25" x14ac:dyDescent="0.2"/>
  <cols>
    <col min="1" max="1" width="60.83203125" style="8" customWidth="1"/>
    <col min="2" max="2" width="6" style="8" bestFit="1" customWidth="1"/>
    <col min="3" max="6" width="11.83203125" style="8" customWidth="1"/>
    <col min="7" max="11" width="8.83203125" style="8"/>
    <col min="12" max="12" width="6.5" style="8" customWidth="1"/>
    <col min="13" max="16384" width="8.83203125" style="8"/>
  </cols>
  <sheetData>
    <row r="1" spans="1:16" x14ac:dyDescent="0.2">
      <c r="A1" s="6" t="s">
        <v>80</v>
      </c>
      <c r="B1" s="53" t="str">
        <f>+'Form RE&amp;I Page 1'!C6</f>
        <v>Quarter 1st</v>
      </c>
      <c r="C1" s="53"/>
      <c r="D1" s="53" t="str">
        <f>+'Form RE&amp;I Page 1'!D6</f>
        <v>Year    2023</v>
      </c>
      <c r="E1" s="53"/>
      <c r="F1" s="7" t="s">
        <v>6</v>
      </c>
    </row>
    <row r="2" spans="1:16" x14ac:dyDescent="0.2">
      <c r="A2" s="56" t="s">
        <v>20</v>
      </c>
      <c r="B2" s="58" t="s">
        <v>21</v>
      </c>
      <c r="C2" s="60" t="s">
        <v>22</v>
      </c>
      <c r="D2" s="61"/>
      <c r="E2" s="62" t="s">
        <v>23</v>
      </c>
      <c r="F2" s="62"/>
    </row>
    <row r="3" spans="1:16" ht="22.5" x14ac:dyDescent="0.2">
      <c r="A3" s="57"/>
      <c r="B3" s="59"/>
      <c r="C3" s="37" t="s">
        <v>24</v>
      </c>
      <c r="D3" s="37" t="s">
        <v>25</v>
      </c>
      <c r="E3" s="37" t="s">
        <v>26</v>
      </c>
      <c r="F3" s="37" t="s">
        <v>27</v>
      </c>
    </row>
    <row r="4" spans="1:16" ht="33.75" x14ac:dyDescent="0.2">
      <c r="A4" s="38" t="s">
        <v>59</v>
      </c>
      <c r="B4" s="11">
        <v>34</v>
      </c>
      <c r="C4" s="5">
        <v>0</v>
      </c>
      <c r="D4" s="5">
        <v>0</v>
      </c>
      <c r="E4" s="5">
        <v>0</v>
      </c>
      <c r="F4" s="5">
        <v>0</v>
      </c>
      <c r="G4" s="12"/>
      <c r="H4" s="12"/>
      <c r="I4" s="12"/>
      <c r="J4" s="12"/>
      <c r="M4" s="12"/>
      <c r="N4" s="12"/>
      <c r="O4" s="12"/>
      <c r="P4" s="12"/>
    </row>
    <row r="5" spans="1:16" ht="22.5" x14ac:dyDescent="0.2">
      <c r="A5" s="3" t="s">
        <v>60</v>
      </c>
      <c r="B5" s="11">
        <v>35</v>
      </c>
      <c r="C5" s="5">
        <v>0</v>
      </c>
      <c r="D5" s="5">
        <v>0</v>
      </c>
      <c r="E5" s="5">
        <v>0</v>
      </c>
      <c r="F5" s="5">
        <v>0</v>
      </c>
      <c r="G5" s="12"/>
      <c r="H5" s="12"/>
      <c r="I5" s="12"/>
      <c r="J5" s="12"/>
      <c r="M5" s="12"/>
      <c r="N5" s="12"/>
      <c r="O5" s="12"/>
      <c r="P5" s="12"/>
    </row>
    <row r="6" spans="1:16" x14ac:dyDescent="0.2">
      <c r="A6" s="3" t="s">
        <v>61</v>
      </c>
      <c r="B6" s="11">
        <v>36</v>
      </c>
      <c r="C6" s="72">
        <f>SUM('Form RE&amp;I Page 1'!C41,C4:C5)</f>
        <v>1666321.35</v>
      </c>
      <c r="D6" s="72">
        <f>SUM('Form RE&amp;I Page 1'!D41,D4:D5)</f>
        <v>1640729</v>
      </c>
      <c r="E6" s="72">
        <f>SUM('Form RE&amp;I Page 1'!E41,E4:E5)</f>
        <v>1666321.35</v>
      </c>
      <c r="F6" s="72">
        <f>SUM('Form RE&amp;I Page 1'!F41,F4:F5)</f>
        <v>1640729</v>
      </c>
      <c r="G6" s="12"/>
      <c r="H6" s="12"/>
      <c r="I6" s="12"/>
      <c r="J6" s="12"/>
      <c r="M6" s="12"/>
      <c r="N6" s="12"/>
      <c r="O6" s="12"/>
      <c r="P6" s="12"/>
    </row>
    <row r="7" spans="1:16" x14ac:dyDescent="0.2">
      <c r="A7" s="3" t="s">
        <v>62</v>
      </c>
      <c r="B7" s="11">
        <v>37</v>
      </c>
      <c r="C7" s="5">
        <v>0</v>
      </c>
      <c r="D7" s="5">
        <v>0</v>
      </c>
      <c r="E7" s="5">
        <v>0</v>
      </c>
      <c r="F7" s="5">
        <v>0</v>
      </c>
      <c r="G7" s="12"/>
      <c r="H7" s="12"/>
      <c r="I7" s="12"/>
      <c r="J7" s="12"/>
      <c r="M7" s="12"/>
      <c r="N7" s="12"/>
      <c r="O7" s="12"/>
      <c r="P7" s="12"/>
    </row>
    <row r="8" spans="1:16" x14ac:dyDescent="0.2">
      <c r="A8" s="3" t="s">
        <v>63</v>
      </c>
      <c r="B8" s="11">
        <v>38</v>
      </c>
      <c r="C8" s="5">
        <v>0</v>
      </c>
      <c r="D8" s="5">
        <v>0</v>
      </c>
      <c r="E8" s="5">
        <v>0</v>
      </c>
      <c r="F8" s="5">
        <v>0</v>
      </c>
      <c r="G8" s="12"/>
      <c r="H8" s="12"/>
      <c r="I8" s="12"/>
      <c r="J8" s="12"/>
      <c r="M8" s="12"/>
      <c r="N8" s="12"/>
      <c r="O8" s="12"/>
      <c r="P8" s="12"/>
    </row>
    <row r="9" spans="1:16" x14ac:dyDescent="0.2">
      <c r="A9" s="3" t="s">
        <v>64</v>
      </c>
      <c r="B9" s="11">
        <v>39</v>
      </c>
      <c r="C9" s="5">
        <v>0</v>
      </c>
      <c r="D9" s="5">
        <v>0</v>
      </c>
      <c r="E9" s="5">
        <v>0</v>
      </c>
      <c r="F9" s="5">
        <v>0</v>
      </c>
      <c r="G9" s="12"/>
      <c r="H9" s="12"/>
      <c r="I9" s="12"/>
      <c r="J9" s="12"/>
      <c r="M9" s="12"/>
      <c r="N9" s="12"/>
      <c r="O9" s="12"/>
      <c r="P9" s="12"/>
    </row>
    <row r="10" spans="1:16" ht="22.5" x14ac:dyDescent="0.2">
      <c r="A10" s="3" t="s">
        <v>65</v>
      </c>
      <c r="B10" s="11">
        <v>40</v>
      </c>
      <c r="C10" s="5">
        <v>0</v>
      </c>
      <c r="D10" s="5">
        <v>0</v>
      </c>
      <c r="E10" s="5">
        <v>0</v>
      </c>
      <c r="F10" s="5">
        <v>0</v>
      </c>
      <c r="G10" s="12"/>
      <c r="H10" s="12"/>
      <c r="I10" s="12"/>
      <c r="J10" s="12"/>
      <c r="M10" s="12"/>
      <c r="N10" s="12"/>
      <c r="O10" s="12"/>
      <c r="P10" s="12"/>
    </row>
    <row r="11" spans="1:16" x14ac:dyDescent="0.2">
      <c r="A11" s="3" t="s">
        <v>66</v>
      </c>
      <c r="B11" s="11">
        <v>41</v>
      </c>
      <c r="C11" s="72">
        <f>SUM(C6:C10)</f>
        <v>1666321.35</v>
      </c>
      <c r="D11" s="72">
        <f t="shared" ref="D11:F11" si="0">SUM(D6:D10)</f>
        <v>1640729</v>
      </c>
      <c r="E11" s="72">
        <f t="shared" si="0"/>
        <v>1666321.35</v>
      </c>
      <c r="F11" s="72">
        <f t="shared" si="0"/>
        <v>1640729</v>
      </c>
      <c r="G11" s="12"/>
      <c r="H11" s="12"/>
      <c r="I11" s="12"/>
      <c r="J11" s="12"/>
      <c r="M11" s="12"/>
      <c r="N11" s="12"/>
      <c r="O11" s="12"/>
      <c r="P11" s="12"/>
    </row>
    <row r="12" spans="1:16" x14ac:dyDescent="0.2">
      <c r="A12" s="3" t="s">
        <v>17</v>
      </c>
      <c r="B12" s="11">
        <v>42</v>
      </c>
      <c r="C12" s="5">
        <v>0</v>
      </c>
      <c r="D12" s="5">
        <v>0</v>
      </c>
      <c r="E12" s="5">
        <v>0</v>
      </c>
      <c r="F12" s="5">
        <v>0</v>
      </c>
      <c r="G12" s="12"/>
      <c r="H12" s="12"/>
      <c r="I12" s="12"/>
      <c r="J12" s="12"/>
      <c r="M12" s="12"/>
      <c r="N12" s="12"/>
      <c r="O12" s="12"/>
      <c r="P12" s="12"/>
    </row>
    <row r="13" spans="1:16" x14ac:dyDescent="0.2">
      <c r="A13" s="3" t="s">
        <v>12</v>
      </c>
      <c r="B13" s="11">
        <v>43</v>
      </c>
      <c r="C13" s="72">
        <f>C11-C12</f>
        <v>1666321.35</v>
      </c>
      <c r="D13" s="72">
        <f t="shared" ref="D13:F13" si="1">D11-D12</f>
        <v>1640729</v>
      </c>
      <c r="E13" s="72">
        <f t="shared" si="1"/>
        <v>1666321.35</v>
      </c>
      <c r="F13" s="72">
        <f t="shared" si="1"/>
        <v>1640729</v>
      </c>
      <c r="G13" s="12"/>
      <c r="H13" s="12"/>
      <c r="I13" s="12"/>
      <c r="J13" s="12"/>
      <c r="M13" s="12"/>
      <c r="N13" s="12"/>
      <c r="O13" s="12"/>
      <c r="P13" s="12"/>
    </row>
    <row r="14" spans="1:16" x14ac:dyDescent="0.2">
      <c r="A14" s="3" t="s">
        <v>10</v>
      </c>
      <c r="B14" s="11">
        <v>44</v>
      </c>
      <c r="C14" s="14" t="s">
        <v>19</v>
      </c>
      <c r="D14" s="14" t="s">
        <v>19</v>
      </c>
      <c r="E14" s="14" t="s">
        <v>19</v>
      </c>
      <c r="F14" s="14" t="s">
        <v>19</v>
      </c>
      <c r="G14" s="12"/>
      <c r="H14" s="12"/>
      <c r="I14" s="12"/>
      <c r="J14" s="12"/>
      <c r="M14" s="12"/>
      <c r="N14" s="12"/>
      <c r="O14" s="12"/>
      <c r="P14" s="12"/>
    </row>
    <row r="15" spans="1:16" x14ac:dyDescent="0.2">
      <c r="A15" s="3" t="s">
        <v>11</v>
      </c>
      <c r="B15" s="11">
        <v>45</v>
      </c>
      <c r="C15" s="14" t="s">
        <v>19</v>
      </c>
      <c r="D15" s="14" t="s">
        <v>19</v>
      </c>
      <c r="E15" s="14" t="s">
        <v>19</v>
      </c>
      <c r="F15" s="14" t="s">
        <v>19</v>
      </c>
      <c r="G15" s="12"/>
      <c r="H15" s="12"/>
      <c r="I15" s="12"/>
      <c r="J15" s="12"/>
      <c r="M15" s="12"/>
      <c r="N15" s="12"/>
      <c r="O15" s="12"/>
      <c r="P15" s="12"/>
    </row>
    <row r="16" spans="1:16" x14ac:dyDescent="0.2">
      <c r="A16" s="3" t="s">
        <v>67</v>
      </c>
      <c r="B16" s="11">
        <v>46</v>
      </c>
      <c r="C16" s="14" t="s">
        <v>19</v>
      </c>
      <c r="D16" s="14" t="s">
        <v>19</v>
      </c>
      <c r="E16" s="14" t="s">
        <v>19</v>
      </c>
      <c r="F16" s="14" t="s">
        <v>19</v>
      </c>
      <c r="G16" s="12"/>
      <c r="H16" s="12"/>
      <c r="I16" s="12"/>
      <c r="J16" s="12"/>
      <c r="M16" s="12"/>
      <c r="N16" s="12"/>
      <c r="O16" s="12"/>
      <c r="P16" s="12"/>
    </row>
    <row r="17" spans="1:17" x14ac:dyDescent="0.2">
      <c r="A17" s="3" t="s">
        <v>68</v>
      </c>
      <c r="B17" s="11">
        <v>47</v>
      </c>
      <c r="C17" s="14" t="s">
        <v>19</v>
      </c>
      <c r="D17" s="14" t="s">
        <v>19</v>
      </c>
      <c r="E17" s="14" t="s">
        <v>19</v>
      </c>
      <c r="F17" s="14" t="s">
        <v>19</v>
      </c>
      <c r="G17" s="12"/>
      <c r="H17" s="12"/>
      <c r="I17" s="12"/>
      <c r="J17" s="12"/>
      <c r="M17" s="12"/>
      <c r="N17" s="12"/>
      <c r="O17" s="12"/>
      <c r="P17" s="12"/>
    </row>
    <row r="18" spans="1:17" x14ac:dyDescent="0.2">
      <c r="A18" s="3" t="s">
        <v>69</v>
      </c>
      <c r="B18" s="11">
        <v>48</v>
      </c>
      <c r="C18" s="73">
        <f>'Form RE&amp;I Page 1'!C24/'Form RE&amp;I Page 1'!C14</f>
        <v>0.69313129874042712</v>
      </c>
      <c r="D18" s="73">
        <f>'Form RE&amp;I Page 1'!D24/'Form RE&amp;I Page 1'!D14</f>
        <v>0.65638367325398583</v>
      </c>
      <c r="E18" s="73">
        <f>'Form RE&amp;I Page 1'!E24/'Form RE&amp;I Page 1'!E14</f>
        <v>0.69313129874042712</v>
      </c>
      <c r="F18" s="73">
        <f>'Form RE&amp;I Page 1'!F24/'Form RE&amp;I Page 1'!F14</f>
        <v>0.65638367325398583</v>
      </c>
      <c r="G18" s="36"/>
      <c r="H18" s="12"/>
      <c r="I18" s="12"/>
      <c r="J18" s="12"/>
      <c r="M18" s="12"/>
      <c r="N18" s="12"/>
      <c r="O18" s="12"/>
      <c r="P18" s="12"/>
    </row>
    <row r="19" spans="1:17" x14ac:dyDescent="0.2">
      <c r="A19" s="3" t="s">
        <v>70</v>
      </c>
      <c r="B19" s="11">
        <v>49</v>
      </c>
      <c r="C19" s="73">
        <f>('Form RE&amp;I Page 1'!C17+'Form RE&amp;I Page 1'!C20)/'Form RE&amp;I Page 1'!C14</f>
        <v>0.26830789119046339</v>
      </c>
      <c r="D19" s="73">
        <f>('Form RE&amp;I Page 1'!D17+'Form RE&amp;I Page 1'!D20)/'Form RE&amp;I Page 1'!D14</f>
        <v>0.26518986102705661</v>
      </c>
      <c r="E19" s="73">
        <f>('Form RE&amp;I Page 1'!E17+'Form RE&amp;I Page 1'!E20)/'Form RE&amp;I Page 1'!E14</f>
        <v>0.26830789119046339</v>
      </c>
      <c r="F19" s="73">
        <f>('Form RE&amp;I Page 1'!F17+'Form RE&amp;I Page 1'!F20)/'Form RE&amp;I Page 1'!F14</f>
        <v>0.26518986102705661</v>
      </c>
      <c r="G19" s="36"/>
      <c r="H19" s="12"/>
      <c r="I19" s="12"/>
      <c r="J19" s="12"/>
      <c r="M19" s="12"/>
      <c r="N19" s="12"/>
      <c r="O19" s="12"/>
      <c r="P19" s="12"/>
    </row>
    <row r="20" spans="1:17" x14ac:dyDescent="0.2">
      <c r="A20" s="3" t="s">
        <v>71</v>
      </c>
      <c r="B20" s="11">
        <v>50</v>
      </c>
      <c r="C20" s="73">
        <f>('Form RE&amp;I Page 1'!C21+'Form RE&amp;I Page 1'!C22)/'Form RE&amp;I Page 1'!C14</f>
        <v>0.36271919741806069</v>
      </c>
      <c r="D20" s="73">
        <f>('Form RE&amp;I Page 1'!D21+'Form RE&amp;I Page 1'!D22)/'Form RE&amp;I Page 1'!D14</f>
        <v>0.33580687638157936</v>
      </c>
      <c r="E20" s="73">
        <f>('Form RE&amp;I Page 1'!E21+'Form RE&amp;I Page 1'!E22)/'Form RE&amp;I Page 1'!E14</f>
        <v>0.36271919741806069</v>
      </c>
      <c r="F20" s="73">
        <f>('Form RE&amp;I Page 1'!F21+'Form RE&amp;I Page 1'!F22)/'Form RE&amp;I Page 1'!F14</f>
        <v>0.33580687638157936</v>
      </c>
      <c r="G20" s="36"/>
      <c r="H20" s="12"/>
      <c r="I20" s="12"/>
      <c r="J20" s="12"/>
      <c r="M20" s="12"/>
      <c r="N20" s="12"/>
      <c r="O20" s="12"/>
      <c r="P20" s="12"/>
    </row>
    <row r="21" spans="1:17" ht="22.5" x14ac:dyDescent="0.2">
      <c r="A21" s="3" t="s">
        <v>72</v>
      </c>
      <c r="B21" s="11">
        <v>51</v>
      </c>
      <c r="C21" s="72">
        <f>+'Form RE&amp;I Page 1'!C25</f>
        <v>1839448.94</v>
      </c>
      <c r="D21" s="72">
        <f>+'Form RE&amp;I Page 1'!D25</f>
        <v>2018459</v>
      </c>
      <c r="E21" s="72">
        <f>+'Form RE&amp;I Page 1'!E25</f>
        <v>1839448.94</v>
      </c>
      <c r="F21" s="72">
        <f>+'Form RE&amp;I Page 1'!F25</f>
        <v>2018459</v>
      </c>
      <c r="G21" s="12"/>
      <c r="H21" s="12"/>
      <c r="I21" s="12"/>
      <c r="J21" s="12"/>
      <c r="M21" s="12"/>
      <c r="N21" s="12"/>
      <c r="O21" s="12"/>
      <c r="P21" s="12"/>
    </row>
    <row r="22" spans="1:17" x14ac:dyDescent="0.2">
      <c r="A22" s="4" t="s">
        <v>15</v>
      </c>
      <c r="B22" s="11">
        <v>52</v>
      </c>
      <c r="C22" s="15">
        <f>'Form RE&amp;I Page 1'!C39</f>
        <v>468263</v>
      </c>
      <c r="D22" s="15">
        <f>'Form RE&amp;I Page 1'!D39</f>
        <v>649256</v>
      </c>
      <c r="E22" s="15">
        <f>'Form RE&amp;I Page 1'!E39</f>
        <v>468263</v>
      </c>
      <c r="F22" s="15">
        <f>'Form RE&amp;I Page 1'!F39</f>
        <v>649256</v>
      </c>
      <c r="G22" s="12"/>
      <c r="H22" s="12"/>
      <c r="I22" s="12"/>
      <c r="J22" s="12"/>
      <c r="M22" s="12"/>
      <c r="N22" s="12"/>
      <c r="O22" s="12"/>
      <c r="P22" s="12"/>
    </row>
    <row r="23" spans="1:17" x14ac:dyDescent="0.2">
      <c r="A23" s="4" t="s">
        <v>16</v>
      </c>
      <c r="B23" s="11">
        <v>53</v>
      </c>
      <c r="C23" s="15">
        <f>'Form RE&amp;I Page 1'!C40</f>
        <v>67038</v>
      </c>
      <c r="D23" s="15">
        <f>'Form RE&amp;I Page 1'!D40</f>
        <v>-127066</v>
      </c>
      <c r="E23" s="15">
        <f>'Form RE&amp;I Page 1'!E40</f>
        <v>67038</v>
      </c>
      <c r="F23" s="15">
        <f>'Form RE&amp;I Page 1'!F40</f>
        <v>-127066</v>
      </c>
      <c r="G23" s="12"/>
      <c r="H23" s="12"/>
      <c r="I23" s="12"/>
      <c r="J23" s="12"/>
      <c r="M23" s="12"/>
      <c r="N23" s="12"/>
      <c r="O23" s="12"/>
      <c r="P23" s="12"/>
    </row>
    <row r="24" spans="1:17" x14ac:dyDescent="0.2">
      <c r="A24" s="3" t="s">
        <v>73</v>
      </c>
      <c r="B24" s="11">
        <v>54</v>
      </c>
      <c r="C24" s="15">
        <v>750</v>
      </c>
      <c r="D24" s="15">
        <v>751</v>
      </c>
      <c r="E24" s="15">
        <v>750</v>
      </c>
      <c r="F24" s="15">
        <v>751</v>
      </c>
      <c r="G24" s="12"/>
      <c r="H24" s="12"/>
      <c r="I24" s="12"/>
      <c r="J24" s="12"/>
      <c r="K24" s="13"/>
      <c r="L24" s="13"/>
      <c r="M24" s="12"/>
      <c r="N24" s="12"/>
      <c r="O24" s="12"/>
      <c r="P24" s="12"/>
      <c r="Q24" s="13"/>
    </row>
    <row r="25" spans="1:17" x14ac:dyDescent="0.2">
      <c r="A25" s="3" t="s">
        <v>74</v>
      </c>
      <c r="B25" s="11">
        <v>55</v>
      </c>
      <c r="C25" s="15">
        <v>0</v>
      </c>
      <c r="D25" s="5">
        <v>0</v>
      </c>
      <c r="E25" s="15">
        <v>0</v>
      </c>
      <c r="F25" s="5">
        <v>0</v>
      </c>
      <c r="G25" s="12"/>
      <c r="H25" s="12"/>
      <c r="I25" s="12"/>
      <c r="J25" s="12"/>
      <c r="M25" s="12"/>
      <c r="N25" s="12"/>
      <c r="O25" s="12"/>
      <c r="P25" s="12"/>
    </row>
    <row r="26" spans="1:17" x14ac:dyDescent="0.2">
      <c r="A26" s="3" t="s">
        <v>75</v>
      </c>
      <c r="B26" s="11">
        <v>56</v>
      </c>
      <c r="C26" s="74">
        <f>C21-C22-C23-C24+C25</f>
        <v>1303397.94</v>
      </c>
      <c r="D26" s="74">
        <f>D21-D22-D23-D24+D25</f>
        <v>1495518</v>
      </c>
      <c r="E26" s="74">
        <f>E21-E22-E23-E24+E25</f>
        <v>1303397.94</v>
      </c>
      <c r="F26" s="74">
        <f>F21-F22-F23-F24+F25</f>
        <v>1495518</v>
      </c>
      <c r="G26" s="12"/>
      <c r="H26" s="12"/>
      <c r="I26" s="12"/>
      <c r="J26" s="12"/>
      <c r="M26" s="12"/>
      <c r="N26" s="12"/>
      <c r="O26" s="12"/>
      <c r="P26" s="12"/>
    </row>
    <row r="27" spans="1:17" ht="24" customHeight="1" x14ac:dyDescent="0.2">
      <c r="A27" s="63" t="s">
        <v>7</v>
      </c>
      <c r="B27" s="64"/>
      <c r="C27" s="64"/>
      <c r="D27" s="64"/>
      <c r="E27" s="64"/>
      <c r="F27" s="65"/>
      <c r="G27" s="16"/>
      <c r="H27" s="16"/>
      <c r="I27" s="16"/>
      <c r="J27" s="16"/>
    </row>
    <row r="28" spans="1:17" ht="25.9" customHeight="1" x14ac:dyDescent="0.2">
      <c r="A28" s="66" t="s">
        <v>8</v>
      </c>
      <c r="B28" s="67"/>
      <c r="C28" s="67"/>
      <c r="D28" s="67"/>
      <c r="E28" s="67"/>
      <c r="F28" s="68"/>
    </row>
    <row r="29" spans="1:17" ht="152.25" customHeight="1" x14ac:dyDescent="0.2">
      <c r="A29" s="66" t="s">
        <v>58</v>
      </c>
      <c r="B29" s="67"/>
      <c r="C29" s="67"/>
      <c r="D29" s="67"/>
      <c r="E29" s="67"/>
      <c r="F29" s="68"/>
    </row>
    <row r="30" spans="1:17" s="17" customFormat="1" ht="13.15" customHeight="1" x14ac:dyDescent="0.2">
      <c r="A30" s="69" t="s">
        <v>76</v>
      </c>
      <c r="B30" s="70"/>
      <c r="C30" s="70"/>
      <c r="D30" s="70"/>
      <c r="E30" s="70"/>
      <c r="F30" s="40"/>
    </row>
    <row r="31" spans="1:17" s="17" customFormat="1" ht="49.5" customHeight="1" x14ac:dyDescent="0.2">
      <c r="A31" s="66" t="s">
        <v>9</v>
      </c>
      <c r="B31" s="71"/>
      <c r="C31" s="71"/>
      <c r="D31" s="71"/>
      <c r="E31" s="71"/>
      <c r="F31" s="68"/>
    </row>
    <row r="32" spans="1:17" s="17" customFormat="1" ht="16.5" customHeight="1" x14ac:dyDescent="0.2">
      <c r="A32" s="18" t="s">
        <v>77</v>
      </c>
      <c r="F32" s="19"/>
    </row>
    <row r="33" spans="1:6" s="17" customFormat="1" ht="15.75" customHeight="1" x14ac:dyDescent="0.2">
      <c r="A33" s="18" t="s">
        <v>78</v>
      </c>
      <c r="F33" s="19"/>
    </row>
    <row r="34" spans="1:6" s="21" customFormat="1" ht="16.149999999999999" customHeight="1" x14ac:dyDescent="0.2">
      <c r="A34" s="20" t="s">
        <v>85</v>
      </c>
      <c r="B34" s="54" t="s">
        <v>79</v>
      </c>
      <c r="C34" s="54"/>
      <c r="D34" s="54"/>
      <c r="E34" s="54"/>
      <c r="F34" s="55"/>
    </row>
  </sheetData>
  <mergeCells count="12">
    <mergeCell ref="B1:C1"/>
    <mergeCell ref="D1:E1"/>
    <mergeCell ref="B34:F34"/>
    <mergeCell ref="A2:A3"/>
    <mergeCell ref="B2:B3"/>
    <mergeCell ref="C2:D2"/>
    <mergeCell ref="E2:F2"/>
    <mergeCell ref="A27:F27"/>
    <mergeCell ref="A28:F28"/>
    <mergeCell ref="A29:F29"/>
    <mergeCell ref="A30:F30"/>
    <mergeCell ref="A31:F31"/>
  </mergeCells>
  <pageMargins left="0.5" right="0.5" top="0.5" bottom="0.5" header="0.3" footer="0.3"/>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RE&amp;I Page 1</vt:lpstr>
      <vt:lpstr>Form RE&amp;I Page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BlisteinL</dc:creator>
  <cp:lastModifiedBy>Brimmer, Jonathan Elliott</cp:lastModifiedBy>
  <cp:lastPrinted>2023-04-28T14:42:22Z</cp:lastPrinted>
  <dcterms:created xsi:type="dcterms:W3CDTF">2012-12-18T14:52:16Z</dcterms:created>
  <dcterms:modified xsi:type="dcterms:W3CDTF">2023-04-28T21:41:59Z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