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X:\AAR &amp; STB Reporting\Submissions\STB &amp; AAR Reports 2024 Q4\"/>
    </mc:Choice>
  </mc:AlternateContent>
  <xr:revisionPtr revIDLastSave="0" documentId="13_ncr:1_{377BDECA-2A2A-469A-9E4D-9D2E96F9AFC7}" xr6:coauthVersionLast="47" xr6:coauthVersionMax="47" xr10:uidLastSave="{00000000-0000-0000-0000-000000000000}"/>
  <bookViews>
    <workbookView xWindow="-28920" yWindow="-1785" windowWidth="29040" windowHeight="15720" xr2:uid="{5D6E9DE5-CC31-48DC-BAF7-12C3BF8C1F60}"/>
  </bookViews>
  <sheets>
    <sheet name="Form RE&amp;I Page 1" sheetId="1" r:id="rId1"/>
    <sheet name="Form RE&amp;I Page 2" sheetId="2" r:id="rId2"/>
    <sheet name="Sheet1" sheetId="5" state="hidden" r:id="rId3"/>
    <sheet name="Ways and Structures" sheetId="7" state="hidden" r:id="rId4"/>
    <sheet name="Sheet4" sheetId="8" state="hidden" r:id="rId5"/>
  </sheets>
  <externalReferences>
    <externalReference r:id="rId6"/>
  </externalReferences>
  <definedNames>
    <definedName name="\C">#REF!</definedName>
    <definedName name="\J">#REF!</definedName>
    <definedName name="\P">#REF!</definedName>
    <definedName name="\R">#REF!</definedName>
    <definedName name="_Parse_In" hidden="1">#REF!</definedName>
    <definedName name="_Parse_Out" hidden="1">#REF!</definedName>
    <definedName name="ADJUSTMENTS">#REF!</definedName>
    <definedName name="_xlnm.Print_Area" localSheetId="0">'Form RE&amp;I Page 1'!$A$1:$F$41</definedName>
    <definedName name="_xlnm.Print_Area" localSheetId="1">'Form RE&amp;I Page 2'!$A:$J</definedName>
    <definedName name="t.1q12">'[1]1Q15 Input Worksheet'!$A$5:$D$191</definedName>
    <definedName name="t.1q12_TrialBal">[1]FY1Q2015!$A$2:$H$1346</definedName>
    <definedName name="t.2q12">'[1]2Q15 Input Worksheet'!$A$5:$D$190</definedName>
    <definedName name="t.2q12_TrialBal">[1]FY2Q2015!$A$3:$F$1292</definedName>
    <definedName name="t.3q12">'[1]3Q15 Input Worksheet'!$A$5:$C$169</definedName>
    <definedName name="t.3q12_TrialBal">[1]FY3Q2015!$A$4:$H$1258</definedName>
    <definedName name="t.4q12">'[1]Input Worksheet'!$A$81:$C$316</definedName>
    <definedName name="t.4q12_Trialbal">'[1]Summarized Leads'!$A$1:$H$1793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 i="1" l="1"/>
  <c r="F20" i="1"/>
  <c r="E20" i="1"/>
  <c r="D20" i="1"/>
  <c r="C20" i="1"/>
  <c r="C14" i="1"/>
  <c r="D14" i="1"/>
  <c r="F17" i="1"/>
  <c r="E17" i="1"/>
  <c r="D17" i="1"/>
  <c r="C17" i="1"/>
  <c r="F35" i="1"/>
  <c r="E35" i="1"/>
  <c r="D35" i="1"/>
  <c r="C35" i="1"/>
  <c r="F29" i="1"/>
  <c r="E29" i="1"/>
  <c r="D29" i="1"/>
  <c r="C29" i="1"/>
  <c r="F14" i="1"/>
  <c r="E14" i="1"/>
  <c r="C24" i="1" l="1"/>
  <c r="C25" i="1" s="1"/>
  <c r="E24" i="1"/>
  <c r="E25" i="1" s="1"/>
  <c r="F24" i="1"/>
  <c r="F25" i="1" s="1"/>
  <c r="D24" i="1"/>
  <c r="D25" i="1" s="1"/>
  <c r="E31" i="1" l="1"/>
  <c r="E38" i="1" s="1"/>
  <c r="E41" i="1" s="1"/>
  <c r="E6" i="2" s="1"/>
  <c r="E11" i="2" s="1"/>
  <c r="E13" i="2" s="1"/>
  <c r="E21" i="2"/>
  <c r="E26" i="2" s="1"/>
  <c r="D31" i="1"/>
  <c r="D38" i="1" s="1"/>
  <c r="D41" i="1" s="1"/>
  <c r="D6" i="2" s="1"/>
  <c r="D11" i="2" s="1"/>
  <c r="D13" i="2" s="1"/>
  <c r="D21" i="2"/>
  <c r="D26" i="2" s="1"/>
  <c r="C38" i="1"/>
  <c r="C41" i="1" s="1"/>
  <c r="C6" i="2" s="1"/>
  <c r="C11" i="2" s="1"/>
  <c r="C13" i="2" s="1"/>
  <c r="C21" i="2"/>
  <c r="C26" i="2" s="1"/>
  <c r="F31" i="1"/>
  <c r="F38" i="1" s="1"/>
  <c r="F41" i="1" s="1"/>
  <c r="F6" i="2" s="1"/>
  <c r="F11" i="2" s="1"/>
  <c r="F13" i="2" s="1"/>
  <c r="F21" i="2"/>
  <c r="F26" i="2" s="1"/>
  <c r="R103" i="8"/>
  <c r="P103" i="8"/>
  <c r="O103" i="8"/>
  <c r="N103" i="8"/>
  <c r="L103" i="8"/>
  <c r="K103" i="8"/>
  <c r="J103" i="8"/>
  <c r="H103" i="8"/>
  <c r="G103" i="8"/>
  <c r="F103" i="8"/>
  <c r="L68" i="8"/>
  <c r="D68" i="8"/>
  <c r="M67" i="8"/>
  <c r="I67" i="8"/>
  <c r="E67" i="8"/>
  <c r="Q66" i="8"/>
  <c r="M66" i="8"/>
  <c r="I66" i="8"/>
  <c r="E66" i="8"/>
  <c r="Q65" i="8"/>
  <c r="M65" i="8"/>
  <c r="I65" i="8"/>
  <c r="E65" i="8"/>
  <c r="Q64" i="8"/>
  <c r="M64" i="8"/>
  <c r="I64" i="8"/>
  <c r="E64" i="8"/>
  <c r="Q63" i="8"/>
  <c r="M63" i="8"/>
  <c r="I63" i="8"/>
  <c r="E63" i="8"/>
  <c r="Q62" i="8"/>
  <c r="M62" i="8"/>
  <c r="I62" i="8"/>
  <c r="E62" i="8"/>
  <c r="Q61" i="8"/>
  <c r="M61" i="8"/>
  <c r="I61" i="8"/>
  <c r="E61" i="8"/>
  <c r="Q60" i="8"/>
  <c r="M60" i="8"/>
  <c r="I60" i="8"/>
  <c r="E60" i="8"/>
  <c r="Q59" i="8"/>
  <c r="M59" i="8"/>
  <c r="I59" i="8"/>
  <c r="E59" i="8"/>
  <c r="Q58" i="8"/>
  <c r="M58" i="8"/>
  <c r="I58" i="8"/>
  <c r="E58" i="8"/>
  <c r="Q57" i="8"/>
  <c r="M57" i="8"/>
  <c r="I57" i="8"/>
  <c r="E57" i="8"/>
  <c r="Q56" i="8"/>
  <c r="M56" i="8"/>
  <c r="I56" i="8"/>
  <c r="E56" i="8"/>
  <c r="Q55" i="8"/>
  <c r="M55" i="8"/>
  <c r="I55" i="8"/>
  <c r="E55" i="8"/>
  <c r="Q54" i="8"/>
  <c r="M54" i="8"/>
  <c r="H54" i="8"/>
  <c r="I54" i="8"/>
  <c r="E54" i="8"/>
  <c r="Q53" i="8"/>
  <c r="M53" i="8"/>
  <c r="I53" i="8"/>
  <c r="E53" i="8"/>
  <c r="Q52" i="8"/>
  <c r="M52" i="8"/>
  <c r="I52" i="8"/>
  <c r="E52" i="8"/>
  <c r="Q51" i="8"/>
  <c r="M51" i="8"/>
  <c r="I51" i="8"/>
  <c r="E51" i="8"/>
  <c r="P68" i="8"/>
  <c r="M50" i="8"/>
  <c r="I50" i="8"/>
  <c r="E50" i="8"/>
  <c r="Q49" i="8"/>
  <c r="M49" i="8"/>
  <c r="I49" i="8"/>
  <c r="E49" i="8"/>
  <c r="Q48" i="8"/>
  <c r="M48" i="8"/>
  <c r="I48" i="8"/>
  <c r="E48" i="8"/>
  <c r="Q47" i="8"/>
  <c r="M47" i="8"/>
  <c r="I47" i="8"/>
  <c r="E47" i="8"/>
  <c r="Q46" i="8"/>
  <c r="M46" i="8"/>
  <c r="I46" i="8"/>
  <c r="E46" i="8"/>
  <c r="Q45" i="8"/>
  <c r="M45" i="8"/>
  <c r="I45" i="8"/>
  <c r="E45" i="8"/>
  <c r="Q44" i="8"/>
  <c r="M44" i="8"/>
  <c r="I44" i="8"/>
  <c r="E44" i="8"/>
  <c r="Q43" i="8"/>
  <c r="M43" i="8"/>
  <c r="I43" i="8"/>
  <c r="E43" i="8"/>
  <c r="Q42" i="8"/>
  <c r="M42" i="8"/>
  <c r="I42" i="8"/>
  <c r="E42" i="8"/>
  <c r="Q41" i="8"/>
  <c r="M41" i="8"/>
  <c r="I41" i="8"/>
  <c r="E41" i="8"/>
  <c r="Q40" i="8"/>
  <c r="M40" i="8"/>
  <c r="I40" i="8"/>
  <c r="E40" i="8"/>
  <c r="M39" i="8"/>
  <c r="H39" i="8"/>
  <c r="H68" i="8" s="1"/>
  <c r="L33" i="8"/>
  <c r="D33" i="8"/>
  <c r="M32" i="8"/>
  <c r="I32" i="8"/>
  <c r="E32" i="8"/>
  <c r="Q31" i="8"/>
  <c r="M31" i="8"/>
  <c r="I31" i="8"/>
  <c r="E31" i="8"/>
  <c r="Q30" i="8"/>
  <c r="M30" i="8"/>
  <c r="I30" i="8"/>
  <c r="E30" i="8"/>
  <c r="Q29" i="8"/>
  <c r="M29" i="8"/>
  <c r="I29" i="8"/>
  <c r="E29" i="8"/>
  <c r="Q28" i="8"/>
  <c r="M28" i="8"/>
  <c r="I28" i="8"/>
  <c r="E28" i="8"/>
  <c r="M27" i="8"/>
  <c r="I27" i="8"/>
  <c r="E27" i="8"/>
  <c r="Q26" i="8"/>
  <c r="M26" i="8"/>
  <c r="I26" i="8"/>
  <c r="E26" i="8"/>
  <c r="Q25" i="8"/>
  <c r="M25" i="8"/>
  <c r="I25" i="8"/>
  <c r="E25" i="8"/>
  <c r="Q24" i="8"/>
  <c r="M24" i="8"/>
  <c r="I24" i="8"/>
  <c r="E24" i="8"/>
  <c r="Q23" i="8"/>
  <c r="M23" i="8"/>
  <c r="I23" i="8"/>
  <c r="E23" i="8"/>
  <c r="Q22" i="8"/>
  <c r="M22" i="8"/>
  <c r="I22" i="8"/>
  <c r="E22" i="8"/>
  <c r="Q21" i="8"/>
  <c r="M21" i="8"/>
  <c r="I21" i="8"/>
  <c r="E21" i="8"/>
  <c r="Q20" i="8"/>
  <c r="M20" i="8"/>
  <c r="I20" i="8"/>
  <c r="E20" i="8"/>
  <c r="Q19" i="8"/>
  <c r="M19" i="8"/>
  <c r="H19" i="8"/>
  <c r="I19" i="8"/>
  <c r="E19" i="8"/>
  <c r="Q18" i="8"/>
  <c r="M18" i="8"/>
  <c r="I18" i="8"/>
  <c r="E18" i="8"/>
  <c r="Q17" i="8"/>
  <c r="M17" i="8"/>
  <c r="I17" i="8"/>
  <c r="E17" i="8"/>
  <c r="Q16" i="8"/>
  <c r="M16" i="8"/>
  <c r="I16" i="8"/>
  <c r="E16" i="8"/>
  <c r="M15" i="8"/>
  <c r="I15" i="8"/>
  <c r="E15" i="8"/>
  <c r="Q14" i="8"/>
  <c r="M14" i="8"/>
  <c r="I14" i="8"/>
  <c r="E14" i="8"/>
  <c r="Q13" i="8"/>
  <c r="M13" i="8"/>
  <c r="I13" i="8"/>
  <c r="E13" i="8"/>
  <c r="Q12" i="8"/>
  <c r="M12" i="8"/>
  <c r="I12" i="8"/>
  <c r="E12" i="8"/>
  <c r="Q11" i="8"/>
  <c r="M11" i="8"/>
  <c r="I11" i="8"/>
  <c r="E11" i="8"/>
  <c r="Q10" i="8"/>
  <c r="M10" i="8"/>
  <c r="I10" i="8"/>
  <c r="E10" i="8"/>
  <c r="Q9" i="8"/>
  <c r="M9" i="8"/>
  <c r="I9" i="8"/>
  <c r="E9" i="8"/>
  <c r="Q8" i="8"/>
  <c r="M8" i="8"/>
  <c r="I8" i="8"/>
  <c r="E8" i="8"/>
  <c r="Q7" i="8"/>
  <c r="M7" i="8"/>
  <c r="I7" i="8"/>
  <c r="E7" i="8"/>
  <c r="Q6" i="8"/>
  <c r="M6" i="8"/>
  <c r="I6" i="8"/>
  <c r="E6" i="8"/>
  <c r="Q5" i="8"/>
  <c r="M5" i="8"/>
  <c r="I5" i="8"/>
  <c r="E5" i="8"/>
  <c r="M4" i="8"/>
  <c r="H4" i="8"/>
  <c r="H33" i="8" s="1"/>
  <c r="E4" i="8"/>
  <c r="S14" i="8" l="1"/>
  <c r="E82" i="8"/>
  <c r="M100" i="8"/>
  <c r="Q96" i="8"/>
  <c r="S16" i="8"/>
  <c r="I78" i="8"/>
  <c r="I80" i="8"/>
  <c r="I95" i="8"/>
  <c r="S20" i="8"/>
  <c r="M93" i="8"/>
  <c r="Q76" i="8"/>
  <c r="Q80" i="8"/>
  <c r="S31" i="8"/>
  <c r="E77" i="8"/>
  <c r="Q88" i="8"/>
  <c r="S26" i="8"/>
  <c r="S6" i="8"/>
  <c r="S22" i="8"/>
  <c r="E75" i="8"/>
  <c r="M78" i="8"/>
  <c r="M80" i="8"/>
  <c r="I82" i="8"/>
  <c r="I84" i="8"/>
  <c r="I91" i="8"/>
  <c r="M96" i="8"/>
  <c r="I98" i="8"/>
  <c r="I100" i="8"/>
  <c r="I102" i="8"/>
  <c r="M102" i="8"/>
  <c r="S24" i="8"/>
  <c r="M75" i="8"/>
  <c r="E81" i="8"/>
  <c r="Q82" i="8"/>
  <c r="Q84" i="8"/>
  <c r="I88" i="8"/>
  <c r="Q89" i="8"/>
  <c r="E97" i="8"/>
  <c r="Q98" i="8"/>
  <c r="S25" i="8"/>
  <c r="S10" i="8"/>
  <c r="I79" i="8"/>
  <c r="I81" i="8"/>
  <c r="E83" i="8"/>
  <c r="E85" i="8"/>
  <c r="M86" i="8"/>
  <c r="I97" i="8"/>
  <c r="E99" i="8"/>
  <c r="E101" i="8"/>
  <c r="M82" i="8"/>
  <c r="I93" i="8"/>
  <c r="S12" i="8"/>
  <c r="S18" i="8"/>
  <c r="S23" i="8"/>
  <c r="S29" i="8"/>
  <c r="G68" i="8"/>
  <c r="E76" i="8"/>
  <c r="M77" i="8"/>
  <c r="M79" i="8"/>
  <c r="I83" i="8"/>
  <c r="I85" i="8"/>
  <c r="I90" i="8"/>
  <c r="E92" i="8"/>
  <c r="I99" i="8"/>
  <c r="I101" i="8"/>
  <c r="S30" i="8"/>
  <c r="M84" i="8"/>
  <c r="E86" i="8"/>
  <c r="E95" i="8"/>
  <c r="I76" i="8"/>
  <c r="S42" i="8"/>
  <c r="E87" i="8"/>
  <c r="M90" i="8"/>
  <c r="I92" i="8"/>
  <c r="E94" i="8"/>
  <c r="S60" i="8"/>
  <c r="M99" i="8"/>
  <c r="M101" i="8"/>
  <c r="S17" i="8"/>
  <c r="S9" i="8"/>
  <c r="M74" i="8"/>
  <c r="M76" i="8"/>
  <c r="E78" i="8"/>
  <c r="E80" i="8"/>
  <c r="I87" i="8"/>
  <c r="E89" i="8"/>
  <c r="M92" i="8"/>
  <c r="I94" i="8"/>
  <c r="E96" i="8"/>
  <c r="M87" i="8"/>
  <c r="E91" i="8"/>
  <c r="Q92" i="8"/>
  <c r="I96" i="8"/>
  <c r="S52" i="8"/>
  <c r="S58" i="8"/>
  <c r="S43" i="8"/>
  <c r="S48" i="8"/>
  <c r="S56" i="8"/>
  <c r="C68" i="8"/>
  <c r="S64" i="8"/>
  <c r="S28" i="8"/>
  <c r="S44" i="8"/>
  <c r="Q79" i="8"/>
  <c r="M81" i="8"/>
  <c r="I89" i="8"/>
  <c r="Q90" i="8"/>
  <c r="S55" i="8"/>
  <c r="M98" i="8"/>
  <c r="I86" i="8"/>
  <c r="M95" i="8"/>
  <c r="Q100" i="8"/>
  <c r="S8" i="8"/>
  <c r="S11" i="8"/>
  <c r="S13" i="8"/>
  <c r="S19" i="8"/>
  <c r="I75" i="8"/>
  <c r="Q81" i="8"/>
  <c r="M83" i="8"/>
  <c r="E88" i="8"/>
  <c r="M89" i="8"/>
  <c r="M97" i="8"/>
  <c r="S5" i="8"/>
  <c r="S40" i="8"/>
  <c r="I77" i="8"/>
  <c r="E79" i="8"/>
  <c r="E84" i="8"/>
  <c r="M85" i="8"/>
  <c r="S51" i="8"/>
  <c r="Q86" i="8"/>
  <c r="M88" i="8"/>
  <c r="M91" i="8"/>
  <c r="M94" i="8"/>
  <c r="S21" i="8"/>
  <c r="E90" i="8"/>
  <c r="E93" i="8"/>
  <c r="Q94" i="8"/>
  <c r="S59" i="8"/>
  <c r="S66" i="8"/>
  <c r="Q101" i="8"/>
  <c r="S7" i="8"/>
  <c r="E98" i="8"/>
  <c r="E100" i="8"/>
  <c r="E102" i="8"/>
  <c r="C33" i="8"/>
  <c r="Q15" i="8"/>
  <c r="S15" i="8" s="1"/>
  <c r="O68" i="8"/>
  <c r="S45" i="8"/>
  <c r="S53" i="8"/>
  <c r="S61" i="8"/>
  <c r="Q75" i="8"/>
  <c r="Q77" i="8"/>
  <c r="S46" i="8"/>
  <c r="S54" i="8"/>
  <c r="S62" i="8"/>
  <c r="Q83" i="8"/>
  <c r="Q87" i="8"/>
  <c r="O33" i="8"/>
  <c r="P33" i="8"/>
  <c r="G33" i="8"/>
  <c r="Q32" i="8"/>
  <c r="S32" i="8" s="1"/>
  <c r="Q50" i="8"/>
  <c r="S47" i="8"/>
  <c r="S63" i="8"/>
  <c r="Q91" i="8"/>
  <c r="Q93" i="8"/>
  <c r="Q95" i="8"/>
  <c r="Q99" i="8"/>
  <c r="Q27" i="8"/>
  <c r="Q97" i="8" s="1"/>
  <c r="S41" i="8"/>
  <c r="S49" i="8"/>
  <c r="S57" i="8"/>
  <c r="S65" i="8"/>
  <c r="Q78" i="8"/>
  <c r="Q67" i="8"/>
  <c r="M68" i="8"/>
  <c r="K68" i="8"/>
  <c r="E39" i="8"/>
  <c r="E74" i="8" s="1"/>
  <c r="Q39" i="8"/>
  <c r="I39" i="8"/>
  <c r="E33" i="8"/>
  <c r="M33" i="8"/>
  <c r="Q4" i="8"/>
  <c r="K33" i="8"/>
  <c r="I4" i="8"/>
  <c r="I33" i="8" s="1"/>
  <c r="S99" i="8" l="1"/>
  <c r="I105" i="8"/>
  <c r="S78" i="8"/>
  <c r="S77" i="8"/>
  <c r="S75" i="8"/>
  <c r="S98" i="8"/>
  <c r="S101" i="8"/>
  <c r="S92" i="8"/>
  <c r="S80" i="8"/>
  <c r="S95" i="8"/>
  <c r="S76" i="8"/>
  <c r="S82" i="8"/>
  <c r="S96" i="8"/>
  <c r="S93" i="8"/>
  <c r="S87" i="8"/>
  <c r="S27" i="8"/>
  <c r="S84" i="8"/>
  <c r="S94" i="8"/>
  <c r="S88" i="8"/>
  <c r="S86" i="8"/>
  <c r="S90" i="8"/>
  <c r="E103" i="8"/>
  <c r="S81" i="8"/>
  <c r="S89" i="8"/>
  <c r="M103" i="8"/>
  <c r="S91" i="8"/>
  <c r="S50" i="8"/>
  <c r="Q85" i="8"/>
  <c r="S85" i="8" s="1"/>
  <c r="S97" i="8"/>
  <c r="Q33" i="8"/>
  <c r="S33" i="8" s="1"/>
  <c r="Q102" i="8"/>
  <c r="S102" i="8" s="1"/>
  <c r="S67" i="8"/>
  <c r="S79" i="8"/>
  <c r="I68" i="8"/>
  <c r="I74" i="8"/>
  <c r="I103" i="8" s="1"/>
  <c r="S83" i="8"/>
  <c r="S4" i="8"/>
  <c r="Q68" i="8"/>
  <c r="Q74" i="8"/>
  <c r="S39" i="8"/>
  <c r="S100" i="8"/>
  <c r="E68" i="8"/>
  <c r="S68" i="8" l="1"/>
  <c r="Q103" i="8"/>
  <c r="S74" i="8"/>
  <c r="S103" i="8" s="1"/>
  <c r="S63" i="7" l="1"/>
  <c r="S62" i="7"/>
  <c r="S61" i="7"/>
  <c r="S60" i="7"/>
  <c r="S59" i="7"/>
  <c r="S58" i="7"/>
  <c r="S57" i="7"/>
  <c r="S53" i="7"/>
  <c r="S52" i="7"/>
  <c r="S51" i="7"/>
  <c r="S50" i="7"/>
  <c r="S49" i="7"/>
  <c r="S48" i="7"/>
  <c r="S47" i="7"/>
  <c r="S46" i="7"/>
  <c r="S45" i="7"/>
  <c r="S44" i="7"/>
  <c r="S43" i="7"/>
  <c r="S42" i="7"/>
  <c r="S41" i="7"/>
  <c r="S40" i="7"/>
  <c r="S39" i="7"/>
  <c r="S38" i="7"/>
  <c r="S37" i="7"/>
  <c r="S36" i="7"/>
  <c r="S35" i="7"/>
  <c r="S34" i="7"/>
  <c r="S33" i="7"/>
  <c r="S32" i="7"/>
  <c r="S31" i="7"/>
  <c r="S30" i="7"/>
  <c r="S29" i="7"/>
  <c r="S28" i="7"/>
  <c r="S27" i="7"/>
  <c r="S26" i="7"/>
  <c r="S25" i="7"/>
  <c r="S24" i="7"/>
  <c r="S23" i="7"/>
  <c r="S22" i="7"/>
  <c r="S21" i="7"/>
  <c r="S20" i="7"/>
  <c r="S19" i="7"/>
  <c r="S18" i="7"/>
  <c r="S17" i="7"/>
  <c r="S16" i="7"/>
  <c r="S15" i="7"/>
  <c r="S14" i="7"/>
  <c r="S13" i="7"/>
  <c r="S12" i="7"/>
  <c r="S11" i="7"/>
  <c r="S10" i="7"/>
  <c r="S9" i="7"/>
  <c r="S8" i="7"/>
  <c r="S7" i="7"/>
  <c r="S6" i="7"/>
  <c r="Q188" i="7"/>
  <c r="Q187" i="7"/>
  <c r="Q186" i="7"/>
  <c r="S56" i="7" l="1"/>
  <c r="S54" i="7"/>
  <c r="S55" i="7"/>
  <c r="AK122" i="7"/>
  <c r="AM122" i="7" s="1"/>
  <c r="AK121" i="7"/>
  <c r="AM121" i="7" s="1"/>
  <c r="AK120" i="7"/>
  <c r="AM120" i="7" s="1"/>
  <c r="AK129" i="7"/>
  <c r="AK128" i="7"/>
  <c r="AK127" i="7"/>
  <c r="AK126" i="7"/>
  <c r="AK125" i="7"/>
  <c r="AK124" i="7"/>
  <c r="AK123" i="7"/>
  <c r="AK119" i="7"/>
  <c r="AK118" i="7"/>
  <c r="AK117" i="7"/>
  <c r="AK116" i="7"/>
  <c r="AK115" i="7"/>
  <c r="AK114" i="7"/>
  <c r="AK113" i="7"/>
  <c r="AK112" i="7"/>
  <c r="AK111" i="7"/>
  <c r="AK110" i="7"/>
  <c r="AK109" i="7"/>
  <c r="AK108" i="7"/>
  <c r="AK107" i="7"/>
  <c r="AK106" i="7"/>
  <c r="AK105" i="7"/>
  <c r="AK104" i="7"/>
  <c r="AK103" i="7"/>
  <c r="AK102" i="7"/>
  <c r="AK101" i="7"/>
  <c r="AK100" i="7"/>
  <c r="AK99" i="7"/>
  <c r="AK98" i="7"/>
  <c r="AK97" i="7"/>
  <c r="AK96" i="7"/>
  <c r="AK95" i="7"/>
  <c r="AK94" i="7"/>
  <c r="AK93" i="7"/>
  <c r="AK92" i="7"/>
  <c r="AK91" i="7"/>
  <c r="AK90" i="7"/>
  <c r="AK89" i="7"/>
  <c r="AK88" i="7"/>
  <c r="AK87" i="7"/>
  <c r="AK86" i="7"/>
  <c r="AK85" i="7"/>
  <c r="AK84" i="7"/>
  <c r="AK83" i="7"/>
  <c r="AK82" i="7"/>
  <c r="AK81" i="7"/>
  <c r="AK80" i="7"/>
  <c r="AK79" i="7"/>
  <c r="AK78" i="7"/>
  <c r="AK77" i="7"/>
  <c r="AK76" i="7"/>
  <c r="AK75" i="7"/>
  <c r="AK74" i="7"/>
  <c r="AK73" i="7"/>
  <c r="AK72" i="7"/>
  <c r="S64" i="7" l="1"/>
  <c r="AK56" i="7"/>
  <c r="AK55" i="7"/>
  <c r="AI64" i="7"/>
  <c r="AM55" i="7" l="1"/>
  <c r="AK187" i="7"/>
  <c r="AM187" i="7" s="1"/>
  <c r="AM56" i="7"/>
  <c r="AK188" i="7"/>
  <c r="AM188" i="7" s="1"/>
  <c r="AK54" i="7"/>
  <c r="AM54" i="7" l="1"/>
  <c r="AK186" i="7"/>
  <c r="AM186" i="7" s="1"/>
  <c r="AM129" i="7" l="1"/>
  <c r="AM128" i="7"/>
  <c r="AM127" i="7"/>
  <c r="AM126" i="7"/>
  <c r="AM125" i="7"/>
  <c r="AM124" i="7"/>
  <c r="AM123" i="7"/>
  <c r="AM119" i="7"/>
  <c r="AM118" i="7"/>
  <c r="AM117" i="7"/>
  <c r="AM116" i="7"/>
  <c r="AM115" i="7"/>
  <c r="AM114" i="7"/>
  <c r="AM113" i="7"/>
  <c r="AM112" i="7"/>
  <c r="AM111" i="7"/>
  <c r="AM110" i="7"/>
  <c r="AM109" i="7"/>
  <c r="AM108" i="7"/>
  <c r="AM107" i="7"/>
  <c r="AM106" i="7"/>
  <c r="AM105" i="7"/>
  <c r="AM104" i="7"/>
  <c r="AM103" i="7"/>
  <c r="AM102" i="7"/>
  <c r="AM101" i="7"/>
  <c r="AM100" i="7"/>
  <c r="AM99" i="7"/>
  <c r="AM98" i="7"/>
  <c r="AM97" i="7"/>
  <c r="AM96" i="7"/>
  <c r="AM95" i="7"/>
  <c r="AM94" i="7"/>
  <c r="AM93" i="7"/>
  <c r="AM92" i="7"/>
  <c r="AM91" i="7"/>
  <c r="AM90" i="7"/>
  <c r="AM89" i="7"/>
  <c r="AM88" i="7"/>
  <c r="AM87" i="7"/>
  <c r="AM86" i="7"/>
  <c r="AM85" i="7"/>
  <c r="AM84" i="7"/>
  <c r="AM83" i="7"/>
  <c r="AM82" i="7"/>
  <c r="AM81" i="7"/>
  <c r="AM80" i="7"/>
  <c r="AM79" i="7"/>
  <c r="AM78" i="7"/>
  <c r="AM77" i="7"/>
  <c r="AM76" i="7"/>
  <c r="AM75" i="7"/>
  <c r="AM74" i="7"/>
  <c r="AM73" i="7"/>
  <c r="AM72" i="7"/>
  <c r="AK195" i="7" l="1"/>
  <c r="AG195" i="7"/>
  <c r="AC195" i="7"/>
  <c r="Y195" i="7"/>
  <c r="AM195" i="7" s="1"/>
  <c r="AK194" i="7"/>
  <c r="AM194" i="7" s="1"/>
  <c r="AG194" i="7"/>
  <c r="AC194" i="7"/>
  <c r="Y194" i="7"/>
  <c r="AK193" i="7"/>
  <c r="AG193" i="7"/>
  <c r="AC193" i="7"/>
  <c r="Y193" i="7"/>
  <c r="AM193" i="7" s="1"/>
  <c r="AK192" i="7"/>
  <c r="AG192" i="7"/>
  <c r="AC192" i="7"/>
  <c r="Y192" i="7"/>
  <c r="AK191" i="7"/>
  <c r="AG191" i="7"/>
  <c r="AC191" i="7"/>
  <c r="Y191" i="7"/>
  <c r="AM191" i="7" s="1"/>
  <c r="AM190" i="7"/>
  <c r="AK190" i="7"/>
  <c r="AG190" i="7"/>
  <c r="AC190" i="7"/>
  <c r="Y190" i="7"/>
  <c r="AK189" i="7"/>
  <c r="AG189" i="7"/>
  <c r="AC189" i="7"/>
  <c r="Y189" i="7"/>
  <c r="AM189" i="7" s="1"/>
  <c r="AG188" i="7"/>
  <c r="AC188" i="7"/>
  <c r="Y188" i="7"/>
  <c r="AG187" i="7"/>
  <c r="AC187" i="7"/>
  <c r="Y187" i="7"/>
  <c r="AG186" i="7"/>
  <c r="AC186" i="7"/>
  <c r="Y186" i="7"/>
  <c r="AK185" i="7"/>
  <c r="AG185" i="7"/>
  <c r="AM185" i="7" s="1"/>
  <c r="AC185" i="7"/>
  <c r="Y185" i="7"/>
  <c r="AK184" i="7"/>
  <c r="AG184" i="7"/>
  <c r="AC184" i="7"/>
  <c r="Y184" i="7"/>
  <c r="AK183" i="7"/>
  <c r="AG183" i="7"/>
  <c r="AC183" i="7"/>
  <c r="Y183" i="7"/>
  <c r="AM183" i="7" s="1"/>
  <c r="AK182" i="7"/>
  <c r="AM182" i="7" s="1"/>
  <c r="AG182" i="7"/>
  <c r="AC182" i="7"/>
  <c r="Y182" i="7"/>
  <c r="AK181" i="7"/>
  <c r="AG181" i="7"/>
  <c r="AM181" i="7" s="1"/>
  <c r="AC181" i="7"/>
  <c r="Y181" i="7"/>
  <c r="AK180" i="7"/>
  <c r="AG180" i="7"/>
  <c r="AC180" i="7"/>
  <c r="Y180" i="7"/>
  <c r="AK179" i="7"/>
  <c r="AG179" i="7"/>
  <c r="AC179" i="7"/>
  <c r="Y179" i="7"/>
  <c r="AM179" i="7" s="1"/>
  <c r="AM178" i="7"/>
  <c r="AK178" i="7"/>
  <c r="AG178" i="7"/>
  <c r="AC178" i="7"/>
  <c r="Y178" i="7"/>
  <c r="AK177" i="7"/>
  <c r="AG177" i="7"/>
  <c r="AM177" i="7" s="1"/>
  <c r="AC177" i="7"/>
  <c r="Y177" i="7"/>
  <c r="AK176" i="7"/>
  <c r="AG176" i="7"/>
  <c r="AC176" i="7"/>
  <c r="Y176" i="7"/>
  <c r="AM176" i="7" s="1"/>
  <c r="AK175" i="7"/>
  <c r="AG175" i="7"/>
  <c r="AC175" i="7"/>
  <c r="Y175" i="7"/>
  <c r="AM175" i="7" s="1"/>
  <c r="AM174" i="7"/>
  <c r="AK174" i="7"/>
  <c r="AG174" i="7"/>
  <c r="AC174" i="7"/>
  <c r="Y174" i="7"/>
  <c r="AK173" i="7"/>
  <c r="AG173" i="7"/>
  <c r="AC173" i="7"/>
  <c r="Y173" i="7"/>
  <c r="AK172" i="7"/>
  <c r="AG172" i="7"/>
  <c r="AC172" i="7"/>
  <c r="Y172" i="7"/>
  <c r="AM172" i="7" s="1"/>
  <c r="AK171" i="7"/>
  <c r="AG171" i="7"/>
  <c r="AC171" i="7"/>
  <c r="Y171" i="7"/>
  <c r="AM170" i="7"/>
  <c r="AK170" i="7"/>
  <c r="AG170" i="7"/>
  <c r="AC170" i="7"/>
  <c r="Y170" i="7"/>
  <c r="AK169" i="7"/>
  <c r="AG169" i="7"/>
  <c r="AC169" i="7"/>
  <c r="Y169" i="7"/>
  <c r="AK168" i="7"/>
  <c r="AG168" i="7"/>
  <c r="AC168" i="7"/>
  <c r="Y168" i="7"/>
  <c r="AM168" i="7" s="1"/>
  <c r="AK167" i="7"/>
  <c r="AG167" i="7"/>
  <c r="AC167" i="7"/>
  <c r="Y167" i="7"/>
  <c r="AK166" i="7"/>
  <c r="AM166" i="7" s="1"/>
  <c r="AG166" i="7"/>
  <c r="AC166" i="7"/>
  <c r="Y166" i="7"/>
  <c r="AK165" i="7"/>
  <c r="AG165" i="7"/>
  <c r="AC165" i="7"/>
  <c r="Y165" i="7"/>
  <c r="AK164" i="7"/>
  <c r="AG164" i="7"/>
  <c r="AC164" i="7"/>
  <c r="Y164" i="7"/>
  <c r="AM164" i="7" s="1"/>
  <c r="AK163" i="7"/>
  <c r="AG163" i="7"/>
  <c r="AC163" i="7"/>
  <c r="Y163" i="7"/>
  <c r="AK162" i="7"/>
  <c r="AM162" i="7" s="1"/>
  <c r="AG162" i="7"/>
  <c r="AC162" i="7"/>
  <c r="Y162" i="7"/>
  <c r="AK161" i="7"/>
  <c r="AG161" i="7"/>
  <c r="AC161" i="7"/>
  <c r="Y161" i="7"/>
  <c r="AM161" i="7" s="1"/>
  <c r="AK160" i="7"/>
  <c r="AG160" i="7"/>
  <c r="AC160" i="7"/>
  <c r="Y160" i="7"/>
  <c r="AM160" i="7" s="1"/>
  <c r="AK159" i="7"/>
  <c r="AG159" i="7"/>
  <c r="AC159" i="7"/>
  <c r="Y159" i="7"/>
  <c r="AM159" i="7" s="1"/>
  <c r="AK158" i="7"/>
  <c r="AM158" i="7" s="1"/>
  <c r="AG158" i="7"/>
  <c r="AC158" i="7"/>
  <c r="Y158" i="7"/>
  <c r="AK157" i="7"/>
  <c r="AG157" i="7"/>
  <c r="AC157" i="7"/>
  <c r="Y157" i="7"/>
  <c r="AM157" i="7" s="1"/>
  <c r="AK156" i="7"/>
  <c r="AG156" i="7"/>
  <c r="AC156" i="7"/>
  <c r="Y156" i="7"/>
  <c r="AK155" i="7"/>
  <c r="AG155" i="7"/>
  <c r="AC155" i="7"/>
  <c r="Y155" i="7"/>
  <c r="AM155" i="7" s="1"/>
  <c r="AM154" i="7"/>
  <c r="AK154" i="7"/>
  <c r="AG154" i="7"/>
  <c r="AC154" i="7"/>
  <c r="Y154" i="7"/>
  <c r="AK153" i="7"/>
  <c r="AG153" i="7"/>
  <c r="AC153" i="7"/>
  <c r="Y153" i="7"/>
  <c r="AM153" i="7" s="1"/>
  <c r="AK152" i="7"/>
  <c r="AG152" i="7"/>
  <c r="AC152" i="7"/>
  <c r="Y152" i="7"/>
  <c r="AK151" i="7"/>
  <c r="AG151" i="7"/>
  <c r="AC151" i="7"/>
  <c r="Y151" i="7"/>
  <c r="AM151" i="7" s="1"/>
  <c r="AK150" i="7"/>
  <c r="AM150" i="7" s="1"/>
  <c r="AG150" i="7"/>
  <c r="AC150" i="7"/>
  <c r="Y150" i="7"/>
  <c r="AK149" i="7"/>
  <c r="AG149" i="7"/>
  <c r="AC149" i="7"/>
  <c r="Y149" i="7"/>
  <c r="AM149" i="7" s="1"/>
  <c r="AK148" i="7"/>
  <c r="AG148" i="7"/>
  <c r="AC148" i="7"/>
  <c r="Y148" i="7"/>
  <c r="AK147" i="7"/>
  <c r="AG147" i="7"/>
  <c r="AC147" i="7"/>
  <c r="Y147" i="7"/>
  <c r="AM147" i="7" s="1"/>
  <c r="AM146" i="7"/>
  <c r="AK146" i="7"/>
  <c r="AG146" i="7"/>
  <c r="AC146" i="7"/>
  <c r="Y146" i="7"/>
  <c r="AK145" i="7"/>
  <c r="AG145" i="7"/>
  <c r="AC145" i="7"/>
  <c r="Y145" i="7"/>
  <c r="AM145" i="7" s="1"/>
  <c r="AK144" i="7"/>
  <c r="AG144" i="7"/>
  <c r="AC144" i="7"/>
  <c r="Y144" i="7"/>
  <c r="AM144" i="7" s="1"/>
  <c r="AK143" i="7"/>
  <c r="AG143" i="7"/>
  <c r="AC143" i="7"/>
  <c r="Y143" i="7"/>
  <c r="AM143" i="7" s="1"/>
  <c r="AM142" i="7"/>
  <c r="AK142" i="7"/>
  <c r="AG142" i="7"/>
  <c r="AC142" i="7"/>
  <c r="Y142" i="7"/>
  <c r="AK141" i="7"/>
  <c r="AG141" i="7"/>
  <c r="AC141" i="7"/>
  <c r="Y141" i="7"/>
  <c r="AK140" i="7"/>
  <c r="AG140" i="7"/>
  <c r="AC140" i="7"/>
  <c r="Y140" i="7"/>
  <c r="AM140" i="7" s="1"/>
  <c r="AK139" i="7"/>
  <c r="AG139" i="7"/>
  <c r="AC139" i="7"/>
  <c r="Y139" i="7"/>
  <c r="AM138" i="7"/>
  <c r="AK138" i="7"/>
  <c r="AG138" i="7"/>
  <c r="AC138" i="7"/>
  <c r="Y138" i="7"/>
  <c r="Q64" i="7"/>
  <c r="P64" i="7"/>
  <c r="O64" i="7"/>
  <c r="M64" i="7"/>
  <c r="I64" i="7"/>
  <c r="E64" i="7"/>
  <c r="AM64" i="7"/>
  <c r="AK64" i="7"/>
  <c r="AJ64" i="7"/>
  <c r="AG64" i="7"/>
  <c r="AC64" i="7"/>
  <c r="Y64" i="7"/>
  <c r="AM130" i="7"/>
  <c r="AL130" i="7"/>
  <c r="AK130" i="7"/>
  <c r="AJ130" i="7"/>
  <c r="AI130" i="7"/>
  <c r="AH130" i="7"/>
  <c r="AG130" i="7"/>
  <c r="AF130" i="7"/>
  <c r="AE130" i="7"/>
  <c r="AD130" i="7"/>
  <c r="AC130" i="7"/>
  <c r="AB130" i="7"/>
  <c r="AA130" i="7"/>
  <c r="Z130" i="7"/>
  <c r="Y130" i="7"/>
  <c r="AM148" i="7" l="1"/>
  <c r="AM163" i="7"/>
  <c r="AM165" i="7"/>
  <c r="AM180" i="7"/>
  <c r="AM152" i="7"/>
  <c r="AM167" i="7"/>
  <c r="AM169" i="7"/>
  <c r="AM184" i="7"/>
  <c r="AM139" i="7"/>
  <c r="AM141" i="7"/>
  <c r="AM156" i="7"/>
  <c r="AM171" i="7"/>
  <c r="AM173" i="7"/>
  <c r="AM192" i="7"/>
  <c r="AG196" i="7"/>
  <c r="AK196" i="7"/>
  <c r="AC196" i="7"/>
  <c r="Y196" i="7"/>
  <c r="L130" i="7"/>
  <c r="H130" i="7"/>
  <c r="D130" i="7"/>
  <c r="Q129" i="7"/>
  <c r="Q195" i="7" s="1"/>
  <c r="M129" i="7"/>
  <c r="M195" i="7" s="1"/>
  <c r="I129" i="7"/>
  <c r="I195" i="7" s="1"/>
  <c r="E129" i="7"/>
  <c r="E195" i="7" s="1"/>
  <c r="Q128" i="7"/>
  <c r="Q194" i="7" s="1"/>
  <c r="M128" i="7"/>
  <c r="M194" i="7" s="1"/>
  <c r="I128" i="7"/>
  <c r="I194" i="7" s="1"/>
  <c r="E128" i="7"/>
  <c r="E194" i="7" s="1"/>
  <c r="Q127" i="7"/>
  <c r="Q193" i="7" s="1"/>
  <c r="M127" i="7"/>
  <c r="M193" i="7" s="1"/>
  <c r="I127" i="7"/>
  <c r="I193" i="7" s="1"/>
  <c r="E127" i="7"/>
  <c r="E193" i="7" s="1"/>
  <c r="Q126" i="7"/>
  <c r="Q192" i="7" s="1"/>
  <c r="M126" i="7"/>
  <c r="M192" i="7" s="1"/>
  <c r="I126" i="7"/>
  <c r="I192" i="7" s="1"/>
  <c r="E126" i="7"/>
  <c r="E192" i="7" s="1"/>
  <c r="Q125" i="7"/>
  <c r="Q191" i="7" s="1"/>
  <c r="M125" i="7"/>
  <c r="M191" i="7" s="1"/>
  <c r="I125" i="7"/>
  <c r="I191" i="7" s="1"/>
  <c r="E125" i="7"/>
  <c r="E191" i="7" s="1"/>
  <c r="Q124" i="7"/>
  <c r="Q190" i="7" s="1"/>
  <c r="M124" i="7"/>
  <c r="M190" i="7" s="1"/>
  <c r="I124" i="7"/>
  <c r="I190" i="7" s="1"/>
  <c r="E124" i="7"/>
  <c r="E190" i="7" s="1"/>
  <c r="Q123" i="7"/>
  <c r="Q189" i="7" s="1"/>
  <c r="M123" i="7"/>
  <c r="M189" i="7" s="1"/>
  <c r="I123" i="7"/>
  <c r="I189" i="7" s="1"/>
  <c r="E123" i="7"/>
  <c r="E189" i="7" s="1"/>
  <c r="M122" i="7"/>
  <c r="M188" i="7" s="1"/>
  <c r="I122" i="7"/>
  <c r="I188" i="7" s="1"/>
  <c r="E122" i="7"/>
  <c r="E188" i="7" s="1"/>
  <c r="M121" i="7"/>
  <c r="M187" i="7" s="1"/>
  <c r="I121" i="7"/>
  <c r="I187" i="7" s="1"/>
  <c r="E121" i="7"/>
  <c r="E187" i="7" s="1"/>
  <c r="M120" i="7"/>
  <c r="M186" i="7" s="1"/>
  <c r="I120" i="7"/>
  <c r="I186" i="7" s="1"/>
  <c r="E120" i="7"/>
  <c r="E186" i="7" s="1"/>
  <c r="Q119" i="7"/>
  <c r="Q185" i="7" s="1"/>
  <c r="M119" i="7"/>
  <c r="M185" i="7" s="1"/>
  <c r="I119" i="7"/>
  <c r="I185" i="7" s="1"/>
  <c r="E119" i="7"/>
  <c r="E185" i="7" s="1"/>
  <c r="Q118" i="7"/>
  <c r="Q184" i="7" s="1"/>
  <c r="M118" i="7"/>
  <c r="M184" i="7" s="1"/>
  <c r="I118" i="7"/>
  <c r="I184" i="7" s="1"/>
  <c r="E118" i="7"/>
  <c r="E184" i="7" s="1"/>
  <c r="Q117" i="7"/>
  <c r="Q183" i="7" s="1"/>
  <c r="M117" i="7"/>
  <c r="M183" i="7" s="1"/>
  <c r="I117" i="7"/>
  <c r="I183" i="7" s="1"/>
  <c r="E117" i="7"/>
  <c r="E183" i="7" s="1"/>
  <c r="Q116" i="7"/>
  <c r="Q182" i="7" s="1"/>
  <c r="M116" i="7"/>
  <c r="M182" i="7" s="1"/>
  <c r="I116" i="7"/>
  <c r="I182" i="7" s="1"/>
  <c r="E116" i="7"/>
  <c r="E182" i="7" s="1"/>
  <c r="Q115" i="7"/>
  <c r="Q181" i="7" s="1"/>
  <c r="M115" i="7"/>
  <c r="M181" i="7" s="1"/>
  <c r="I115" i="7"/>
  <c r="I181" i="7" s="1"/>
  <c r="E115" i="7"/>
  <c r="E181" i="7" s="1"/>
  <c r="Q114" i="7"/>
  <c r="Q180" i="7" s="1"/>
  <c r="M114" i="7"/>
  <c r="M180" i="7" s="1"/>
  <c r="I114" i="7"/>
  <c r="I180" i="7" s="1"/>
  <c r="E114" i="7"/>
  <c r="E180" i="7" s="1"/>
  <c r="Q113" i="7"/>
  <c r="Q179" i="7" s="1"/>
  <c r="M113" i="7"/>
  <c r="M179" i="7" s="1"/>
  <c r="I113" i="7"/>
  <c r="I179" i="7" s="1"/>
  <c r="E113" i="7"/>
  <c r="E179" i="7" s="1"/>
  <c r="Q112" i="7"/>
  <c r="Q178" i="7" s="1"/>
  <c r="M112" i="7"/>
  <c r="M178" i="7" s="1"/>
  <c r="I112" i="7"/>
  <c r="I178" i="7" s="1"/>
  <c r="E112" i="7"/>
  <c r="E178" i="7" s="1"/>
  <c r="Q111" i="7"/>
  <c r="Q177" i="7" s="1"/>
  <c r="M111" i="7"/>
  <c r="M177" i="7" s="1"/>
  <c r="I111" i="7"/>
  <c r="I177" i="7" s="1"/>
  <c r="E111" i="7"/>
  <c r="E177" i="7" s="1"/>
  <c r="Q110" i="7"/>
  <c r="Q176" i="7" s="1"/>
  <c r="M110" i="7"/>
  <c r="M176" i="7" s="1"/>
  <c r="I110" i="7"/>
  <c r="I176" i="7" s="1"/>
  <c r="E110" i="7"/>
  <c r="M109" i="7"/>
  <c r="M175" i="7" s="1"/>
  <c r="I109" i="7"/>
  <c r="I175" i="7" s="1"/>
  <c r="E109" i="7"/>
  <c r="E175" i="7" s="1"/>
  <c r="M108" i="7"/>
  <c r="M174" i="7" s="1"/>
  <c r="I108" i="7"/>
  <c r="I174" i="7" s="1"/>
  <c r="E108" i="7"/>
  <c r="E174" i="7" s="1"/>
  <c r="M107" i="7"/>
  <c r="M173" i="7" s="1"/>
  <c r="I107" i="7"/>
  <c r="I173" i="7" s="1"/>
  <c r="E107" i="7"/>
  <c r="E173" i="7" s="1"/>
  <c r="Q106" i="7"/>
  <c r="Q172" i="7" s="1"/>
  <c r="M106" i="7"/>
  <c r="M172" i="7" s="1"/>
  <c r="I106" i="7"/>
  <c r="I172" i="7" s="1"/>
  <c r="E106" i="7"/>
  <c r="E172" i="7" s="1"/>
  <c r="Q105" i="7"/>
  <c r="Q171" i="7" s="1"/>
  <c r="M105" i="7"/>
  <c r="M171" i="7" s="1"/>
  <c r="I105" i="7"/>
  <c r="I171" i="7" s="1"/>
  <c r="E105" i="7"/>
  <c r="E171" i="7" s="1"/>
  <c r="Q104" i="7"/>
  <c r="Q170" i="7" s="1"/>
  <c r="M104" i="7"/>
  <c r="M170" i="7" s="1"/>
  <c r="I104" i="7"/>
  <c r="I170" i="7" s="1"/>
  <c r="E104" i="7"/>
  <c r="E170" i="7" s="1"/>
  <c r="Q103" i="7"/>
  <c r="Q169" i="7" s="1"/>
  <c r="M103" i="7"/>
  <c r="M169" i="7" s="1"/>
  <c r="I103" i="7"/>
  <c r="I169" i="7" s="1"/>
  <c r="E103" i="7"/>
  <c r="E169" i="7" s="1"/>
  <c r="Q102" i="7"/>
  <c r="Q168" i="7" s="1"/>
  <c r="M102" i="7"/>
  <c r="M168" i="7" s="1"/>
  <c r="I102" i="7"/>
  <c r="I168" i="7" s="1"/>
  <c r="E102" i="7"/>
  <c r="E168" i="7" s="1"/>
  <c r="Q101" i="7"/>
  <c r="Q167" i="7" s="1"/>
  <c r="M101" i="7"/>
  <c r="M167" i="7" s="1"/>
  <c r="I101" i="7"/>
  <c r="I167" i="7" s="1"/>
  <c r="E101" i="7"/>
  <c r="E167" i="7" s="1"/>
  <c r="Q100" i="7"/>
  <c r="Q166" i="7" s="1"/>
  <c r="M100" i="7"/>
  <c r="M166" i="7" s="1"/>
  <c r="I100" i="7"/>
  <c r="I166" i="7" s="1"/>
  <c r="E100" i="7"/>
  <c r="E166" i="7" s="1"/>
  <c r="Q99" i="7"/>
  <c r="Q165" i="7" s="1"/>
  <c r="M99" i="7"/>
  <c r="M165" i="7" s="1"/>
  <c r="I99" i="7"/>
  <c r="I165" i="7" s="1"/>
  <c r="E99" i="7"/>
  <c r="E165" i="7" s="1"/>
  <c r="Q98" i="7"/>
  <c r="Q164" i="7" s="1"/>
  <c r="M98" i="7"/>
  <c r="M164" i="7" s="1"/>
  <c r="I98" i="7"/>
  <c r="I164" i="7" s="1"/>
  <c r="E98" i="7"/>
  <c r="E164" i="7" s="1"/>
  <c r="Q97" i="7"/>
  <c r="Q163" i="7" s="1"/>
  <c r="M97" i="7"/>
  <c r="M163" i="7" s="1"/>
  <c r="I97" i="7"/>
  <c r="I163" i="7" s="1"/>
  <c r="E97" i="7"/>
  <c r="E163" i="7" s="1"/>
  <c r="Q96" i="7"/>
  <c r="Q162" i="7" s="1"/>
  <c r="M96" i="7"/>
  <c r="M162" i="7" s="1"/>
  <c r="I96" i="7"/>
  <c r="I162" i="7" s="1"/>
  <c r="E96" i="7"/>
  <c r="E162" i="7" s="1"/>
  <c r="Q95" i="7"/>
  <c r="Q161" i="7" s="1"/>
  <c r="M95" i="7"/>
  <c r="M161" i="7" s="1"/>
  <c r="I95" i="7"/>
  <c r="I161" i="7" s="1"/>
  <c r="E95" i="7"/>
  <c r="Q94" i="7"/>
  <c r="Q160" i="7" s="1"/>
  <c r="M94" i="7"/>
  <c r="M160" i="7" s="1"/>
  <c r="I94" i="7"/>
  <c r="I160" i="7" s="1"/>
  <c r="E94" i="7"/>
  <c r="E160" i="7" s="1"/>
  <c r="Q93" i="7"/>
  <c r="Q159" i="7" s="1"/>
  <c r="M93" i="7"/>
  <c r="M159" i="7" s="1"/>
  <c r="I93" i="7"/>
  <c r="I159" i="7" s="1"/>
  <c r="E93" i="7"/>
  <c r="E159" i="7" s="1"/>
  <c r="Q92" i="7"/>
  <c r="Q158" i="7" s="1"/>
  <c r="M92" i="7"/>
  <c r="M158" i="7" s="1"/>
  <c r="I92" i="7"/>
  <c r="I158" i="7" s="1"/>
  <c r="E92" i="7"/>
  <c r="E158" i="7" s="1"/>
  <c r="Q91" i="7"/>
  <c r="Q157" i="7" s="1"/>
  <c r="M91" i="7"/>
  <c r="M157" i="7" s="1"/>
  <c r="I91" i="7"/>
  <c r="I157" i="7" s="1"/>
  <c r="E91" i="7"/>
  <c r="E157" i="7" s="1"/>
  <c r="Q90" i="7"/>
  <c r="Q156" i="7" s="1"/>
  <c r="M90" i="7"/>
  <c r="M156" i="7" s="1"/>
  <c r="I90" i="7"/>
  <c r="I156" i="7" s="1"/>
  <c r="E90" i="7"/>
  <c r="E156" i="7" s="1"/>
  <c r="Q89" i="7"/>
  <c r="Q155" i="7" s="1"/>
  <c r="M89" i="7"/>
  <c r="M155" i="7" s="1"/>
  <c r="I89" i="7"/>
  <c r="I155" i="7" s="1"/>
  <c r="E89" i="7"/>
  <c r="E155" i="7" s="1"/>
  <c r="Q88" i="7"/>
  <c r="Q154" i="7" s="1"/>
  <c r="M88" i="7"/>
  <c r="M154" i="7" s="1"/>
  <c r="I88" i="7"/>
  <c r="I154" i="7" s="1"/>
  <c r="E88" i="7"/>
  <c r="E154" i="7" s="1"/>
  <c r="Q87" i="7"/>
  <c r="Q153" i="7" s="1"/>
  <c r="M87" i="7"/>
  <c r="M153" i="7" s="1"/>
  <c r="I87" i="7"/>
  <c r="I153" i="7" s="1"/>
  <c r="E87" i="7"/>
  <c r="E153" i="7" s="1"/>
  <c r="Q86" i="7"/>
  <c r="Q152" i="7" s="1"/>
  <c r="M86" i="7"/>
  <c r="M152" i="7" s="1"/>
  <c r="I86" i="7"/>
  <c r="I152" i="7" s="1"/>
  <c r="E86" i="7"/>
  <c r="E152" i="7" s="1"/>
  <c r="Q85" i="7"/>
  <c r="Q151" i="7" s="1"/>
  <c r="M85" i="7"/>
  <c r="M151" i="7" s="1"/>
  <c r="I85" i="7"/>
  <c r="I151" i="7" s="1"/>
  <c r="E85" i="7"/>
  <c r="E151" i="7" s="1"/>
  <c r="Q84" i="7"/>
  <c r="Q150" i="7" s="1"/>
  <c r="M84" i="7"/>
  <c r="M150" i="7" s="1"/>
  <c r="I84" i="7"/>
  <c r="I150" i="7" s="1"/>
  <c r="E84" i="7"/>
  <c r="E150" i="7" s="1"/>
  <c r="Q83" i="7"/>
  <c r="Q149" i="7" s="1"/>
  <c r="M83" i="7"/>
  <c r="M149" i="7" s="1"/>
  <c r="I83" i="7"/>
  <c r="I149" i="7" s="1"/>
  <c r="E83" i="7"/>
  <c r="E149" i="7" s="1"/>
  <c r="Q82" i="7"/>
  <c r="Q148" i="7" s="1"/>
  <c r="M82" i="7"/>
  <c r="M148" i="7" s="1"/>
  <c r="I82" i="7"/>
  <c r="I148" i="7" s="1"/>
  <c r="E82" i="7"/>
  <c r="E148" i="7" s="1"/>
  <c r="Q81" i="7"/>
  <c r="Q147" i="7" s="1"/>
  <c r="M81" i="7"/>
  <c r="M147" i="7" s="1"/>
  <c r="I81" i="7"/>
  <c r="I147" i="7" s="1"/>
  <c r="E81" i="7"/>
  <c r="E147" i="7" s="1"/>
  <c r="Q80" i="7"/>
  <c r="Q146" i="7" s="1"/>
  <c r="M80" i="7"/>
  <c r="M146" i="7" s="1"/>
  <c r="I80" i="7"/>
  <c r="I146" i="7" s="1"/>
  <c r="E80" i="7"/>
  <c r="E146" i="7" s="1"/>
  <c r="Q79" i="7"/>
  <c r="Q145" i="7" s="1"/>
  <c r="M79" i="7"/>
  <c r="M145" i="7" s="1"/>
  <c r="I79" i="7"/>
  <c r="I145" i="7" s="1"/>
  <c r="E79" i="7"/>
  <c r="E145" i="7" s="1"/>
  <c r="Q78" i="7"/>
  <c r="Q144" i="7" s="1"/>
  <c r="M78" i="7"/>
  <c r="M144" i="7" s="1"/>
  <c r="I78" i="7"/>
  <c r="I144" i="7" s="1"/>
  <c r="E78" i="7"/>
  <c r="E144" i="7" s="1"/>
  <c r="Q77" i="7"/>
  <c r="Q143" i="7" s="1"/>
  <c r="M77" i="7"/>
  <c r="M143" i="7" s="1"/>
  <c r="I77" i="7"/>
  <c r="I143" i="7" s="1"/>
  <c r="E77" i="7"/>
  <c r="E143" i="7" s="1"/>
  <c r="Q76" i="7"/>
  <c r="Q142" i="7" s="1"/>
  <c r="M76" i="7"/>
  <c r="M142" i="7" s="1"/>
  <c r="I76" i="7"/>
  <c r="I142" i="7" s="1"/>
  <c r="E76" i="7"/>
  <c r="E142" i="7" s="1"/>
  <c r="Q75" i="7"/>
  <c r="Q141" i="7" s="1"/>
  <c r="M75" i="7"/>
  <c r="M141" i="7" s="1"/>
  <c r="I75" i="7"/>
  <c r="I141" i="7" s="1"/>
  <c r="E75" i="7"/>
  <c r="E141" i="7" s="1"/>
  <c r="Q74" i="7"/>
  <c r="Q140" i="7" s="1"/>
  <c r="M74" i="7"/>
  <c r="M140" i="7" s="1"/>
  <c r="I74" i="7"/>
  <c r="I140" i="7" s="1"/>
  <c r="E74" i="7"/>
  <c r="E140" i="7" s="1"/>
  <c r="Q73" i="7"/>
  <c r="Q139" i="7" s="1"/>
  <c r="M73" i="7"/>
  <c r="M139" i="7" s="1"/>
  <c r="I73" i="7"/>
  <c r="I139" i="7" s="1"/>
  <c r="E73" i="7"/>
  <c r="E139" i="7" s="1"/>
  <c r="Q72" i="7"/>
  <c r="Q138" i="7" s="1"/>
  <c r="M72" i="7"/>
  <c r="M138" i="7" s="1"/>
  <c r="E72" i="7"/>
  <c r="E138" i="7" s="1"/>
  <c r="Q108" i="7" l="1"/>
  <c r="Q174" i="7" s="1"/>
  <c r="E176" i="7"/>
  <c r="S176" i="7" s="1"/>
  <c r="AO176" i="7" s="1"/>
  <c r="P130" i="7"/>
  <c r="E161" i="7"/>
  <c r="S161" i="7" s="1"/>
  <c r="AO161" i="7" s="1"/>
  <c r="M196" i="7"/>
  <c r="S156" i="7"/>
  <c r="AO156" i="7" s="1"/>
  <c r="S168" i="7"/>
  <c r="AO168" i="7" s="1"/>
  <c r="S187" i="7"/>
  <c r="AO187" i="7" s="1"/>
  <c r="S170" i="7"/>
  <c r="AO170" i="7" s="1"/>
  <c r="S149" i="7"/>
  <c r="AO149" i="7" s="1"/>
  <c r="S184" i="7"/>
  <c r="AO184" i="7" s="1"/>
  <c r="S195" i="7"/>
  <c r="AO195" i="7" s="1"/>
  <c r="S157" i="7"/>
  <c r="AO157" i="7" s="1"/>
  <c r="S159" i="7"/>
  <c r="AO159" i="7" s="1"/>
  <c r="S144" i="7"/>
  <c r="AO144" i="7" s="1"/>
  <c r="S154" i="7"/>
  <c r="AO154" i="7" s="1"/>
  <c r="S97" i="7"/>
  <c r="S163" i="7"/>
  <c r="AO163" i="7" s="1"/>
  <c r="S181" i="7"/>
  <c r="AO181" i="7" s="1"/>
  <c r="S194" i="7"/>
  <c r="AO194" i="7" s="1"/>
  <c r="S142" i="7"/>
  <c r="AO142" i="7" s="1"/>
  <c r="S73" i="7"/>
  <c r="S139" i="7"/>
  <c r="AO139" i="7" s="1"/>
  <c r="S153" i="7"/>
  <c r="AO153" i="7" s="1"/>
  <c r="S178" i="7"/>
  <c r="AO178" i="7" s="1"/>
  <c r="S191" i="7"/>
  <c r="AO191" i="7" s="1"/>
  <c r="S193" i="7"/>
  <c r="AO193" i="7" s="1"/>
  <c r="S148" i="7"/>
  <c r="AO148" i="7" s="1"/>
  <c r="S160" i="7"/>
  <c r="AO160" i="7" s="1"/>
  <c r="S146" i="7"/>
  <c r="AO146" i="7" s="1"/>
  <c r="S89" i="7"/>
  <c r="S155" i="7"/>
  <c r="AO155" i="7" s="1"/>
  <c r="S169" i="7"/>
  <c r="AO169" i="7" s="1"/>
  <c r="S188" i="7"/>
  <c r="AO188" i="7" s="1"/>
  <c r="S143" i="7"/>
  <c r="AO143" i="7" s="1"/>
  <c r="S165" i="7"/>
  <c r="AO165" i="7" s="1"/>
  <c r="S167" i="7"/>
  <c r="AO167" i="7" s="1"/>
  <c r="S179" i="7"/>
  <c r="AO179" i="7" s="1"/>
  <c r="S190" i="7"/>
  <c r="AO190" i="7" s="1"/>
  <c r="S81" i="7"/>
  <c r="S147" i="7"/>
  <c r="AO147" i="7" s="1"/>
  <c r="S105" i="7"/>
  <c r="S171" i="7"/>
  <c r="AO171" i="7" s="1"/>
  <c r="S140" i="7"/>
  <c r="AO140" i="7" s="1"/>
  <c r="S152" i="7"/>
  <c r="AO152" i="7" s="1"/>
  <c r="S162" i="7"/>
  <c r="AO162" i="7" s="1"/>
  <c r="S192" i="7"/>
  <c r="AO192" i="7" s="1"/>
  <c r="S180" i="7"/>
  <c r="AO180" i="7" s="1"/>
  <c r="S120" i="7"/>
  <c r="S186" i="7"/>
  <c r="AO186" i="7" s="1"/>
  <c r="S189" i="7"/>
  <c r="AO189" i="7" s="1"/>
  <c r="C130" i="7"/>
  <c r="S108" i="7"/>
  <c r="S117" i="7"/>
  <c r="S84" i="7"/>
  <c r="S92" i="7"/>
  <c r="S100" i="7"/>
  <c r="S76" i="7"/>
  <c r="G130" i="7"/>
  <c r="Q109" i="7"/>
  <c r="S109" i="7" s="1"/>
  <c r="S111" i="7"/>
  <c r="S116" i="7"/>
  <c r="S128" i="7"/>
  <c r="S150" i="7"/>
  <c r="AO150" i="7" s="1"/>
  <c r="S177" i="7"/>
  <c r="AO177" i="7" s="1"/>
  <c r="S183" i="7"/>
  <c r="AO183" i="7" s="1"/>
  <c r="S151" i="7"/>
  <c r="AO151" i="7" s="1"/>
  <c r="S79" i="7"/>
  <c r="S83" i="7"/>
  <c r="S87" i="7"/>
  <c r="S91" i="7"/>
  <c r="S95" i="7"/>
  <c r="S99" i="7"/>
  <c r="S103" i="7"/>
  <c r="S119" i="7"/>
  <c r="S158" i="7"/>
  <c r="AO158" i="7" s="1"/>
  <c r="S185" i="7"/>
  <c r="AO185" i="7" s="1"/>
  <c r="S182" i="7"/>
  <c r="AO182" i="7" s="1"/>
  <c r="S74" i="7"/>
  <c r="S82" i="7"/>
  <c r="S90" i="7"/>
  <c r="S98" i="7"/>
  <c r="S106" i="7"/>
  <c r="S125" i="7"/>
  <c r="S164" i="7"/>
  <c r="AO164" i="7" s="1"/>
  <c r="S166" i="7"/>
  <c r="AO166" i="7" s="1"/>
  <c r="S145" i="7"/>
  <c r="AO145" i="7" s="1"/>
  <c r="S75" i="7"/>
  <c r="O130" i="7"/>
  <c r="S141" i="7"/>
  <c r="AO141" i="7" s="1"/>
  <c r="S172" i="7"/>
  <c r="AO172" i="7" s="1"/>
  <c r="S174" i="7"/>
  <c r="AO174" i="7" s="1"/>
  <c r="S80" i="7"/>
  <c r="S88" i="7"/>
  <c r="S96" i="7"/>
  <c r="S104" i="7"/>
  <c r="S114" i="7"/>
  <c r="S123" i="7"/>
  <c r="S126" i="7"/>
  <c r="S129" i="7"/>
  <c r="S122" i="7"/>
  <c r="M130" i="7"/>
  <c r="S113" i="7"/>
  <c r="S78" i="7"/>
  <c r="S86" i="7"/>
  <c r="S94" i="7"/>
  <c r="S102" i="7"/>
  <c r="S110" i="7"/>
  <c r="S118" i="7"/>
  <c r="S112" i="7"/>
  <c r="S115" i="7"/>
  <c r="S121" i="7"/>
  <c r="S124" i="7"/>
  <c r="S127" i="7"/>
  <c r="S77" i="7"/>
  <c r="S85" i="7"/>
  <c r="S93" i="7"/>
  <c r="S101" i="7"/>
  <c r="I72" i="7"/>
  <c r="I138" i="7" s="1"/>
  <c r="K130" i="7"/>
  <c r="Q107" i="7"/>
  <c r="E130" i="7"/>
  <c r="AO198" i="7" l="1"/>
  <c r="Q175" i="7"/>
  <c r="S175" i="7" s="1"/>
  <c r="AO175" i="7" s="1"/>
  <c r="Q130" i="7"/>
  <c r="Q173" i="7"/>
  <c r="AM196" i="7"/>
  <c r="I130" i="7"/>
  <c r="S107" i="7"/>
  <c r="E196" i="7"/>
  <c r="S72" i="7"/>
  <c r="S130" i="7" l="1"/>
  <c r="I196" i="7"/>
  <c r="S138" i="7"/>
  <c r="AO138" i="7" s="1"/>
  <c r="S173" i="7"/>
  <c r="AO173" i="7" s="1"/>
  <c r="Y198" i="7" s="1"/>
  <c r="Q196" i="7"/>
  <c r="AO196" i="7" l="1"/>
  <c r="AO200" i="7" s="1"/>
  <c r="S196" i="7"/>
  <c r="K51" i="5" l="1"/>
  <c r="M51" i="5" s="1"/>
  <c r="G51" i="5"/>
  <c r="O36" i="5"/>
  <c r="O20" i="5"/>
  <c r="M46" i="5"/>
  <c r="M38" i="5"/>
  <c r="M30" i="5"/>
  <c r="M22" i="5"/>
  <c r="M14" i="5"/>
  <c r="M8" i="5"/>
  <c r="M7" i="5"/>
  <c r="M6" i="5"/>
  <c r="M5" i="5"/>
  <c r="M4" i="5"/>
  <c r="M3" i="5"/>
  <c r="K46" i="5"/>
  <c r="K45" i="5"/>
  <c r="M45" i="5" s="1"/>
  <c r="K44" i="5"/>
  <c r="M44" i="5" s="1"/>
  <c r="K43" i="5"/>
  <c r="M43" i="5" s="1"/>
  <c r="K42" i="5"/>
  <c r="M42" i="5" s="1"/>
  <c r="K41" i="5"/>
  <c r="M41" i="5" s="1"/>
  <c r="K40" i="5"/>
  <c r="M40" i="5" s="1"/>
  <c r="K39" i="5"/>
  <c r="M39" i="5" s="1"/>
  <c r="K38" i="5"/>
  <c r="K37" i="5"/>
  <c r="M37" i="5" s="1"/>
  <c r="K36" i="5"/>
  <c r="M36" i="5" s="1"/>
  <c r="K35" i="5"/>
  <c r="M35" i="5" s="1"/>
  <c r="K34" i="5"/>
  <c r="M34" i="5" s="1"/>
  <c r="K33" i="5"/>
  <c r="M33" i="5" s="1"/>
  <c r="K32" i="5"/>
  <c r="M32" i="5" s="1"/>
  <c r="K31" i="5"/>
  <c r="M31" i="5" s="1"/>
  <c r="K30" i="5"/>
  <c r="K29" i="5"/>
  <c r="M29" i="5" s="1"/>
  <c r="K28" i="5"/>
  <c r="M28" i="5" s="1"/>
  <c r="K27" i="5"/>
  <c r="M27" i="5" s="1"/>
  <c r="K26" i="5"/>
  <c r="M26" i="5" s="1"/>
  <c r="K25" i="5"/>
  <c r="M25" i="5" s="1"/>
  <c r="K24" i="5"/>
  <c r="M24" i="5" s="1"/>
  <c r="K23" i="5"/>
  <c r="M23" i="5" s="1"/>
  <c r="K22" i="5"/>
  <c r="K21" i="5"/>
  <c r="M21" i="5" s="1"/>
  <c r="K20" i="5"/>
  <c r="M20" i="5" s="1"/>
  <c r="K19" i="5"/>
  <c r="M19" i="5" s="1"/>
  <c r="K18" i="5"/>
  <c r="M18" i="5" s="1"/>
  <c r="K17" i="5"/>
  <c r="M17" i="5" s="1"/>
  <c r="K16" i="5"/>
  <c r="M16" i="5" s="1"/>
  <c r="K15" i="5"/>
  <c r="M15" i="5" s="1"/>
  <c r="K14" i="5"/>
  <c r="K13" i="5"/>
  <c r="M13" i="5" s="1"/>
  <c r="K12" i="5"/>
  <c r="M12" i="5" s="1"/>
  <c r="K11" i="5"/>
  <c r="M11" i="5" s="1"/>
  <c r="K10" i="5"/>
  <c r="M10" i="5" s="1"/>
  <c r="K9" i="5"/>
  <c r="M9" i="5" s="1"/>
  <c r="K8" i="5"/>
  <c r="K7" i="5"/>
  <c r="K6" i="5"/>
  <c r="K5" i="5"/>
  <c r="K4" i="5"/>
  <c r="K3"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3" i="5"/>
  <c r="G12" i="5"/>
  <c r="G11" i="5"/>
  <c r="G10" i="5"/>
  <c r="G9" i="5"/>
  <c r="G8" i="5"/>
  <c r="G7" i="5"/>
  <c r="G6" i="5"/>
  <c r="G5" i="5"/>
  <c r="G4" i="5"/>
  <c r="G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BNSF Railway</author>
  </authors>
  <commentList>
    <comment ref="H70" authorId="0" shapeId="0" xr:uid="{866EB9B2-FB57-4273-BAD3-87E50E790127}">
      <text>
        <r>
          <rPr>
            <b/>
            <sz val="9"/>
            <color indexed="81"/>
            <rFont val="Tahoma"/>
            <family val="2"/>
          </rPr>
          <t>BNSF Railway:</t>
        </r>
        <r>
          <rPr>
            <sz val="9"/>
            <color indexed="81"/>
            <rFont val="Tahoma"/>
            <family val="2"/>
          </rPr>
          <t xml:space="preserve">
Remove any amounts in Line 800 Scheduled Prac.  Move to 401, 420, 507, 518 (40%, 8%, 3%, 49%)</t>
        </r>
      </text>
    </comment>
    <comment ref="L70" authorId="0" shapeId="0" xr:uid="{55A277AA-1D7B-42DA-9B1D-979987E7BBE4}">
      <text>
        <r>
          <rPr>
            <b/>
            <sz val="9"/>
            <color indexed="81"/>
            <rFont val="Tahoma"/>
            <family val="2"/>
          </rPr>
          <t>BNSF Railway:</t>
        </r>
        <r>
          <rPr>
            <sz val="9"/>
            <color indexed="81"/>
            <rFont val="Tahoma"/>
            <family val="2"/>
          </rPr>
          <t xml:space="preserve">
Q 410 upload BEX amount for Center 97090, cost 71003900 often does not agree to SAP KSB1 amount.  There is no difference in Q1 2015.  If there is a difference, adjust for the difference.</t>
        </r>
      </text>
    </comment>
    <comment ref="P70" authorId="0" shapeId="0" xr:uid="{86BF6890-323B-45B0-9BF4-E226AFEFEF2C}">
      <text>
        <r>
          <rPr>
            <b/>
            <sz val="9"/>
            <color indexed="81"/>
            <rFont val="Tahoma"/>
            <family val="2"/>
          </rPr>
          <t>BNSF Railway:</t>
        </r>
        <r>
          <rPr>
            <sz val="9"/>
            <color indexed="81"/>
            <rFont val="Tahoma"/>
            <family val="2"/>
          </rPr>
          <t xml:space="preserve">
Source: Scheduled PRAC Allocation worksheet</t>
        </r>
      </text>
    </comment>
  </commentList>
</comments>
</file>

<file path=xl/sharedStrings.xml><?xml version="1.0" encoding="utf-8"?>
<sst xmlns="http://schemas.openxmlformats.org/spreadsheetml/2006/main" count="1185" uniqueCount="365">
  <si>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</si>
  <si>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</si>
  <si>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</si>
  <si>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</si>
  <si>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</si>
  <si>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</si>
  <si>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</si>
  <si>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</si>
  <si>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</si>
  <si>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</si>
  <si>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</si>
  <si>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</si>
  <si>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</si>
  <si>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</si>
  <si>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</si>
  <si>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</si>
  <si>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</si>
  <si>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</si>
  <si>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</si>
  <si>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</si>
  <si>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</si>
  <si>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</si>
  <si>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</si>
  <si>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</si>
  <si>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</si>
  <si>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</si>
  <si>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</si>
  <si>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</si>
  <si>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</si>
  <si>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</si>
  <si>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</si>
  <si>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</si>
  <si>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r>
      <rPr>
        <sz val="7"/>
        <rFont val="Arial"/>
        <family val="34"/>
      </rPr>
      <t>Provision for Deferred Income Taxes (Account 557)</t>
    </r>
  </si>
  <si>
    <r>
      <rPr>
        <b/>
        <sz val="7"/>
        <rFont val="Arial"/>
        <family val="34"/>
      </rPr>
      <t>Income (Loss) from Continuing Operations</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</si>
  <si>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</si>
  <si>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</si>
  <si>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</si>
  <si>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</si>
  <si>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</si>
  <si>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</si>
  <si>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</si>
  <si>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</si>
  <si>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</si>
  <si>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r>
      <t xml:space="preserve">                                                                                          </t>
    </r>
    <r>
      <rPr>
        <b/>
        <sz val="7"/>
        <rFont val="Arial"/>
        <family val="34"/>
      </rPr>
      <t xml:space="preserve">Income Items
Income After Fixed Charges
</t>
    </r>
    <r>
      <rPr>
        <sz val="7"/>
        <rFont val="Arial"/>
        <family val="34"/>
      </rPr>
      <t>Other Deductions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</si>
  <si>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</si>
  <si>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</si>
  <si>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</si>
  <si>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</si>
  <si>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sz val="6"/>
        <rFont val="Arial"/>
        <family val="34"/>
      </rPr>
      <t xml:space="preserve">This information collection is mandatory pursuant to 49 U.S.C. </t>
    </r>
    <r>
      <rPr>
        <sz val="6"/>
        <rFont val="Calibri"/>
        <family val="34"/>
      </rPr>
      <t>§</t>
    </r>
    <r>
      <rPr>
        <sz val="6"/>
        <rFont val="Arial"/>
        <family val="34"/>
      </rPr>
      <t xml:space="preserve"> 11164 and 49 C.F.R. </t>
    </r>
    <r>
      <rPr>
        <sz val="6"/>
        <rFont val="Calibri"/>
        <family val="34"/>
      </rPr>
      <t>§</t>
    </r>
    <r>
      <rPr>
        <sz val="6"/>
        <rFont val="Arial"/>
        <family val="34"/>
      </rPr>
      <t xml:space="preserve">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r>
  </si>
  <si>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</si>
  <si>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</si>
  <si>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</si>
  <si>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</si>
  <si>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</si>
  <si>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</si>
  <si>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</si>
  <si>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</si>
  <si>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Gain (Loss) on Disposal of Discontinued Segments - Less Applicable Taxes (Account 562)</t>
    </r>
  </si>
  <si>
    <r>
      <t xml:space="preserve">     </t>
    </r>
    <r>
      <rPr>
        <b/>
        <sz val="7"/>
        <rFont val="Times New Roman"/>
        <family val="1"/>
      </rPr>
      <t>Income (Loss) Before Extraordinary Items</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</si>
  <si>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</si>
  <si>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</si>
  <si>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Provision for Deferred Taxes - Extraordinary Items (Account 591)</t>
    </r>
  </si>
  <si>
    <r>
      <rPr>
        <sz val="7"/>
        <rFont val="Times New Roman"/>
        <family val="1"/>
      </rPr>
      <t>Cumulative Effect of Changes in Accounting Principles (Less Taxes) (Account 592)</t>
    </r>
  </si>
  <si>
    <r>
      <t xml:space="preserve">     </t>
    </r>
    <r>
      <rPr>
        <b/>
        <sz val="7"/>
        <rFont val="Times New Roman"/>
        <family val="1"/>
      </rPr>
      <t>Net Income (Loss)</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</si>
  <si>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</si>
  <si>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</si>
  <si>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</si>
  <si>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</si>
  <si>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</si>
  <si>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</si>
  <si>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</si>
  <si>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</si>
  <si>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</si>
  <si>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</si>
  <si>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t>Basic Earnings Per Share</t>
  </si>
  <si>
    <t>Diluted Earnings Per Share</t>
  </si>
  <si>
    <t>Net Income attributable to reporting railroad</t>
  </si>
  <si>
    <t>All Other Way and Structure Accounts</t>
  </si>
  <si>
    <t>Total Way and Structures</t>
  </si>
  <si>
    <t>Income Taxes on Ordinary Income (Account 556)</t>
  </si>
  <si>
    <t>Provision for Deferred Taxes (Account 557)</t>
  </si>
  <si>
    <t>Less:  Net Income attributable to non-controlling interest</t>
  </si>
  <si>
    <t>Expiration Date 3-31-2025</t>
  </si>
  <si>
    <t>N/A</t>
  </si>
  <si>
    <t>Variance</t>
  </si>
  <si>
    <t>Railroad: BNSF Railway Company</t>
  </si>
  <si>
    <t>68000000</t>
  </si>
  <si>
    <t>Interln Switch Inter</t>
  </si>
  <si>
    <t>68001000</t>
  </si>
  <si>
    <t>Interln Switch Intra</t>
  </si>
  <si>
    <t>68010000</t>
  </si>
  <si>
    <t>Cust Switch Inter</t>
  </si>
  <si>
    <t>68011000</t>
  </si>
  <si>
    <t>Cust Switch Intra</t>
  </si>
  <si>
    <t>68050000</t>
  </si>
  <si>
    <t>Cust Contr Switching</t>
  </si>
  <si>
    <t>Total Switching</t>
  </si>
  <si>
    <t>68310000</t>
  </si>
  <si>
    <t>Demurrage</t>
  </si>
  <si>
    <t>Total Demurrage</t>
  </si>
  <si>
    <t>p.9</t>
  </si>
  <si>
    <t>68020431</t>
  </si>
  <si>
    <t>Equip Rent ShLines</t>
  </si>
  <si>
    <t>68020449</t>
  </si>
  <si>
    <t>Montana Rail Link</t>
  </si>
  <si>
    <t>68020782</t>
  </si>
  <si>
    <t>Intermodal Maint RB</t>
  </si>
  <si>
    <t>68024510</t>
  </si>
  <si>
    <t>Ramp Act RmpDRmpCr</t>
  </si>
  <si>
    <t>68024600</t>
  </si>
  <si>
    <t>Ramp Act Flip Credit</t>
  </si>
  <si>
    <t>68030000</t>
  </si>
  <si>
    <t>Storage Credits</t>
  </si>
  <si>
    <t>68033990</t>
  </si>
  <si>
    <t>Ramp Sto Detention</t>
  </si>
  <si>
    <t>68034350</t>
  </si>
  <si>
    <t>Ramp CY Sto Credit</t>
  </si>
  <si>
    <t>68040000</t>
  </si>
  <si>
    <t>Equip Subleases</t>
  </si>
  <si>
    <t>68043912</t>
  </si>
  <si>
    <t>68044301</t>
  </si>
  <si>
    <t>68100000</t>
  </si>
  <si>
    <t>Rev - Commercial Telephones</t>
  </si>
  <si>
    <t>68200000</t>
  </si>
  <si>
    <t>Storage Freight</t>
  </si>
  <si>
    <t>68410000</t>
  </si>
  <si>
    <t>Rev from Rent of Side Trks</t>
  </si>
  <si>
    <t>68440000</t>
  </si>
  <si>
    <t>Line/Land Lse&amp;Prm Rv</t>
  </si>
  <si>
    <t>68500000</t>
  </si>
  <si>
    <t>Revenue Sales Tax</t>
  </si>
  <si>
    <t>68520000</t>
  </si>
  <si>
    <t>Rev from Weighing</t>
  </si>
  <si>
    <t>68530000</t>
  </si>
  <si>
    <t>Rev frm SaleofWater</t>
  </si>
  <si>
    <t>68540000</t>
  </si>
  <si>
    <t>68560000</t>
  </si>
  <si>
    <t>Hold Charge</t>
  </si>
  <si>
    <t>68567660</t>
  </si>
  <si>
    <t>Intermodal Services</t>
  </si>
  <si>
    <t>68567900</t>
  </si>
  <si>
    <t>Othr Misc Rev</t>
  </si>
  <si>
    <t>68567940</t>
  </si>
  <si>
    <t>68580000</t>
  </si>
  <si>
    <t>Customer Interest</t>
  </si>
  <si>
    <t>68590000</t>
  </si>
  <si>
    <t>68600000</t>
  </si>
  <si>
    <t>Taconite Storage</t>
  </si>
  <si>
    <t>68610000</t>
  </si>
  <si>
    <t>Revenues from Diversions</t>
  </si>
  <si>
    <t>68620000</t>
  </si>
  <si>
    <t>68650000</t>
  </si>
  <si>
    <t>Revenue - De Mexico</t>
  </si>
  <si>
    <t>68960000</t>
  </si>
  <si>
    <t>MCC Rev</t>
  </si>
  <si>
    <t>Total Incidental</t>
  </si>
  <si>
    <t>Total All Other Operating Revenues (Lines 4-7,11-12)</t>
  </si>
  <si>
    <t>2 YTD</t>
  </si>
  <si>
    <t>Q1</t>
  </si>
  <si>
    <t xml:space="preserve">Q2 </t>
  </si>
  <si>
    <t>Q2 2023</t>
  </si>
  <si>
    <t xml:space="preserve">MRL </t>
  </si>
  <si>
    <t>Ways and structures</t>
  </si>
  <si>
    <t>Salaries and Wages</t>
  </si>
  <si>
    <t>Materials and Supplies</t>
  </si>
  <si>
    <t>Purchased Services</t>
  </si>
  <si>
    <t>General</t>
  </si>
  <si>
    <t>Total Amount</t>
  </si>
  <si>
    <t>Line #</t>
  </si>
  <si>
    <t/>
  </si>
  <si>
    <t>Original</t>
  </si>
  <si>
    <t>Adjustments</t>
  </si>
  <si>
    <t>Total</t>
  </si>
  <si>
    <t>p21.1</t>
  </si>
  <si>
    <t>p22</t>
  </si>
  <si>
    <t>1</t>
  </si>
  <si>
    <t>Track</t>
  </si>
  <si>
    <t>2</t>
  </si>
  <si>
    <t>Bridge &amp; Building</t>
  </si>
  <si>
    <t>3</t>
  </si>
  <si>
    <t>Signal</t>
  </si>
  <si>
    <t>4</t>
  </si>
  <si>
    <t>Communication</t>
  </si>
  <si>
    <t>5</t>
  </si>
  <si>
    <t>Other</t>
  </si>
  <si>
    <t>6</t>
  </si>
  <si>
    <t>Roadway - Running</t>
  </si>
  <si>
    <t>7</t>
  </si>
  <si>
    <t>Roadway - Switching</t>
  </si>
  <si>
    <t>8</t>
  </si>
  <si>
    <t>Tunnels &amp; Subways - Running</t>
  </si>
  <si>
    <t>9</t>
  </si>
  <si>
    <t>Tunnels &amp; Subways - Switching</t>
  </si>
  <si>
    <t>10</t>
  </si>
  <si>
    <t>Bridges &amp; Culverts - Running</t>
  </si>
  <si>
    <t>11</t>
  </si>
  <si>
    <t>Bridges &amp; Culverts - Switching</t>
  </si>
  <si>
    <t>12</t>
  </si>
  <si>
    <t>Ties - Running</t>
  </si>
  <si>
    <t>13</t>
  </si>
  <si>
    <t>Ties - Switching</t>
  </si>
  <si>
    <t>14</t>
  </si>
  <si>
    <t>Rail &amp; Other Track Material - Running</t>
  </si>
  <si>
    <t>15</t>
  </si>
  <si>
    <t>Rail &amp; Other Track Material - Switching</t>
  </si>
  <si>
    <t>16</t>
  </si>
  <si>
    <t>Ballast - Running</t>
  </si>
  <si>
    <t>17</t>
  </si>
  <si>
    <t>Ballast - Switching</t>
  </si>
  <si>
    <t>21</t>
  </si>
  <si>
    <t>Signals &amp; Interlockers - Running</t>
  </si>
  <si>
    <t>22</t>
  </si>
  <si>
    <t>Signals &amp; Interlockers - Switching</t>
  </si>
  <si>
    <t>23</t>
  </si>
  <si>
    <t>Communications Systems</t>
  </si>
  <si>
    <t>24</t>
  </si>
  <si>
    <t>Power Systems</t>
  </si>
  <si>
    <t>25</t>
  </si>
  <si>
    <t>Highway Grade Crossings - Running</t>
  </si>
  <si>
    <t>26</t>
  </si>
  <si>
    <t>Highway Grade Crossings - Switching</t>
  </si>
  <si>
    <t>27</t>
  </si>
  <si>
    <t>Station &amp; Office Buildings</t>
  </si>
  <si>
    <t>28</t>
  </si>
  <si>
    <t>Shop Buildings - Locomotives</t>
  </si>
  <si>
    <t>29</t>
  </si>
  <si>
    <t>Shop Buildings - Freight Cars</t>
  </si>
  <si>
    <t>30</t>
  </si>
  <si>
    <t>Shop Buildings - Other Equipment</t>
  </si>
  <si>
    <t>101</t>
  </si>
  <si>
    <t>Locomotive Servicing Facilities</t>
  </si>
  <si>
    <t>102</t>
  </si>
  <si>
    <t>Miscellaneous Buildings &amp; Structures</t>
  </si>
  <si>
    <t>104</t>
  </si>
  <si>
    <t>Ore Terminals</t>
  </si>
  <si>
    <t>105</t>
  </si>
  <si>
    <t>Other Marine Terminals</t>
  </si>
  <si>
    <t>106</t>
  </si>
  <si>
    <t>Tofc/Cofc Terminals</t>
  </si>
  <si>
    <t>109</t>
  </si>
  <si>
    <t>Roadway Machines</t>
  </si>
  <si>
    <t>110</t>
  </si>
  <si>
    <t>Small Tools &amp; Supplies</t>
  </si>
  <si>
    <t>111</t>
  </si>
  <si>
    <t>Snow Removal</t>
  </si>
  <si>
    <t>112</t>
  </si>
  <si>
    <t>Fringe Benefits - Running</t>
  </si>
  <si>
    <t>113</t>
  </si>
  <si>
    <t>Fringe Benefits - Switching</t>
  </si>
  <si>
    <t>114</t>
  </si>
  <si>
    <t>Fringe Benefits - Other</t>
  </si>
  <si>
    <t>118</t>
  </si>
  <si>
    <t>Lease Rentals - Debit -Running</t>
  </si>
  <si>
    <t>119</t>
  </si>
  <si>
    <t>Lease Rentals - Debit -Switching</t>
  </si>
  <si>
    <t>124</t>
  </si>
  <si>
    <t>Joint Facility Rent - Debit - Running</t>
  </si>
  <si>
    <t>125</t>
  </si>
  <si>
    <t>Joint Facility Rent - Debit - Switching</t>
  </si>
  <si>
    <t>126</t>
  </si>
  <si>
    <t>Joint Facility Rent - Debit - Other</t>
  </si>
  <si>
    <t>127</t>
  </si>
  <si>
    <t>Joint Facility Rent - (Credit) - Running</t>
  </si>
  <si>
    <t>128</t>
  </si>
  <si>
    <t>Joint Facility Rent - (Credit) - Switching</t>
  </si>
  <si>
    <t>129</t>
  </si>
  <si>
    <t>Joint Facility Rent - (Credit) - Other</t>
  </si>
  <si>
    <t>130</t>
  </si>
  <si>
    <t>Other Rents - Debit - Running</t>
  </si>
  <si>
    <t>131</t>
  </si>
  <si>
    <t>Other Rents - Debit - Switching</t>
  </si>
  <si>
    <t>136</t>
  </si>
  <si>
    <t>Depreciation - Running</t>
  </si>
  <si>
    <t>137</t>
  </si>
  <si>
    <t>Depreciation - Switching</t>
  </si>
  <si>
    <t>138</t>
  </si>
  <si>
    <t>Depreciation - Other</t>
  </si>
  <si>
    <t>139</t>
  </si>
  <si>
    <t>Joint Facility - Debit - Running</t>
  </si>
  <si>
    <t>140</t>
  </si>
  <si>
    <t>Joint Facility - Debit - Switching</t>
  </si>
  <si>
    <t>142</t>
  </si>
  <si>
    <t>Joint Facility - (Credit) - Running</t>
  </si>
  <si>
    <t>143</t>
  </si>
  <si>
    <t>Joint Facility - (Credit) - Switching</t>
  </si>
  <si>
    <t>148</t>
  </si>
  <si>
    <t>Other - Running</t>
  </si>
  <si>
    <t>149</t>
  </si>
  <si>
    <t>Other - Switching</t>
  </si>
  <si>
    <t>150</t>
  </si>
  <si>
    <t>Other - Other</t>
  </si>
  <si>
    <t>Total Ways and Structures</t>
  </si>
  <si>
    <t>Q2 2022</t>
  </si>
  <si>
    <t>Q1 2023</t>
  </si>
  <si>
    <t>TOTAL</t>
  </si>
  <si>
    <t>S&amp;W</t>
  </si>
  <si>
    <t>M&amp;S</t>
  </si>
  <si>
    <t>PS</t>
  </si>
  <si>
    <t>Depreciation</t>
  </si>
  <si>
    <t>401</t>
  </si>
  <si>
    <t>Transportation Train Operations Administration</t>
  </si>
  <si>
    <t>402</t>
  </si>
  <si>
    <t>Engine Crews</t>
  </si>
  <si>
    <t>403</t>
  </si>
  <si>
    <t>Train Crews</t>
  </si>
  <si>
    <t>404</t>
  </si>
  <si>
    <t>Dispatching Trains</t>
  </si>
  <si>
    <t>405</t>
  </si>
  <si>
    <t>Operating Signals &amp; Interlockers</t>
  </si>
  <si>
    <t>406</t>
  </si>
  <si>
    <t>Operating Drawbridges</t>
  </si>
  <si>
    <t>407</t>
  </si>
  <si>
    <t>Highway Crossing Protection</t>
  </si>
  <si>
    <t>408</t>
  </si>
  <si>
    <t>Train Inspection &amp; Lubrication</t>
  </si>
  <si>
    <t>409</t>
  </si>
  <si>
    <t>Locomotive Fuel</t>
  </si>
  <si>
    <t>411</t>
  </si>
  <si>
    <t>Servicing Locomotives</t>
  </si>
  <si>
    <t>413</t>
  </si>
  <si>
    <t>Clearing Wrecks</t>
  </si>
  <si>
    <t>414</t>
  </si>
  <si>
    <t>Fringe Benefits</t>
  </si>
  <si>
    <t>416</t>
  </si>
  <si>
    <t>Joint Facility - Debit</t>
  </si>
  <si>
    <t>417</t>
  </si>
  <si>
    <t>Joint Facility - (Credit)</t>
  </si>
  <si>
    <t>418</t>
  </si>
  <si>
    <t>420</t>
  </si>
  <si>
    <t>Yard Operations Administration</t>
  </si>
  <si>
    <t>421</t>
  </si>
  <si>
    <t>Switch Crews</t>
  </si>
  <si>
    <t>422</t>
  </si>
  <si>
    <t>Controlling Operations</t>
  </si>
  <si>
    <t>423</t>
  </si>
  <si>
    <t>Yard And Terminal Clerical</t>
  </si>
  <si>
    <t>424</t>
  </si>
  <si>
    <t>Operating Switches, Signals, Retarders, &amp; Humps</t>
  </si>
  <si>
    <t>425</t>
  </si>
  <si>
    <t>427</t>
  </si>
  <si>
    <t>429</t>
  </si>
  <si>
    <t>430</t>
  </si>
  <si>
    <t>434</t>
  </si>
  <si>
    <t>501</t>
  </si>
  <si>
    <t>Train &amp; Yard Operations Common: Cleaning Car Interiors</t>
  </si>
  <si>
    <t>502</t>
  </si>
  <si>
    <t>Adjusting &amp; Transferring Loads</t>
  </si>
  <si>
    <t>504</t>
  </si>
  <si>
    <t>Freight Lost Or Damaged - All Other</t>
  </si>
  <si>
    <t>Total Train and Yard</t>
  </si>
  <si>
    <t>Salaries</t>
  </si>
  <si>
    <t>Materials</t>
  </si>
  <si>
    <t>p21.2</t>
  </si>
  <si>
    <t>E</t>
  </si>
  <si>
    <r>
      <t xml:space="preserve">Amended </t>
    </r>
    <r>
      <rPr>
        <u/>
        <sz val="8"/>
        <color rgb="FF000000"/>
        <rFont val="Arial"/>
        <family val="2"/>
      </rPr>
      <t xml:space="preserve">       N/A                           </t>
    </r>
  </si>
  <si>
    <r>
      <t xml:space="preserve">Form RE&amp;I                    Railroad </t>
    </r>
    <r>
      <rPr>
        <b/>
        <u/>
        <sz val="8"/>
        <rFont val="Arial"/>
        <family val="2"/>
      </rPr>
      <t>   </t>
    </r>
    <r>
      <rPr>
        <u/>
        <sz val="8"/>
        <rFont val="Arial"/>
        <family val="2"/>
      </rPr>
      <t>BNSF Railway Company </t>
    </r>
    <r>
      <rPr>
        <b/>
        <u/>
        <sz val="8"/>
        <rFont val="Arial"/>
        <family val="2"/>
      </rPr>
      <t>                      </t>
    </r>
    <r>
      <rPr>
        <b/>
        <sz val="8"/>
        <rFont val="Arial"/>
        <family val="2"/>
      </rPr>
      <t xml:space="preserve">     </t>
    </r>
  </si>
  <si>
    <r>
      <t xml:space="preserve">Year </t>
    </r>
    <r>
      <rPr>
        <u/>
        <sz val="8"/>
        <color rgb="FF000000"/>
        <rFont val="Arial"/>
        <family val="2"/>
      </rPr>
      <t xml:space="preserve">         2024           </t>
    </r>
  </si>
  <si>
    <r>
      <t xml:space="preserve">Year </t>
    </r>
    <r>
      <rPr>
        <u/>
        <sz val="8"/>
        <color rgb="FF000000"/>
        <rFont val="Arial"/>
        <family val="2"/>
      </rPr>
      <t xml:space="preserve">      2024            </t>
    </r>
  </si>
  <si>
    <r>
      <t xml:space="preserve">Date of Report </t>
    </r>
    <r>
      <rPr>
        <u/>
        <sz val="8"/>
        <color rgb="FF000000"/>
        <rFont val="Arial"/>
        <family val="2"/>
      </rPr>
      <t xml:space="preserve">           December 31,2024                           </t>
    </r>
  </si>
  <si>
    <r>
      <t xml:space="preserve">Quarter </t>
    </r>
    <r>
      <rPr>
        <u/>
        <sz val="8"/>
        <color rgb="FF000000"/>
        <rFont val="Arial"/>
        <family val="2"/>
      </rPr>
      <t xml:space="preserve">     4th    </t>
    </r>
  </si>
  <si>
    <t>Name (Printed)       Julia Frank                                               </t>
  </si>
  <si>
    <r>
      <t xml:space="preserve">Date </t>
    </r>
    <r>
      <rPr>
        <u/>
        <sz val="6"/>
        <rFont val="Arial"/>
        <family val="34"/>
      </rPr>
      <t>   1/30/2025                  </t>
    </r>
    <r>
      <rPr>
        <sz val="6"/>
        <rFont val="Arial"/>
        <family val="34"/>
      </rPr>
      <t xml:space="preserve">     Signature </t>
    </r>
    <r>
      <rPr>
        <u/>
        <sz val="6"/>
        <rFont val="Arial"/>
        <family val="34"/>
      </rPr>
      <t>   /s/ Julia Frank                                                          </t>
    </r>
    <r>
      <rPr>
        <sz val="6"/>
        <rFont val="Arial"/>
        <family val="34"/>
      </rPr>
      <t xml:space="preserve">                           </t>
    </r>
  </si>
  <si>
    <r>
      <t>Telephone Number __</t>
    </r>
    <r>
      <rPr>
        <u/>
        <sz val="7"/>
        <color rgb="FF000000"/>
        <rFont val="Times New Roman"/>
        <family val="1"/>
      </rPr>
      <t>_(817) 352-4845</t>
    </r>
    <r>
      <rPr>
        <sz val="7"/>
        <color rgb="FF000000"/>
        <rFont val="Times New Roman"/>
        <family val="1"/>
      </rPr>
      <t>_____________________________________</t>
    </r>
  </si>
  <si>
    <r>
      <t xml:space="preserve">Quarter   </t>
    </r>
    <r>
      <rPr>
        <u/>
        <sz val="8"/>
        <color rgb="FF000000"/>
        <rFont val="Arial"/>
        <family val="2"/>
      </rPr>
      <t>4th</t>
    </r>
  </si>
  <si>
    <t xml:space="preserve">Title   Senior Director - Accounting &amp; Repoting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</si>
</sst>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_(* \(#,##0\);_(* &quot;-&quot;_);_(@_)"/>
    <numFmt numFmtId="43" formatCode="_(* #,##0.00_);_(* \(#,##0.00\);_(* &quot;-&quot;??_);_(@_)"/>
    <numFmt numFmtId="164" formatCode="###0;###0"/>
    <numFmt numFmtId="165" formatCode="_(* #,##0_);_(* \(#,##0\);_(* &quot;-&quot;??_);_(@_)"/>
  </numFmts>
  <fonts count="41" x14ac:knownFonts="1">
    <font>
      <sz val="10"/>
      <color rgb="FF000000"/>
      <name val="Times New Roman"/>
      <charset val="204"/>
    </font>
    <font>
      <sz val="10"/>
      <color theme="1"/>
      <name val="Arial"/>
      <family val="2"/>
    </font>
    <font>
      <b/>
      <sz val="6"/>
      <name val="Arial"/>
      <family val="34"/>
    </font>
    <font>
      <sz val="6"/>
      <name val="Arial"/>
      <family val="34"/>
    </font>
    <font>
      <sz val="6"/>
      <name val="Calibri"/>
      <family val="34"/>
    </font>
    <font>
      <u/>
      <sz val="6"/>
      <name val="Arial"/>
      <family val="34"/>
    </font>
    <font>
      <sz val="10"/>
      <color rgb="FF000000"/>
      <name val="Times New Roman"/>
      <family val="1"/>
    </font>
    <font>
      <sz val="7"/>
      <color rgb="FF000000"/>
      <name val="Times New Roman"/>
      <family val="1"/>
    </font>
    <font>
      <b/>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sz val="6"/>
      <name val="Times New Roman"/>
      <family val="1"/>
    </font>
    <font>
      <b/>
      <sz val="7"/>
      <name val="Times New Roman"/>
      <family val="1"/>
    </font>
    <font>
      <sz val="7"/>
      <name val="Times New Roman"/>
      <family val="1"/>
    </font>
    <font>
      <sz val="10"/>
      <color rgb="FFFF0000"/>
      <name val="Times New Roman"/>
      <family val="1"/>
    </font>
    <font>
      <sz val="10"/>
      <color rgb="FF000000"/>
      <name val="Times New Roman"/>
      <family val="1"/>
    </font>
    <font>
      <b/>
      <sz val="8"/>
      <color rgb="FFFF0000"/>
      <name val="Arial"/>
      <family val="2"/>
    </font>
    <font>
      <sz val="8"/>
      <name val="Arial"/>
      <family val="2"/>
    </font>
    <font>
      <u/>
      <sz val="7"/>
      <color rgb="FF000000"/>
      <name val="Times New Roman"/>
      <family val="1"/>
    </font>
    <font>
      <sz val="10"/>
      <color rgb="FFFF0000"/>
      <name val="Arial"/>
      <family val="2"/>
    </font>
    <font>
      <b/>
      <sz val="10"/>
      <color theme="1"/>
      <name val="Arial"/>
      <family val="2"/>
    </font>
    <font>
      <sz val="10"/>
      <name val="Arial"/>
      <family val="2"/>
    </font>
    <font>
      <b/>
      <sz val="10"/>
      <color rgb="FF008000"/>
      <name val="Arial"/>
      <family val="2"/>
    </font>
    <font>
      <b/>
      <sz val="10"/>
      <name val="Arial"/>
      <family val="2"/>
    </font>
    <font>
      <sz val="10"/>
      <color rgb="FF008000"/>
      <name val="Arial"/>
      <family val="2"/>
    </font>
    <font>
      <b/>
      <sz val="10"/>
      <color rgb="FF0000FF"/>
      <name val="Arial"/>
      <family val="2"/>
    </font>
    <font>
      <sz val="10"/>
      <color rgb="FF0000FF"/>
      <name val="Arial"/>
      <family val="2"/>
    </font>
    <font>
      <sz val="11"/>
      <color theme="1"/>
      <name val="Calibri"/>
      <family val="2"/>
      <scheme val="minor"/>
    </font>
    <font>
      <b/>
      <sz val="10"/>
      <color rgb="FFFF0000"/>
      <name val="Arial"/>
      <family val="2"/>
    </font>
    <font>
      <sz val="8"/>
      <color indexed="8"/>
      <name val="Arial"/>
      <family val="2"/>
    </font>
    <font>
      <b/>
      <sz val="9"/>
      <color indexed="81"/>
      <name val="Tahoma"/>
      <family val="2"/>
    </font>
    <font>
      <sz val="9"/>
      <color indexed="81"/>
      <name val="Tahoma"/>
      <family val="2"/>
    </font>
    <font>
      <u/>
      <sz val="6"/>
      <name val="Arial"/>
      <family val="2"/>
    </font>
    <font>
      <u/>
      <sz val="10"/>
      <color rgb="FF000000"/>
      <name val="Times New Roman"/>
      <family val="1"/>
    </font>
    <font>
      <sz val="8"/>
      <color rgb="FF000000"/>
      <name val="Arial"/>
      <family val="2"/>
    </font>
    <font>
      <u/>
      <sz val="8"/>
      <color rgb="FF000000"/>
      <name val="Arial"/>
      <family val="2"/>
    </font>
    <font>
      <b/>
      <sz val="8"/>
      <name val="Arial"/>
      <family val="2"/>
    </font>
    <font>
      <b/>
      <u/>
      <sz val="8"/>
      <name val="Arial"/>
      <family val="2"/>
    </font>
    <font>
      <u/>
      <sz val="8"/>
      <name val="Arial"/>
      <family val="2"/>
    </font>
  </fonts>
  <fills count="9">
    <fill>
      <patternFill patternType="none"/>
    </fill>
    <fill>
      <patternFill patternType="gray125"/>
    </fill>
    <fill>
      <patternFill patternType="solid">
        <fgColor rgb="FFFFFFFF"/>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indexed="41"/>
      </patternFill>
    </fill>
    <fill>
      <patternFill patternType="solid">
        <fgColor indexed="49"/>
      </patternFill>
    </fill>
    <fill>
      <patternFill patternType="solid">
        <fgColor theme="9" tint="0.59999389629810485"/>
        <bgColor indexed="64"/>
      </patternFill>
    </fill>
  </fills>
  <borders count="4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rgb="FF000000"/>
      </top>
      <bottom/>
      <diagonal/>
    </border>
    <border>
      <left/>
      <right style="thin">
        <color indexed="64"/>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right/>
      <top style="thin">
        <color indexed="8"/>
      </top>
      <bottom style="thin">
        <color indexed="8"/>
      </bottom>
      <diagonal/>
    </border>
    <border>
      <left/>
      <right/>
      <top/>
      <bottom style="thin">
        <color indexed="8"/>
      </bottom>
      <diagonal/>
    </border>
    <border>
      <left/>
      <right/>
      <top style="thin">
        <color indexed="64"/>
      </top>
      <bottom style="double">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8"/>
      </left>
      <right style="thin">
        <color indexed="18"/>
      </right>
      <top style="thin">
        <color indexed="18"/>
      </top>
      <bottom style="thin">
        <color indexed="18"/>
      </bottom>
      <diagonal/>
    </border>
    <border>
      <left style="thin">
        <color indexed="18"/>
      </left>
      <right/>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n">
        <color indexed="18"/>
      </left>
      <right style="thin">
        <color indexed="18"/>
      </right>
      <top style="thin">
        <color indexed="18"/>
      </top>
      <bottom/>
      <diagonal/>
    </border>
    <border>
      <left/>
      <right style="thin">
        <color indexed="18"/>
      </right>
      <top style="thin">
        <color indexed="18"/>
      </top>
      <bottom/>
      <diagonal/>
    </border>
    <border>
      <left style="thin">
        <color indexed="18"/>
      </left>
      <right/>
      <top style="thin">
        <color indexed="1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43" fontId="17"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23" fillId="6" borderId="26" applyNumberFormat="0" applyProtection="0">
      <alignment horizontal="left" vertical="center" indent="1"/>
    </xf>
    <xf numFmtId="0" fontId="29" fillId="0" borderId="0"/>
    <xf numFmtId="43" fontId="29" fillId="0" borderId="0" applyFont="0" applyFill="0" applyBorder="0" applyAlignment="0" applyProtection="0"/>
    <xf numFmtId="4" fontId="19" fillId="7" borderId="34" applyNumberFormat="0" applyProtection="0">
      <alignment horizontal="left" vertical="center" indent="1"/>
    </xf>
    <xf numFmtId="4" fontId="19" fillId="7" borderId="34" applyNumberFormat="0" applyProtection="0">
      <alignment horizontal="left" vertical="center" indent="1"/>
    </xf>
    <xf numFmtId="43" fontId="31" fillId="0" borderId="0" applyFont="0" applyFill="0" applyBorder="0" applyAlignment="0" applyProtection="0"/>
  </cellStyleXfs>
  <cellXfs count="169">
    <xf numFmtId="0" fontId="0" fillId="2" borderId="0" xfId="0" applyFill="1" applyAlignment="1">
      <alignment horizontal="left" vertical="top"/>
    </xf>
    <xf numFmtId="0" fontId="6" fillId="2" borderId="0" xfId="0" applyFont="1" applyFill="1" applyAlignment="1">
      <alignment horizontal="left" vertical="top"/>
    </xf>
    <xf numFmtId="0" fontId="7" fillId="2" borderId="3" xfId="0" applyFont="1" applyFill="1" applyBorder="1" applyAlignment="1">
      <alignment horizontal="center" vertical="top" wrapText="1"/>
    </xf>
    <xf numFmtId="0" fontId="0" fillId="2" borderId="11" xfId="0" applyFill="1" applyBorder="1" applyAlignment="1">
      <alignment horizontal="left" vertical="top"/>
    </xf>
    <xf numFmtId="0" fontId="3" fillId="2" borderId="12" xfId="0" applyFont="1" applyFill="1" applyBorder="1" applyAlignment="1">
      <alignment horizontal="left" vertical="top"/>
    </xf>
    <xf numFmtId="164" fontId="7" fillId="2" borderId="1" xfId="0" applyNumberFormat="1" applyFont="1" applyFill="1" applyBorder="1" applyAlignment="1">
      <alignment horizontal="center" wrapText="1"/>
    </xf>
    <xf numFmtId="0" fontId="16" fillId="2" borderId="0" xfId="0" applyFont="1" applyFill="1" applyAlignment="1">
      <alignment horizontal="left" vertical="top"/>
    </xf>
    <xf numFmtId="0" fontId="16" fillId="2" borderId="0" xfId="0" applyFont="1" applyFill="1" applyAlignment="1">
      <alignment vertical="top" wrapText="1"/>
    </xf>
    <xf numFmtId="0" fontId="7" fillId="2" borderId="0" xfId="0" applyFont="1" applyFill="1" applyAlignment="1">
      <alignment horizontal="left" vertical="top"/>
    </xf>
    <xf numFmtId="0" fontId="11" fillId="2" borderId="0" xfId="0" applyFont="1" applyFill="1" applyAlignment="1">
      <alignment horizontal="left" vertical="top"/>
    </xf>
    <xf numFmtId="0" fontId="9" fillId="2" borderId="1" xfId="0" applyFont="1" applyFill="1" applyBorder="1" applyAlignment="1">
      <alignment horizontal="center" wrapText="1"/>
    </xf>
    <xf numFmtId="164" fontId="10" fillId="2" borderId="1" xfId="0" applyNumberFormat="1" applyFont="1" applyFill="1" applyBorder="1" applyAlignment="1">
      <alignment horizontal="center" wrapText="1"/>
    </xf>
    <xf numFmtId="0" fontId="7" fillId="2" borderId="9" xfId="0" applyFont="1" applyFill="1" applyBorder="1" applyAlignment="1">
      <alignment horizontal="left" vertical="top"/>
    </xf>
    <xf numFmtId="0" fontId="7" fillId="2" borderId="18" xfId="0" applyFont="1" applyFill="1" applyBorder="1" applyAlignment="1">
      <alignment horizontal="center" vertical="top" wrapText="1"/>
    </xf>
    <xf numFmtId="0" fontId="7" fillId="2" borderId="19" xfId="0" applyFont="1" applyFill="1" applyBorder="1" applyAlignment="1">
      <alignment horizontal="left" vertical="top" wrapText="1"/>
    </xf>
    <xf numFmtId="0" fontId="7" fillId="0" borderId="19" xfId="0" applyFont="1" applyBorder="1" applyAlignment="1">
      <alignment horizontal="left" vertical="top" wrapText="1"/>
    </xf>
    <xf numFmtId="0" fontId="15" fillId="0" borderId="19" xfId="0" applyFont="1" applyBorder="1" applyAlignment="1">
      <alignment horizontal="left" vertical="top" wrapText="1"/>
    </xf>
    <xf numFmtId="0" fontId="8" fillId="2" borderId="10" xfId="0" applyFont="1" applyFill="1" applyBorder="1" applyAlignment="1">
      <alignment horizontal="right" vertical="top"/>
    </xf>
    <xf numFmtId="0" fontId="7" fillId="2" borderId="10" xfId="0" applyFont="1" applyFill="1" applyBorder="1" applyAlignment="1">
      <alignment horizontal="left" vertical="top"/>
    </xf>
    <xf numFmtId="0" fontId="7" fillId="2" borderId="11" xfId="0" applyFont="1" applyFill="1" applyBorder="1" applyAlignment="1">
      <alignment horizontal="left" vertical="top"/>
    </xf>
    <xf numFmtId="0" fontId="8" fillId="2" borderId="10" xfId="0" applyFont="1" applyFill="1" applyBorder="1" applyAlignment="1">
      <alignment horizontal="left" vertical="top"/>
    </xf>
    <xf numFmtId="0" fontId="9" fillId="2" borderId="19" xfId="0" applyFont="1" applyFill="1" applyBorder="1" applyAlignment="1">
      <alignment horizontal="left" vertical="top" wrapText="1"/>
    </xf>
    <xf numFmtId="0" fontId="7" fillId="2" borderId="22" xfId="0" applyFont="1" applyFill="1" applyBorder="1" applyAlignment="1">
      <alignment horizontal="left" vertical="top" wrapText="1"/>
    </xf>
    <xf numFmtId="164" fontId="10" fillId="2" borderId="23" xfId="0" applyNumberFormat="1" applyFont="1" applyFill="1" applyBorder="1" applyAlignment="1">
      <alignment horizontal="center" wrapText="1"/>
    </xf>
    <xf numFmtId="43" fontId="0" fillId="2" borderId="0" xfId="0" applyNumberFormat="1" applyFill="1" applyAlignment="1">
      <alignment horizontal="left" vertical="top"/>
    </xf>
    <xf numFmtId="41" fontId="0" fillId="2" borderId="0" xfId="0" applyNumberFormat="1" applyFill="1" applyAlignment="1">
      <alignment horizontal="left" vertical="top"/>
    </xf>
    <xf numFmtId="0" fontId="23" fillId="0" borderId="0" xfId="0" quotePrefix="1" applyFont="1" applyAlignment="1">
      <alignment horizontal="center"/>
    </xf>
    <xf numFmtId="0" fontId="23" fillId="0" borderId="0" xfId="4" quotePrefix="1" applyFill="1" applyBorder="1" applyAlignment="1">
      <alignment vertical="center"/>
    </xf>
    <xf numFmtId="41" fontId="21" fillId="0" borderId="0" xfId="0" applyNumberFormat="1" applyFont="1"/>
    <xf numFmtId="0" fontId="18" fillId="0" borderId="0" xfId="0" applyFont="1" applyAlignment="1">
      <alignment horizontal="right"/>
    </xf>
    <xf numFmtId="41" fontId="23" fillId="0" borderId="0" xfId="0" applyNumberFormat="1" applyFont="1"/>
    <xf numFmtId="0" fontId="24" fillId="0" borderId="0" xfId="0" applyFont="1" applyAlignment="1">
      <alignment horizontal="left"/>
    </xf>
    <xf numFmtId="41" fontId="24" fillId="0" borderId="27" xfId="0" applyNumberFormat="1" applyFont="1" applyBorder="1"/>
    <xf numFmtId="0" fontId="24" fillId="0" borderId="0" xfId="0" applyFont="1"/>
    <xf numFmtId="0" fontId="25" fillId="0" borderId="0" xfId="0" applyFont="1" applyAlignment="1">
      <alignment horizontal="center"/>
    </xf>
    <xf numFmtId="0" fontId="25" fillId="0" borderId="0" xfId="0" applyFont="1"/>
    <xf numFmtId="41" fontId="25" fillId="0" borderId="0" xfId="0" applyNumberFormat="1" applyFont="1"/>
    <xf numFmtId="41" fontId="18" fillId="0" borderId="0" xfId="0" applyNumberFormat="1" applyFont="1" applyAlignment="1">
      <alignment horizontal="right"/>
    </xf>
    <xf numFmtId="0" fontId="23" fillId="0" borderId="0" xfId="0" applyFont="1"/>
    <xf numFmtId="41" fontId="23" fillId="0" borderId="13" xfId="0" applyNumberFormat="1" applyFont="1" applyBorder="1"/>
    <xf numFmtId="0" fontId="26" fillId="0" borderId="0" xfId="0" applyFont="1"/>
    <xf numFmtId="41" fontId="24" fillId="0" borderId="28" xfId="0" applyNumberFormat="1" applyFont="1" applyBorder="1"/>
    <xf numFmtId="0" fontId="18" fillId="4" borderId="0" xfId="0" applyFont="1" applyFill="1" applyAlignment="1">
      <alignment horizontal="right"/>
    </xf>
    <xf numFmtId="41" fontId="24" fillId="0" borderId="0" xfId="0" applyNumberFormat="1" applyFont="1"/>
    <xf numFmtId="0" fontId="23" fillId="0" borderId="0" xfId="0" applyFont="1" applyAlignment="1">
      <alignment horizontal="center"/>
    </xf>
    <xf numFmtId="41" fontId="23" fillId="0" borderId="8" xfId="0" applyNumberFormat="1" applyFont="1" applyBorder="1"/>
    <xf numFmtId="0" fontId="27" fillId="0" borderId="0" xfId="0" applyFont="1"/>
    <xf numFmtId="0" fontId="28" fillId="0" borderId="0" xfId="0" applyFont="1"/>
    <xf numFmtId="41" fontId="27" fillId="0" borderId="29" xfId="0" applyNumberFormat="1" applyFont="1" applyBorder="1"/>
    <xf numFmtId="41" fontId="27" fillId="0" borderId="30" xfId="0" applyNumberFormat="1" applyFont="1" applyBorder="1"/>
    <xf numFmtId="0" fontId="23" fillId="4" borderId="0" xfId="0" quotePrefix="1" applyFont="1" applyFill="1" applyAlignment="1">
      <alignment horizontal="center"/>
    </xf>
    <xf numFmtId="0" fontId="23" fillId="4" borderId="0" xfId="4" quotePrefix="1" applyFill="1" applyBorder="1" applyAlignment="1">
      <alignment vertical="center"/>
    </xf>
    <xf numFmtId="41" fontId="23" fillId="4" borderId="0" xfId="0" applyNumberFormat="1" applyFont="1" applyFill="1"/>
    <xf numFmtId="43" fontId="0" fillId="2" borderId="0" xfId="1" applyFont="1" applyFill="1" applyBorder="1" applyAlignment="1">
      <alignment horizontal="left" vertical="top"/>
    </xf>
    <xf numFmtId="43" fontId="27" fillId="0" borderId="30" xfId="1" applyFont="1" applyBorder="1"/>
    <xf numFmtId="0" fontId="29" fillId="0" borderId="0" xfId="5"/>
    <xf numFmtId="43" fontId="0" fillId="0" borderId="0" xfId="6" applyFont="1"/>
    <xf numFmtId="43" fontId="29" fillId="0" borderId="0" xfId="5" applyNumberFormat="1"/>
    <xf numFmtId="43" fontId="29" fillId="4" borderId="0" xfId="5" applyNumberFormat="1" applyFill="1"/>
    <xf numFmtId="0" fontId="22" fillId="0" borderId="0" xfId="0" applyFont="1"/>
    <xf numFmtId="0" fontId="1" fillId="0" borderId="0" xfId="0" applyFont="1"/>
    <xf numFmtId="165" fontId="25" fillId="0" borderId="32" xfId="6" quotePrefix="1" applyNumberFormat="1" applyFont="1" applyFill="1" applyBorder="1" applyAlignment="1">
      <alignment horizontal="center" vertical="center" wrapText="1"/>
    </xf>
    <xf numFmtId="0" fontId="25" fillId="0" borderId="34" xfId="7" quotePrefix="1" applyNumberFormat="1" applyFont="1" applyFill="1" applyAlignment="1">
      <alignment horizontal="center" vertical="center" wrapText="1"/>
    </xf>
    <xf numFmtId="165" fontId="22" fillId="0" borderId="0" xfId="6" applyNumberFormat="1" applyFont="1" applyFill="1" applyAlignment="1">
      <alignment horizontal="center" vertical="center" wrapText="1"/>
    </xf>
    <xf numFmtId="165" fontId="25" fillId="0" borderId="35" xfId="6" quotePrefix="1" applyNumberFormat="1" applyFont="1" applyFill="1" applyBorder="1" applyAlignment="1">
      <alignment horizontal="center" vertical="center" wrapText="1"/>
    </xf>
    <xf numFmtId="165" fontId="25" fillId="0" borderId="12" xfId="6" quotePrefix="1" applyNumberFormat="1" applyFont="1" applyFill="1" applyBorder="1" applyAlignment="1">
      <alignment horizontal="center" vertical="center" wrapText="1"/>
    </xf>
    <xf numFmtId="165" fontId="22" fillId="0" borderId="14" xfId="6" applyNumberFormat="1" applyFont="1" applyFill="1" applyBorder="1" applyAlignment="1">
      <alignment horizontal="center" vertical="center" wrapText="1"/>
    </xf>
    <xf numFmtId="165" fontId="25" fillId="0" borderId="25" xfId="6" quotePrefix="1" applyNumberFormat="1" applyFont="1" applyFill="1" applyBorder="1" applyAlignment="1">
      <alignment horizontal="center" vertical="center" wrapText="1"/>
    </xf>
    <xf numFmtId="165" fontId="22" fillId="0" borderId="25" xfId="6" applyNumberFormat="1" applyFont="1" applyFill="1" applyBorder="1" applyAlignment="1">
      <alignment horizontal="center" vertical="center" wrapText="1"/>
    </xf>
    <xf numFmtId="0" fontId="30" fillId="0" borderId="34" xfId="8" quotePrefix="1" applyNumberFormat="1" applyFont="1" applyFill="1" applyAlignment="1">
      <alignment horizontal="center" vertical="center"/>
    </xf>
    <xf numFmtId="165" fontId="30" fillId="0" borderId="34" xfId="6" applyNumberFormat="1" applyFont="1" applyFill="1" applyBorder="1" applyAlignment="1">
      <alignment horizontal="center" vertical="center"/>
    </xf>
    <xf numFmtId="165" fontId="30" fillId="0" borderId="32" xfId="6" applyNumberFormat="1" applyFont="1" applyFill="1" applyBorder="1" applyAlignment="1">
      <alignment horizontal="center" vertical="center"/>
    </xf>
    <xf numFmtId="165" fontId="30" fillId="0" borderId="36" xfId="6" applyNumberFormat="1" applyFont="1" applyFill="1" applyBorder="1" applyAlignment="1">
      <alignment horizontal="center" vertical="center"/>
    </xf>
    <xf numFmtId="165" fontId="30" fillId="0" borderId="37" xfId="6" applyNumberFormat="1" applyFont="1" applyFill="1" applyBorder="1" applyAlignment="1">
      <alignment horizontal="center" vertical="center"/>
    </xf>
    <xf numFmtId="0" fontId="23" fillId="0" borderId="34" xfId="8" quotePrefix="1" applyNumberFormat="1" applyFont="1" applyFill="1">
      <alignment horizontal="left" vertical="center" indent="1"/>
    </xf>
    <xf numFmtId="165" fontId="23" fillId="0" borderId="34" xfId="6" applyNumberFormat="1" applyFont="1" applyFill="1" applyBorder="1" applyAlignment="1">
      <alignment horizontal="right" vertical="center"/>
    </xf>
    <xf numFmtId="165" fontId="23" fillId="0" borderId="32" xfId="6" applyNumberFormat="1" applyFont="1" applyFill="1" applyBorder="1" applyAlignment="1">
      <alignment horizontal="right" vertical="center"/>
    </xf>
    <xf numFmtId="165" fontId="23" fillId="0" borderId="36" xfId="6" applyNumberFormat="1" applyFont="1" applyFill="1" applyBorder="1" applyAlignment="1">
      <alignment horizontal="right" vertical="center"/>
    </xf>
    <xf numFmtId="165" fontId="23" fillId="0" borderId="37" xfId="6" applyNumberFormat="1" applyFont="1" applyFill="1" applyBorder="1" applyAlignment="1">
      <alignment horizontal="right" vertical="center"/>
    </xf>
    <xf numFmtId="165" fontId="23" fillId="0" borderId="38" xfId="6" applyNumberFormat="1" applyFont="1" applyFill="1" applyBorder="1" applyAlignment="1">
      <alignment horizontal="right" vertical="center"/>
    </xf>
    <xf numFmtId="165" fontId="23" fillId="8" borderId="34" xfId="9" applyNumberFormat="1" applyFont="1" applyFill="1" applyBorder="1" applyAlignment="1">
      <alignment horizontal="right" vertical="center"/>
    </xf>
    <xf numFmtId="0" fontId="23" fillId="3" borderId="34" xfId="8" quotePrefix="1" applyNumberFormat="1" applyFont="1" applyFill="1">
      <alignment horizontal="left" vertical="center" indent="1"/>
    </xf>
    <xf numFmtId="165" fontId="23" fillId="3" borderId="36" xfId="6" applyNumberFormat="1" applyFont="1" applyFill="1" applyBorder="1" applyAlignment="1">
      <alignment horizontal="right" vertical="center"/>
    </xf>
    <xf numFmtId="165" fontId="23" fillId="3" borderId="34" xfId="6" applyNumberFormat="1" applyFont="1" applyFill="1" applyBorder="1" applyAlignment="1">
      <alignment horizontal="right" vertical="center"/>
    </xf>
    <xf numFmtId="0" fontId="25" fillId="3" borderId="39" xfId="8" quotePrefix="1" applyNumberFormat="1" applyFont="1" applyFill="1" applyBorder="1">
      <alignment horizontal="left" vertical="center" indent="1"/>
    </xf>
    <xf numFmtId="165" fontId="25" fillId="3" borderId="40" xfId="6" applyNumberFormat="1" applyFont="1" applyFill="1" applyBorder="1" applyAlignment="1">
      <alignment horizontal="right" vertical="center"/>
    </xf>
    <xf numFmtId="165" fontId="25" fillId="3" borderId="39" xfId="6" applyNumberFormat="1" applyFont="1" applyFill="1" applyBorder="1" applyAlignment="1">
      <alignment horizontal="right" vertical="center"/>
    </xf>
    <xf numFmtId="165" fontId="25" fillId="3" borderId="32" xfId="6" applyNumberFormat="1" applyFont="1" applyFill="1" applyBorder="1" applyAlignment="1">
      <alignment horizontal="right" vertical="center"/>
    </xf>
    <xf numFmtId="165" fontId="29" fillId="0" borderId="0" xfId="5" applyNumberFormat="1"/>
    <xf numFmtId="0" fontId="25" fillId="5" borderId="39" xfId="8" quotePrefix="1" applyNumberFormat="1" applyFont="1" applyFill="1" applyBorder="1">
      <alignment horizontal="left" vertical="center" indent="1"/>
    </xf>
    <xf numFmtId="0" fontId="29" fillId="5" borderId="0" xfId="5" applyFill="1"/>
    <xf numFmtId="43" fontId="29" fillId="5" borderId="0" xfId="5" applyNumberFormat="1" applyFill="1"/>
    <xf numFmtId="43" fontId="29" fillId="0" borderId="0" xfId="1" applyFont="1"/>
    <xf numFmtId="43" fontId="0" fillId="5" borderId="0" xfId="6" applyFont="1" applyFill="1"/>
    <xf numFmtId="0" fontId="23" fillId="5" borderId="34" xfId="8" quotePrefix="1" applyNumberFormat="1" applyFont="1" applyFill="1">
      <alignment horizontal="left" vertical="center" indent="1"/>
    </xf>
    <xf numFmtId="165" fontId="23" fillId="5" borderId="36" xfId="6" applyNumberFormat="1" applyFont="1" applyFill="1" applyBorder="1" applyAlignment="1">
      <alignment horizontal="right" vertical="center"/>
    </xf>
    <xf numFmtId="165" fontId="23" fillId="5" borderId="34" xfId="6" applyNumberFormat="1" applyFont="1" applyFill="1" applyBorder="1" applyAlignment="1">
      <alignment horizontal="right" vertical="center"/>
    </xf>
    <xf numFmtId="165" fontId="23" fillId="5" borderId="32" xfId="6" applyNumberFormat="1" applyFont="1" applyFill="1" applyBorder="1" applyAlignment="1">
      <alignment horizontal="right" vertical="center"/>
    </xf>
    <xf numFmtId="165" fontId="25" fillId="3" borderId="41" xfId="6" applyNumberFormat="1" applyFont="1" applyFill="1" applyBorder="1" applyAlignment="1">
      <alignment horizontal="right" vertical="center"/>
    </xf>
    <xf numFmtId="165" fontId="30" fillId="0" borderId="0" xfId="6" applyNumberFormat="1" applyFont="1" applyFill="1" applyBorder="1" applyAlignment="1">
      <alignment horizontal="center" vertical="center"/>
    </xf>
    <xf numFmtId="165" fontId="23" fillId="0" borderId="0" xfId="6" applyNumberFormat="1" applyFont="1" applyFill="1" applyBorder="1" applyAlignment="1">
      <alignment horizontal="left" vertical="center"/>
    </xf>
    <xf numFmtId="165" fontId="21" fillId="0" borderId="0" xfId="6" applyNumberFormat="1" applyFont="1" applyFill="1" applyBorder="1" applyAlignment="1">
      <alignment horizontal="left" vertical="center"/>
    </xf>
    <xf numFmtId="165" fontId="30" fillId="3" borderId="0" xfId="6" applyNumberFormat="1" applyFont="1" applyFill="1" applyBorder="1" applyAlignment="1">
      <alignment horizontal="left" vertical="center"/>
    </xf>
    <xf numFmtId="165" fontId="0" fillId="2" borderId="0" xfId="0" applyNumberFormat="1" applyFill="1" applyAlignment="1">
      <alignment horizontal="left" vertical="top"/>
    </xf>
    <xf numFmtId="165" fontId="0" fillId="5" borderId="0" xfId="0" applyNumberFormat="1" applyFill="1" applyAlignment="1">
      <alignment horizontal="left" vertical="top"/>
    </xf>
    <xf numFmtId="0" fontId="34" fillId="2" borderId="0" xfId="0" applyFont="1" applyFill="1" applyAlignment="1">
      <alignment horizontal="left" vertical="top"/>
    </xf>
    <xf numFmtId="0" fontId="5" fillId="2" borderId="0" xfId="0" applyFont="1" applyFill="1" applyAlignment="1">
      <alignment horizontal="left" vertical="top"/>
    </xf>
    <xf numFmtId="41" fontId="15" fillId="0" borderId="1" xfId="0" applyNumberFormat="1" applyFont="1" applyBorder="1" applyAlignment="1">
      <alignment horizontal="left" vertical="top" wrapText="1"/>
    </xf>
    <xf numFmtId="41" fontId="15" fillId="0" borderId="20" xfId="0" applyNumberFormat="1" applyFont="1" applyBorder="1" applyAlignment="1">
      <alignment horizontal="left" vertical="top" wrapText="1"/>
    </xf>
    <xf numFmtId="165" fontId="15" fillId="0" borderId="1" xfId="1" applyNumberFormat="1" applyFont="1" applyFill="1" applyBorder="1" applyAlignment="1">
      <alignment horizontal="left" vertical="top" wrapText="1"/>
    </xf>
    <xf numFmtId="43" fontId="15" fillId="0" borderId="1" xfId="1" applyFont="1" applyFill="1" applyBorder="1" applyAlignment="1">
      <alignment horizontal="left" vertical="top" wrapText="1"/>
    </xf>
    <xf numFmtId="43" fontId="15" fillId="0" borderId="20" xfId="1" applyFont="1" applyFill="1" applyBorder="1" applyAlignment="1">
      <alignment horizontal="left" vertical="top" wrapText="1"/>
    </xf>
    <xf numFmtId="0" fontId="35" fillId="2" borderId="0" xfId="0" applyFont="1" applyFill="1" applyAlignment="1">
      <alignment horizontal="left" vertical="top"/>
    </xf>
    <xf numFmtId="0" fontId="36" fillId="0" borderId="13" xfId="0" applyFont="1" applyBorder="1" applyAlignment="1">
      <alignment vertical="top"/>
    </xf>
    <xf numFmtId="0" fontId="38" fillId="0" borderId="42" xfId="0" applyFont="1" applyBorder="1" applyAlignment="1">
      <alignment horizontal="left" vertical="top"/>
    </xf>
    <xf numFmtId="41" fontId="15" fillId="2" borderId="1" xfId="0" applyNumberFormat="1" applyFont="1" applyFill="1" applyBorder="1" applyAlignment="1">
      <alignment horizontal="left" vertical="top" wrapText="1"/>
    </xf>
    <xf numFmtId="41" fontId="15" fillId="2" borderId="20" xfId="0" applyNumberFormat="1" applyFont="1" applyFill="1" applyBorder="1" applyAlignment="1">
      <alignment horizontal="left" vertical="top" wrapText="1"/>
    </xf>
    <xf numFmtId="0" fontId="8" fillId="2" borderId="19" xfId="0" applyFont="1" applyFill="1" applyBorder="1" applyAlignment="1">
      <alignment horizontal="left" vertical="center" wrapText="1"/>
    </xf>
    <xf numFmtId="164" fontId="10" fillId="2" borderId="1" xfId="0" applyNumberFormat="1" applyFont="1" applyFill="1" applyBorder="1" applyAlignment="1">
      <alignment horizontal="center" vertical="center" wrapText="1"/>
    </xf>
    <xf numFmtId="41" fontId="7" fillId="2" borderId="1" xfId="0" applyNumberFormat="1" applyFont="1" applyFill="1" applyBorder="1" applyAlignment="1">
      <alignment horizontal="left" vertical="center" wrapText="1"/>
    </xf>
    <xf numFmtId="41" fontId="7" fillId="2" borderId="20" xfId="0" applyNumberFormat="1" applyFont="1" applyFill="1" applyBorder="1" applyAlignment="1">
      <alignment horizontal="left" vertical="center" wrapText="1"/>
    </xf>
    <xf numFmtId="10" fontId="7" fillId="2" borderId="1" xfId="0" applyNumberFormat="1" applyFont="1" applyFill="1" applyBorder="1" applyAlignment="1">
      <alignment horizontal="left" vertical="top" wrapText="1"/>
    </xf>
    <xf numFmtId="10" fontId="7" fillId="2" borderId="20" xfId="0" applyNumberFormat="1" applyFont="1" applyFill="1" applyBorder="1" applyAlignment="1">
      <alignment horizontal="left" vertical="top" wrapText="1"/>
    </xf>
    <xf numFmtId="0" fontId="7" fillId="2" borderId="15" xfId="0" applyFont="1" applyFill="1" applyBorder="1" applyAlignment="1">
      <alignment horizontal="center" wrapText="1"/>
    </xf>
    <xf numFmtId="0" fontId="7" fillId="2" borderId="17" xfId="0" applyFont="1" applyFill="1" applyBorder="1" applyAlignment="1">
      <alignment horizont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top" wrapText="1"/>
    </xf>
    <xf numFmtId="0" fontId="7" fillId="2" borderId="5" xfId="0" applyFont="1" applyFill="1" applyBorder="1" applyAlignment="1">
      <alignment horizontal="center" vertical="top" wrapText="1"/>
    </xf>
    <xf numFmtId="0" fontId="7" fillId="2" borderId="16" xfId="0" applyFont="1" applyFill="1" applyBorder="1" applyAlignment="1">
      <alignment horizontal="center" vertical="top" wrapText="1"/>
    </xf>
    <xf numFmtId="0" fontId="8" fillId="2" borderId="7" xfId="0" applyFont="1" applyFill="1" applyBorder="1" applyAlignment="1">
      <alignment horizontal="left" vertical="top"/>
    </xf>
    <xf numFmtId="0" fontId="0" fillId="2" borderId="8" xfId="0" applyFill="1" applyBorder="1" applyAlignment="1">
      <alignment horizontal="left" vertical="top"/>
    </xf>
    <xf numFmtId="0" fontId="8" fillId="2" borderId="10" xfId="0" applyFont="1" applyFill="1" applyBorder="1" applyAlignment="1">
      <alignment horizontal="left" vertical="top"/>
    </xf>
    <xf numFmtId="0" fontId="0" fillId="2" borderId="0" xfId="0" applyFill="1" applyAlignment="1">
      <alignment horizontal="left" vertical="top"/>
    </xf>
    <xf numFmtId="0" fontId="36" fillId="0" borderId="0" xfId="0" applyFont="1" applyAlignment="1">
      <alignment vertical="top"/>
    </xf>
    <xf numFmtId="0" fontId="36" fillId="0" borderId="11" xfId="0" applyFont="1" applyBorder="1" applyAlignment="1">
      <alignment vertical="top"/>
    </xf>
    <xf numFmtId="0" fontId="36" fillId="0" borderId="13" xfId="0" applyFont="1" applyBorder="1" applyAlignment="1">
      <alignment horizontal="left" vertical="top"/>
    </xf>
    <xf numFmtId="0" fontId="36" fillId="0" borderId="14" xfId="0" applyFont="1" applyBorder="1" applyAlignment="1">
      <alignment horizontal="left" vertical="top"/>
    </xf>
    <xf numFmtId="0" fontId="11" fillId="2" borderId="8" xfId="0" applyFont="1" applyFill="1" applyBorder="1" applyAlignment="1">
      <alignment horizontal="left" vertical="top"/>
    </xf>
    <xf numFmtId="0" fontId="0" fillId="2" borderId="9" xfId="0" applyFill="1" applyBorder="1" applyAlignment="1">
      <alignment horizontal="left" vertical="top"/>
    </xf>
    <xf numFmtId="0" fontId="11" fillId="2" borderId="0" xfId="0" applyFont="1" applyFill="1" applyAlignment="1">
      <alignment horizontal="left" vertical="top"/>
    </xf>
    <xf numFmtId="0" fontId="12" fillId="2" borderId="11" xfId="0" applyFont="1" applyFill="1" applyBorder="1" applyAlignment="1">
      <alignment horizontal="left" vertical="top"/>
    </xf>
    <xf numFmtId="0" fontId="36" fillId="0" borderId="43" xfId="0" applyFont="1" applyBorder="1" applyAlignment="1">
      <alignment horizontal="left" vertical="top"/>
    </xf>
    <xf numFmtId="0" fontId="7" fillId="2" borderId="13" xfId="0" applyFont="1" applyFill="1" applyBorder="1" applyAlignment="1">
      <alignment horizontal="left" vertical="top"/>
    </xf>
    <xf numFmtId="0" fontId="7" fillId="2" borderId="14" xfId="0" applyFont="1" applyFill="1" applyBorder="1" applyAlignment="1">
      <alignment horizontal="left" vertical="top"/>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2" borderId="5" xfId="0" applyFont="1" applyFill="1" applyBorder="1" applyAlignment="1">
      <alignment horizontal="left" vertical="top" wrapText="1"/>
    </xf>
    <xf numFmtId="0" fontId="7" fillId="2" borderId="4"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2" fillId="2" borderId="21" xfId="0" applyFont="1" applyFill="1" applyBorder="1" applyAlignment="1">
      <alignment horizontal="left" vertical="center"/>
    </xf>
    <xf numFmtId="0" fontId="0" fillId="2" borderId="6" xfId="0" applyFill="1" applyBorder="1" applyAlignment="1">
      <alignment horizontal="left" vertical="top"/>
    </xf>
    <xf numFmtId="0" fontId="0" fillId="2" borderId="16" xfId="0" applyFill="1" applyBorder="1" applyAlignment="1">
      <alignment horizontal="left" vertical="top"/>
    </xf>
    <xf numFmtId="0" fontId="3" fillId="2" borderId="10" xfId="0" applyFont="1" applyFill="1" applyBorder="1" applyAlignment="1">
      <alignment horizontal="left" vertical="top"/>
    </xf>
    <xf numFmtId="0" fontId="0" fillId="2" borderId="11" xfId="0" applyFill="1" applyBorder="1" applyAlignment="1">
      <alignment horizontal="left" vertical="top"/>
    </xf>
    <xf numFmtId="0" fontId="13" fillId="2" borderId="10" xfId="0" applyFont="1" applyFill="1" applyBorder="1" applyAlignment="1">
      <alignment horizontal="left" vertical="top" wrapText="1"/>
    </xf>
    <xf numFmtId="0" fontId="0" fillId="2" borderId="0" xfId="0" applyFill="1" applyAlignment="1">
      <alignment horizontal="left" vertical="top" wrapText="1"/>
    </xf>
    <xf numFmtId="0" fontId="0" fillId="2" borderId="11" xfId="0" applyFill="1" applyBorder="1" applyAlignment="1">
      <alignment horizontal="left" vertical="top" wrapText="1"/>
    </xf>
    <xf numFmtId="0" fontId="0" fillId="2" borderId="7" xfId="0" applyFill="1" applyBorder="1" applyAlignment="1">
      <alignment horizontal="left"/>
    </xf>
    <xf numFmtId="0" fontId="0" fillId="2" borderId="8" xfId="0" applyFill="1" applyBorder="1" applyAlignment="1">
      <alignment horizontal="left"/>
    </xf>
    <xf numFmtId="0" fontId="0" fillId="2" borderId="9" xfId="0" applyFill="1" applyBorder="1" applyAlignment="1">
      <alignment horizontal="left"/>
    </xf>
    <xf numFmtId="0" fontId="3" fillId="2" borderId="10" xfId="0" applyFont="1" applyFill="1" applyBorder="1" applyAlignment="1">
      <alignment horizontal="left" vertical="top" wrapText="1"/>
    </xf>
    <xf numFmtId="0" fontId="29" fillId="0" borderId="0" xfId="5" applyAlignment="1">
      <alignment horizontal="center"/>
    </xf>
    <xf numFmtId="165" fontId="25" fillId="3" borderId="24" xfId="6" quotePrefix="1" applyNumberFormat="1" applyFont="1" applyFill="1" applyBorder="1" applyAlignment="1">
      <alignment horizontal="center" vertical="center" wrapText="1"/>
    </xf>
    <xf numFmtId="165" fontId="25" fillId="0" borderId="31" xfId="6" quotePrefix="1" applyNumberFormat="1" applyFont="1" applyFill="1" applyBorder="1" applyAlignment="1">
      <alignment horizontal="center" vertical="center" wrapText="1"/>
    </xf>
    <xf numFmtId="165" fontId="25" fillId="3" borderId="31" xfId="6" quotePrefix="1" applyNumberFormat="1" applyFont="1" applyFill="1" applyBorder="1" applyAlignment="1">
      <alignment horizontal="center" vertical="center" wrapText="1"/>
    </xf>
    <xf numFmtId="165" fontId="25" fillId="3" borderId="33" xfId="6" quotePrefix="1" applyNumberFormat="1" applyFont="1" applyFill="1" applyBorder="1" applyAlignment="1">
      <alignment horizontal="center" vertical="center" wrapText="1"/>
    </xf>
    <xf numFmtId="165" fontId="25" fillId="3" borderId="25" xfId="6" quotePrefix="1" applyNumberFormat="1" applyFont="1" applyFill="1" applyBorder="1" applyAlignment="1">
      <alignment horizontal="center" vertical="center" wrapText="1"/>
    </xf>
  </cellXfs>
  <cellStyles count="10">
    <cellStyle name="Comma" xfId="1" builtinId="3"/>
    <cellStyle name="Comma 2" xfId="3" xr:uid="{D6D9FCD9-9915-410E-8DDB-96E83E9ACAEF}"/>
    <cellStyle name="Comma 3" xfId="6" xr:uid="{6EB41817-3F7A-454F-9C72-ADB2D0B1EEA4}"/>
    <cellStyle name="Comma 4" xfId="9" xr:uid="{810DA310-77F8-4A0B-8B07-5D2CBF46F68A}"/>
    <cellStyle name="Normal" xfId="0" builtinId="0"/>
    <cellStyle name="Normal 2" xfId="5" xr:uid="{5D75D7C6-6B1C-4EC4-BC71-61987A88D2CB}"/>
    <cellStyle name="Percent 2" xfId="2" xr:uid="{66300BDE-C890-472C-838C-D61600581334}"/>
    <cellStyle name="SAPBEXchaText 3" xfId="7" xr:uid="{BD01C401-7166-4B64-A44F-E828C255BDF7}"/>
    <cellStyle name="SAPBEXHLevel3" xfId="4" xr:uid="{77A78D0B-DDC0-4F71-B6C5-7ACD7736B5EF}"/>
    <cellStyle name="SAPBEXstdItem 3" xfId="8" xr:uid="{1259CF23-D912-4306-99F0-C7003D224BA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twntfilp005\Apps\CorporateACCG\AAR%20&amp;%20STB%20Reporting\REI\REI%202016\1st%20Quarter\1Q16%20REI%20Lead%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Trends"/>
      <sheetName val="Info"/>
      <sheetName val="2015 QTR"/>
      <sheetName val="2014 QTR"/>
      <sheetName val="2015 YTD"/>
      <sheetName val="2014 YTD"/>
      <sheetName val="REI Leads"/>
      <sheetName val="2015 Q3 YTD"/>
      <sheetName val="2015 Q2 YTD"/>
      <sheetName val="2015 Q1 YTD"/>
      <sheetName val="Input Worksheet"/>
      <sheetName val="FY1Q2015"/>
      <sheetName val="2Q15 Input Worksheet"/>
      <sheetName val="FY2Q2015"/>
      <sheetName val="FY3Q2015"/>
      <sheetName val="3Q15 Input Worksheet"/>
      <sheetName val="1Q15 Input Worksheet"/>
      <sheetName val="Summarized Leads"/>
      <sheetName val="Expanded Leads"/>
    </sheetNames>
    <sheetDataSet>
      <sheetData sheetId="0"/>
      <sheetData sheetId="1"/>
      <sheetData sheetId="2"/>
      <sheetData sheetId="3">
        <row r="10">
          <cell r="B10">
            <v>67000000</v>
          </cell>
        </row>
      </sheetData>
      <sheetData sheetId="4">
        <row r="10">
          <cell r="F10">
            <v>0</v>
          </cell>
        </row>
      </sheetData>
      <sheetData sheetId="5">
        <row r="131">
          <cell r="F131">
            <v>1750</v>
          </cell>
        </row>
      </sheetData>
      <sheetData sheetId="6">
        <row r="132">
          <cell r="F132">
            <v>1750</v>
          </cell>
        </row>
      </sheetData>
      <sheetData sheetId="7"/>
      <sheetData sheetId="8"/>
      <sheetData sheetId="9"/>
      <sheetData sheetId="10"/>
      <sheetData sheetId="11">
        <row r="81">
          <cell r="A81" t="str">
            <v>67000000</v>
          </cell>
          <cell r="B81">
            <v>0</v>
          </cell>
          <cell r="C81">
            <v>0</v>
          </cell>
        </row>
        <row r="82">
          <cell r="A82" t="str">
            <v>67010000</v>
          </cell>
          <cell r="B82">
            <v>-20363411313.43</v>
          </cell>
          <cell r="C82">
            <v>-20363411</v>
          </cell>
        </row>
        <row r="83">
          <cell r="A83" t="str">
            <v>67020000</v>
          </cell>
          <cell r="B83">
            <v>318670927.77999997</v>
          </cell>
          <cell r="C83">
            <v>318671</v>
          </cell>
        </row>
        <row r="84">
          <cell r="A84" t="str">
            <v>67030000</v>
          </cell>
          <cell r="B84">
            <v>156986904.28</v>
          </cell>
          <cell r="C84">
            <v>156987</v>
          </cell>
        </row>
        <row r="85">
          <cell r="A85" t="str">
            <v>67050000</v>
          </cell>
          <cell r="B85">
            <v>68812969.129999995</v>
          </cell>
          <cell r="C85">
            <v>68813</v>
          </cell>
        </row>
        <row r="86">
          <cell r="A86" t="str">
            <v>67070000</v>
          </cell>
          <cell r="B86">
            <v>-545024401</v>
          </cell>
          <cell r="C86">
            <v>-545024</v>
          </cell>
        </row>
        <row r="87">
          <cell r="A87" t="str">
            <v>67080000</v>
          </cell>
          <cell r="B87">
            <v>-767895054.28999996</v>
          </cell>
          <cell r="C87">
            <v>-767895</v>
          </cell>
        </row>
        <row r="88">
          <cell r="A88" t="str">
            <v>67090000</v>
          </cell>
          <cell r="B88">
            <v>-170801599.27000001</v>
          </cell>
          <cell r="C88">
            <v>-170802</v>
          </cell>
        </row>
        <row r="89">
          <cell r="A89" t="str">
            <v>67120000</v>
          </cell>
          <cell r="B89">
            <v>-137964298</v>
          </cell>
          <cell r="C89">
            <v>-137964</v>
          </cell>
        </row>
        <row r="90">
          <cell r="A90" t="str">
            <v>67130000</v>
          </cell>
          <cell r="B90">
            <v>0</v>
          </cell>
          <cell r="C90">
            <v>0</v>
          </cell>
        </row>
        <row r="91">
          <cell r="A91" t="str">
            <v>67210000</v>
          </cell>
          <cell r="B91">
            <v>156574617.78</v>
          </cell>
          <cell r="C91">
            <v>156575</v>
          </cell>
        </row>
        <row r="92">
          <cell r="A92" t="str">
            <v>67300000</v>
          </cell>
          <cell r="B92">
            <v>354224258.11000001</v>
          </cell>
          <cell r="C92">
            <v>354224</v>
          </cell>
        </row>
        <row r="93">
          <cell r="A93" t="str">
            <v>67618670</v>
          </cell>
          <cell r="B93">
            <v>424324.66</v>
          </cell>
          <cell r="C93">
            <v>424</v>
          </cell>
        </row>
        <row r="94">
          <cell r="A94" t="str">
            <v>67618690</v>
          </cell>
          <cell r="B94">
            <v>225195.36</v>
          </cell>
          <cell r="C94">
            <v>225</v>
          </cell>
        </row>
        <row r="95">
          <cell r="A95" t="str">
            <v>67618720</v>
          </cell>
          <cell r="B95">
            <v>16254044.32</v>
          </cell>
          <cell r="C95">
            <v>16254</v>
          </cell>
        </row>
        <row r="96">
          <cell r="A96" t="str">
            <v>67700000</v>
          </cell>
          <cell r="B96">
            <v>-371155</v>
          </cell>
          <cell r="C96">
            <v>-371</v>
          </cell>
        </row>
        <row r="97">
          <cell r="A97" t="str">
            <v>67810000</v>
          </cell>
          <cell r="B97">
            <v>1166349.08</v>
          </cell>
          <cell r="C97">
            <v>1166</v>
          </cell>
        </row>
        <row r="98">
          <cell r="A98" t="str">
            <v>67820000</v>
          </cell>
          <cell r="B98">
            <v>-89682000.040000007</v>
          </cell>
          <cell r="C98">
            <v>-89682</v>
          </cell>
        </row>
        <row r="99">
          <cell r="A99" t="str">
            <v>68000000</v>
          </cell>
          <cell r="B99">
            <v>-44298548.939999998</v>
          </cell>
          <cell r="C99">
            <v>-44299</v>
          </cell>
        </row>
        <row r="100">
          <cell r="A100" t="str">
            <v>68001000</v>
          </cell>
          <cell r="B100">
            <v>-2736336.69</v>
          </cell>
          <cell r="C100">
            <v>-2736</v>
          </cell>
        </row>
        <row r="101">
          <cell r="A101" t="str">
            <v>68010000</v>
          </cell>
          <cell r="B101">
            <v>-4746976.49</v>
          </cell>
          <cell r="C101">
            <v>-4747</v>
          </cell>
        </row>
        <row r="102">
          <cell r="A102" t="str">
            <v>68011000</v>
          </cell>
          <cell r="B102">
            <v>-7822917.0599999996</v>
          </cell>
          <cell r="C102">
            <v>-7823</v>
          </cell>
        </row>
        <row r="103">
          <cell r="A103" t="str">
            <v>68020431</v>
          </cell>
          <cell r="B103">
            <v>37350</v>
          </cell>
          <cell r="C103">
            <v>37</v>
          </cell>
        </row>
        <row r="104">
          <cell r="A104" t="str">
            <v>68020449</v>
          </cell>
          <cell r="B104">
            <v>-12848200.039999999</v>
          </cell>
          <cell r="C104">
            <v>-12848</v>
          </cell>
        </row>
        <row r="105">
          <cell r="A105" t="str">
            <v>68020782</v>
          </cell>
          <cell r="B105">
            <v>-348011.62</v>
          </cell>
          <cell r="C105">
            <v>-348</v>
          </cell>
        </row>
        <row r="106">
          <cell r="A106" t="str">
            <v>68024510</v>
          </cell>
          <cell r="B106">
            <v>-509206</v>
          </cell>
          <cell r="C106">
            <v>-509</v>
          </cell>
        </row>
        <row r="107">
          <cell r="A107" t="str">
            <v>68024600</v>
          </cell>
          <cell r="B107">
            <v>-5632769.0899999999</v>
          </cell>
          <cell r="C107">
            <v>-5633</v>
          </cell>
        </row>
        <row r="108">
          <cell r="A108" t="str">
            <v>68030000</v>
          </cell>
          <cell r="B108">
            <v>3828574.72</v>
          </cell>
          <cell r="C108">
            <v>3829</v>
          </cell>
        </row>
        <row r="109">
          <cell r="A109" t="str">
            <v>68033990</v>
          </cell>
          <cell r="B109">
            <v>-52418200</v>
          </cell>
          <cell r="C109">
            <v>-52418</v>
          </cell>
        </row>
        <row r="110">
          <cell r="A110" t="str">
            <v>68034350</v>
          </cell>
          <cell r="B110">
            <v>-17140160.789999999</v>
          </cell>
          <cell r="C110">
            <v>-17140</v>
          </cell>
        </row>
        <row r="111">
          <cell r="A111" t="str">
            <v>68040000</v>
          </cell>
          <cell r="B111">
            <v>0</v>
          </cell>
          <cell r="C111">
            <v>0</v>
          </cell>
        </row>
        <row r="112">
          <cell r="A112" t="str">
            <v>68043912</v>
          </cell>
          <cell r="B112">
            <v>0</v>
          </cell>
          <cell r="C112">
            <v>0</v>
          </cell>
        </row>
        <row r="113">
          <cell r="A113" t="str">
            <v>68044301</v>
          </cell>
          <cell r="B113">
            <v>0</v>
          </cell>
          <cell r="C113">
            <v>0</v>
          </cell>
        </row>
        <row r="114">
          <cell r="A114" t="str">
            <v>68050000</v>
          </cell>
          <cell r="B114">
            <v>9521526.8499999996</v>
          </cell>
          <cell r="C114">
            <v>9522</v>
          </cell>
        </row>
        <row r="115">
          <cell r="A115" t="str">
            <v>68060000</v>
          </cell>
          <cell r="B115">
            <v>0</v>
          </cell>
          <cell r="C115">
            <v>0</v>
          </cell>
        </row>
        <row r="116">
          <cell r="A116" t="str">
            <v>68310000</v>
          </cell>
          <cell r="B116">
            <v>-196526019.97</v>
          </cell>
          <cell r="C116">
            <v>-196526</v>
          </cell>
        </row>
        <row r="117">
          <cell r="A117" t="str">
            <v>68440000</v>
          </cell>
          <cell r="B117">
            <v>-42937292.409999996</v>
          </cell>
          <cell r="C117">
            <v>-42937</v>
          </cell>
        </row>
        <row r="118">
          <cell r="A118" t="str">
            <v>68500000</v>
          </cell>
          <cell r="B118">
            <v>-24002.36</v>
          </cell>
          <cell r="C118">
            <v>-24</v>
          </cell>
        </row>
        <row r="119">
          <cell r="A119" t="str">
            <v>68520000</v>
          </cell>
          <cell r="B119">
            <v>-841825</v>
          </cell>
          <cell r="C119">
            <v>-842</v>
          </cell>
        </row>
        <row r="120">
          <cell r="A120" t="str">
            <v>68530000</v>
          </cell>
          <cell r="B120">
            <v>-56521</v>
          </cell>
          <cell r="C120">
            <v>-57</v>
          </cell>
        </row>
        <row r="121">
          <cell r="A121" t="str">
            <v>68560000</v>
          </cell>
          <cell r="B121">
            <v>8825</v>
          </cell>
          <cell r="C121">
            <v>9</v>
          </cell>
        </row>
        <row r="122">
          <cell r="A122" t="str">
            <v>68567660</v>
          </cell>
          <cell r="B122">
            <v>-285580.75</v>
          </cell>
          <cell r="C122">
            <v>-286</v>
          </cell>
        </row>
        <row r="123">
          <cell r="A123" t="str">
            <v>68567900</v>
          </cell>
          <cell r="B123">
            <v>-7255612.2800000003</v>
          </cell>
          <cell r="C123">
            <v>-7256</v>
          </cell>
        </row>
        <row r="124">
          <cell r="A124" t="str">
            <v>68567940</v>
          </cell>
          <cell r="B124">
            <v>0</v>
          </cell>
          <cell r="C124">
            <v>0</v>
          </cell>
        </row>
        <row r="125">
          <cell r="A125" t="str">
            <v>68580000</v>
          </cell>
          <cell r="B125">
            <v>-4937249.51</v>
          </cell>
          <cell r="C125">
            <v>-4937</v>
          </cell>
        </row>
        <row r="126">
          <cell r="A126" t="str">
            <v>68610000</v>
          </cell>
          <cell r="B126">
            <v>-2681278</v>
          </cell>
          <cell r="C126">
            <v>-2681</v>
          </cell>
        </row>
        <row r="127">
          <cell r="A127" t="str">
            <v>68650000</v>
          </cell>
          <cell r="B127">
            <v>0</v>
          </cell>
          <cell r="C127">
            <v>0</v>
          </cell>
        </row>
        <row r="128">
          <cell r="A128" t="str">
            <v>68700000</v>
          </cell>
          <cell r="B128">
            <v>-8056048.79</v>
          </cell>
          <cell r="C128">
            <v>-8056</v>
          </cell>
        </row>
        <row r="129">
          <cell r="A129" t="str">
            <v>68960000</v>
          </cell>
          <cell r="B129">
            <v>0</v>
          </cell>
          <cell r="C129">
            <v>0</v>
          </cell>
        </row>
        <row r="130">
          <cell r="A130" t="str">
            <v>Total Expenses</v>
          </cell>
          <cell r="B130">
            <v>13633284120.789999</v>
          </cell>
          <cell r="C130">
            <v>13633284</v>
          </cell>
        </row>
        <row r="131">
          <cell r="A131" t="str">
            <v>80470000</v>
          </cell>
          <cell r="B131">
            <v>71548.73</v>
          </cell>
          <cell r="C131">
            <v>72</v>
          </cell>
        </row>
        <row r="132">
          <cell r="A132" t="str">
            <v>80900000</v>
          </cell>
          <cell r="B132">
            <v>-400000</v>
          </cell>
          <cell r="C132">
            <v>-400</v>
          </cell>
        </row>
        <row r="133">
          <cell r="A133" t="str">
            <v>8100007W</v>
          </cell>
          <cell r="B133">
            <v>0</v>
          </cell>
          <cell r="C133">
            <v>0</v>
          </cell>
        </row>
        <row r="134">
          <cell r="A134" t="str">
            <v>81000070</v>
          </cell>
          <cell r="B134">
            <v>131576066.66</v>
          </cell>
          <cell r="C134">
            <v>131576</v>
          </cell>
        </row>
        <row r="135">
          <cell r="A135">
            <v>81000070</v>
          </cell>
          <cell r="B135">
            <v>-131576066.66</v>
          </cell>
          <cell r="C135">
            <v>-131576</v>
          </cell>
        </row>
        <row r="136">
          <cell r="A136" t="str">
            <v>81000000</v>
          </cell>
          <cell r="B136">
            <v>-156986585.41999999</v>
          </cell>
          <cell r="C136">
            <v>-156987</v>
          </cell>
        </row>
        <row r="137">
          <cell r="A137" t="str">
            <v>82000000</v>
          </cell>
          <cell r="B137">
            <v>-5185683.37</v>
          </cell>
          <cell r="C137">
            <v>-5186</v>
          </cell>
        </row>
        <row r="138">
          <cell r="A138" t="str">
            <v>82010000</v>
          </cell>
          <cell r="B138">
            <v>-985583.9</v>
          </cell>
          <cell r="C138">
            <v>-986</v>
          </cell>
        </row>
        <row r="139">
          <cell r="A139" t="str">
            <v>82030000</v>
          </cell>
          <cell r="B139">
            <v>-1134.2</v>
          </cell>
          <cell r="C139">
            <v>-1</v>
          </cell>
        </row>
        <row r="140">
          <cell r="A140" t="str">
            <v>82040000</v>
          </cell>
          <cell r="B140">
            <v>0</v>
          </cell>
          <cell r="C140">
            <v>0</v>
          </cell>
        </row>
        <row r="141">
          <cell r="A141" t="str">
            <v>82380000</v>
          </cell>
          <cell r="B141">
            <v>437947.66</v>
          </cell>
          <cell r="C141">
            <v>438</v>
          </cell>
        </row>
        <row r="142">
          <cell r="A142" t="str">
            <v>82420000</v>
          </cell>
          <cell r="B142">
            <v>-353921.48</v>
          </cell>
          <cell r="C142">
            <v>-354</v>
          </cell>
        </row>
        <row r="143">
          <cell r="A143" t="str">
            <v>82440000</v>
          </cell>
          <cell r="B143">
            <v>0</v>
          </cell>
          <cell r="C143">
            <v>0</v>
          </cell>
        </row>
        <row r="144">
          <cell r="A144" t="str">
            <v>82500000</v>
          </cell>
          <cell r="B144">
            <v>1332556.05</v>
          </cell>
          <cell r="C144">
            <v>1333</v>
          </cell>
        </row>
        <row r="145">
          <cell r="A145" t="str">
            <v>82600000</v>
          </cell>
          <cell r="B145">
            <v>16496.71</v>
          </cell>
          <cell r="C145">
            <v>17</v>
          </cell>
        </row>
        <row r="146">
          <cell r="A146" t="str">
            <v>82800000</v>
          </cell>
          <cell r="B146">
            <v>4853168.7</v>
          </cell>
          <cell r="C146">
            <v>4853</v>
          </cell>
        </row>
        <row r="147">
          <cell r="A147" t="str">
            <v>84100000</v>
          </cell>
          <cell r="B147">
            <v>0</v>
          </cell>
          <cell r="C147">
            <v>0</v>
          </cell>
        </row>
        <row r="148">
          <cell r="A148" t="str">
            <v>85000000</v>
          </cell>
          <cell r="B148">
            <v>25893237.699999999</v>
          </cell>
          <cell r="C148">
            <v>25894</v>
          </cell>
        </row>
        <row r="149">
          <cell r="A149" t="str">
            <v>8500007W</v>
          </cell>
          <cell r="B149">
            <v>-482718.94</v>
          </cell>
          <cell r="C149">
            <v>-483</v>
          </cell>
        </row>
        <row r="150">
          <cell r="A150" t="str">
            <v>8500007W</v>
          </cell>
          <cell r="B150">
            <v>482718.94</v>
          </cell>
          <cell r="C150">
            <v>483</v>
          </cell>
        </row>
        <row r="151">
          <cell r="A151" t="str">
            <v>86000000</v>
          </cell>
          <cell r="B151">
            <v>57225735</v>
          </cell>
          <cell r="C151">
            <v>57226</v>
          </cell>
        </row>
        <row r="152">
          <cell r="A152" t="str">
            <v>87200000</v>
          </cell>
          <cell r="B152">
            <v>0</v>
          </cell>
          <cell r="C152">
            <v>0</v>
          </cell>
        </row>
        <row r="153">
          <cell r="A153" t="str">
            <v>87201100</v>
          </cell>
          <cell r="B153">
            <v>0</v>
          </cell>
          <cell r="C153">
            <v>0</v>
          </cell>
        </row>
        <row r="154">
          <cell r="A154" t="str">
            <v>87201110</v>
          </cell>
          <cell r="B154">
            <v>0</v>
          </cell>
          <cell r="C154">
            <v>0</v>
          </cell>
        </row>
        <row r="155">
          <cell r="A155" t="str">
            <v>87201750</v>
          </cell>
          <cell r="B155">
            <v>0</v>
          </cell>
          <cell r="C155">
            <v>0</v>
          </cell>
        </row>
        <row r="156">
          <cell r="A156" t="str">
            <v>87203020</v>
          </cell>
          <cell r="B156">
            <v>0</v>
          </cell>
          <cell r="C156">
            <v>0</v>
          </cell>
        </row>
        <row r="157">
          <cell r="A157" t="str">
            <v>87203060</v>
          </cell>
          <cell r="B157">
            <v>0</v>
          </cell>
          <cell r="C157">
            <v>0</v>
          </cell>
        </row>
        <row r="158">
          <cell r="A158" t="str">
            <v>87203080</v>
          </cell>
          <cell r="B158">
            <v>0</v>
          </cell>
          <cell r="C158">
            <v>0</v>
          </cell>
        </row>
        <row r="159">
          <cell r="A159" t="str">
            <v>87203100</v>
          </cell>
          <cell r="B159">
            <v>0</v>
          </cell>
          <cell r="C159">
            <v>0</v>
          </cell>
        </row>
        <row r="160">
          <cell r="A160" t="str">
            <v>87203190</v>
          </cell>
          <cell r="B160">
            <v>0</v>
          </cell>
          <cell r="C160">
            <v>0</v>
          </cell>
        </row>
        <row r="161">
          <cell r="A161" t="str">
            <v>87203690</v>
          </cell>
          <cell r="B161">
            <v>0</v>
          </cell>
          <cell r="C161">
            <v>0</v>
          </cell>
        </row>
        <row r="162">
          <cell r="A162" t="str">
            <v>87203920</v>
          </cell>
          <cell r="B162">
            <v>0</v>
          </cell>
          <cell r="C162">
            <v>0</v>
          </cell>
        </row>
        <row r="163">
          <cell r="A163" t="str">
            <v>87203990</v>
          </cell>
          <cell r="B163">
            <v>0</v>
          </cell>
          <cell r="C163">
            <v>0</v>
          </cell>
        </row>
        <row r="164">
          <cell r="A164" t="str">
            <v>87207900</v>
          </cell>
          <cell r="B164">
            <v>0</v>
          </cell>
          <cell r="C164">
            <v>0</v>
          </cell>
        </row>
        <row r="165">
          <cell r="A165" t="str">
            <v>88000000</v>
          </cell>
          <cell r="B165">
            <v>-26424357.100000001</v>
          </cell>
          <cell r="C165">
            <v>-26425</v>
          </cell>
        </row>
        <row r="166">
          <cell r="A166" t="str">
            <v>88030000</v>
          </cell>
          <cell r="B166">
            <v>1519848.84</v>
          </cell>
          <cell r="C166">
            <v>1520</v>
          </cell>
        </row>
        <row r="167">
          <cell r="A167" t="str">
            <v>88100000</v>
          </cell>
          <cell r="B167">
            <v>2191872.9700000002</v>
          </cell>
          <cell r="C167">
            <v>2192</v>
          </cell>
        </row>
        <row r="168">
          <cell r="A168" t="str">
            <v>88110000</v>
          </cell>
          <cell r="B168">
            <v>10000000</v>
          </cell>
          <cell r="C168">
            <v>10000</v>
          </cell>
        </row>
        <row r="169">
          <cell r="A169" t="str">
            <v>88120000</v>
          </cell>
          <cell r="B169">
            <v>206907.56</v>
          </cell>
          <cell r="C169">
            <v>207</v>
          </cell>
        </row>
        <row r="170">
          <cell r="A170" t="str">
            <v>88133440</v>
          </cell>
          <cell r="B170">
            <v>0</v>
          </cell>
          <cell r="C170">
            <v>0</v>
          </cell>
        </row>
        <row r="171">
          <cell r="A171" t="str">
            <v>88133690</v>
          </cell>
          <cell r="B171">
            <v>84692.37</v>
          </cell>
          <cell r="C171">
            <v>85</v>
          </cell>
        </row>
        <row r="172">
          <cell r="A172" t="str">
            <v>88134000</v>
          </cell>
          <cell r="B172">
            <v>0</v>
          </cell>
          <cell r="C172">
            <v>0</v>
          </cell>
        </row>
        <row r="173">
          <cell r="A173" t="str">
            <v>88134020</v>
          </cell>
          <cell r="B173">
            <v>0</v>
          </cell>
          <cell r="C173">
            <v>0</v>
          </cell>
        </row>
        <row r="174">
          <cell r="A174" t="str">
            <v>88134040</v>
          </cell>
          <cell r="B174">
            <v>0</v>
          </cell>
          <cell r="C174">
            <v>0</v>
          </cell>
        </row>
        <row r="175">
          <cell r="A175" t="str">
            <v>88134050</v>
          </cell>
          <cell r="B175">
            <v>126834.4</v>
          </cell>
          <cell r="C175">
            <v>127</v>
          </cell>
        </row>
        <row r="176">
          <cell r="A176" t="str">
            <v>88134070</v>
          </cell>
          <cell r="B176">
            <v>11367.51</v>
          </cell>
          <cell r="C176">
            <v>11</v>
          </cell>
        </row>
        <row r="177">
          <cell r="A177" t="str">
            <v>88134350</v>
          </cell>
          <cell r="B177">
            <v>0</v>
          </cell>
          <cell r="C177">
            <v>0</v>
          </cell>
        </row>
        <row r="178">
          <cell r="A178" t="str">
            <v>88135300</v>
          </cell>
          <cell r="B178">
            <v>400</v>
          </cell>
          <cell r="C178">
            <v>0</v>
          </cell>
        </row>
        <row r="179">
          <cell r="A179" t="str">
            <v>88135310</v>
          </cell>
          <cell r="B179">
            <v>10777.04</v>
          </cell>
          <cell r="C179">
            <v>11</v>
          </cell>
        </row>
        <row r="180">
          <cell r="A180" t="str">
            <v>88135320</v>
          </cell>
          <cell r="B180">
            <v>852323.4</v>
          </cell>
          <cell r="C180">
            <v>852</v>
          </cell>
        </row>
        <row r="181">
          <cell r="A181" t="str">
            <v>88137610</v>
          </cell>
          <cell r="B181">
            <v>809359.08</v>
          </cell>
          <cell r="C181">
            <v>809</v>
          </cell>
        </row>
        <row r="182">
          <cell r="A182" t="str">
            <v>88137614</v>
          </cell>
          <cell r="B182">
            <v>2187949.1</v>
          </cell>
          <cell r="C182">
            <v>2188</v>
          </cell>
        </row>
        <row r="183">
          <cell r="A183" t="str">
            <v>88137617</v>
          </cell>
          <cell r="B183">
            <v>1455805</v>
          </cell>
          <cell r="C183">
            <v>1456</v>
          </cell>
        </row>
        <row r="184">
          <cell r="A184" t="str">
            <v>88150000</v>
          </cell>
          <cell r="B184">
            <v>51266.74</v>
          </cell>
          <cell r="C184">
            <v>51</v>
          </cell>
        </row>
        <row r="185">
          <cell r="A185" t="str">
            <v>88160000</v>
          </cell>
          <cell r="B185">
            <v>691224.26</v>
          </cell>
          <cell r="C185">
            <v>691</v>
          </cell>
        </row>
        <row r="186">
          <cell r="A186" t="str">
            <v>88320000</v>
          </cell>
          <cell r="B186">
            <v>2406104.4</v>
          </cell>
          <cell r="C186">
            <v>2406</v>
          </cell>
        </row>
        <row r="187">
          <cell r="A187" t="str">
            <v>88330000</v>
          </cell>
          <cell r="B187">
            <v>1364635.92</v>
          </cell>
          <cell r="C187">
            <v>1365</v>
          </cell>
        </row>
        <row r="188">
          <cell r="A188" t="str">
            <v>88360000</v>
          </cell>
          <cell r="B188">
            <v>237770.87</v>
          </cell>
          <cell r="C188">
            <v>238</v>
          </cell>
        </row>
        <row r="189">
          <cell r="A189" t="str">
            <v>88370000</v>
          </cell>
          <cell r="B189">
            <v>-1028629.61</v>
          </cell>
          <cell r="C189">
            <v>-1029</v>
          </cell>
        </row>
        <row r="190">
          <cell r="A190" t="str">
            <v>88400000</v>
          </cell>
          <cell r="B190">
            <v>0</v>
          </cell>
          <cell r="C190">
            <v>0</v>
          </cell>
        </row>
        <row r="191">
          <cell r="A191" t="str">
            <v>88440000</v>
          </cell>
          <cell r="B191">
            <v>579884.16</v>
          </cell>
          <cell r="C191">
            <v>580</v>
          </cell>
        </row>
        <row r="192">
          <cell r="A192" t="str">
            <v>88450000</v>
          </cell>
          <cell r="B192">
            <v>1777304.99</v>
          </cell>
          <cell r="C192">
            <v>1777</v>
          </cell>
        </row>
        <row r="193">
          <cell r="A193" t="str">
            <v>88460000</v>
          </cell>
          <cell r="B193">
            <v>-497866.7</v>
          </cell>
          <cell r="C193">
            <v>-498</v>
          </cell>
        </row>
        <row r="194">
          <cell r="A194" t="str">
            <v>88580000</v>
          </cell>
          <cell r="B194">
            <v>-7000</v>
          </cell>
          <cell r="C194">
            <v>-7</v>
          </cell>
        </row>
        <row r="195">
          <cell r="A195" t="str">
            <v>89400000</v>
          </cell>
          <cell r="B195">
            <v>210215140</v>
          </cell>
          <cell r="C195">
            <v>210215</v>
          </cell>
        </row>
        <row r="196">
          <cell r="A196" t="str">
            <v>89410000</v>
          </cell>
          <cell r="B196">
            <v>-17582.490000000002</v>
          </cell>
          <cell r="C196">
            <v>-18</v>
          </cell>
        </row>
        <row r="197">
          <cell r="A197" t="str">
            <v>89420000</v>
          </cell>
          <cell r="B197">
            <v>1578633306</v>
          </cell>
          <cell r="C197">
            <v>1578633</v>
          </cell>
        </row>
        <row r="198">
          <cell r="A198" t="str">
            <v>89500000</v>
          </cell>
          <cell r="B198">
            <v>50110476</v>
          </cell>
          <cell r="C198">
            <v>50111</v>
          </cell>
        </row>
        <row r="199">
          <cell r="A199" t="str">
            <v>89520000</v>
          </cell>
          <cell r="B199">
            <v>980056070</v>
          </cell>
          <cell r="C199">
            <v>980056</v>
          </cell>
        </row>
        <row r="200">
          <cell r="A200" t="str">
            <v>89530000</v>
          </cell>
          <cell r="B200">
            <v>108865937.03</v>
          </cell>
          <cell r="C200">
            <v>108866</v>
          </cell>
        </row>
        <row r="202">
          <cell r="A202" t="str">
            <v>Net Income</v>
          </cell>
          <cell r="B202">
            <v>-4914842986.0400047</v>
          </cell>
          <cell r="C202">
            <v>-4914843</v>
          </cell>
        </row>
        <row r="203">
          <cell r="A203" t="str">
            <v>BNCF191</v>
          </cell>
          <cell r="B203">
            <v>-4914842986.04</v>
          </cell>
          <cell r="C203">
            <v>-4914843</v>
          </cell>
        </row>
        <row r="204">
          <cell r="B204">
            <v>0</v>
          </cell>
          <cell r="C204">
            <v>0</v>
          </cell>
        </row>
      </sheetData>
      <sheetData sheetId="12">
        <row r="2">
          <cell r="A2" t="str">
            <v>04/10/2014 00:53:33</v>
          </cell>
        </row>
        <row r="4">
          <cell r="A4" t="str">
            <v/>
          </cell>
          <cell r="B4" t="str">
            <v>G/L Account</v>
          </cell>
          <cell r="C4" t="str">
            <v>Current Quarter Actual - QTD</v>
          </cell>
          <cell r="D4" t="str">
            <v>Previous Year Actual - QTD</v>
          </cell>
          <cell r="E4" t="str">
            <v xml:space="preserve"> Inc(dec) Actual - QTD</v>
          </cell>
          <cell r="F4" t="str">
            <v>Current Year Actual  - YTD</v>
          </cell>
          <cell r="G4" t="str">
            <v>Previous Year Actual  - YTD</v>
          </cell>
          <cell r="H4" t="str">
            <v>Inc(dec) Actual  - YTD</v>
          </cell>
        </row>
        <row r="6">
          <cell r="A6" t="str">
            <v>67000000</v>
          </cell>
          <cell r="B6" t="str">
            <v>Man Frt Rev Adj</v>
          </cell>
          <cell r="C6">
            <v>0</v>
          </cell>
          <cell r="D6">
            <v>0</v>
          </cell>
          <cell r="E6">
            <v>0</v>
          </cell>
          <cell r="F6">
            <v>0</v>
          </cell>
          <cell r="G6">
            <v>0</v>
          </cell>
          <cell r="H6">
            <v>0</v>
          </cell>
        </row>
        <row r="7">
          <cell r="A7" t="str">
            <v>67010000</v>
          </cell>
          <cell r="B7" t="str">
            <v>Frt Revenue</v>
          </cell>
          <cell r="C7">
            <v>5050187533.4099998</v>
          </cell>
          <cell r="D7">
            <v>4783490370.4700003</v>
          </cell>
          <cell r="E7">
            <v>266697162.94</v>
          </cell>
          <cell r="F7">
            <v>5050187533.4099998</v>
          </cell>
          <cell r="G7">
            <v>4783490370.4700003</v>
          </cell>
          <cell r="H7">
            <v>266697162.94</v>
          </cell>
        </row>
        <row r="8">
          <cell r="A8" t="str">
            <v>67020000</v>
          </cell>
          <cell r="B8" t="str">
            <v>Haulage Shortline</v>
          </cell>
          <cell r="C8">
            <v>-78584026.269999996</v>
          </cell>
          <cell r="D8">
            <v>-77526255.25</v>
          </cell>
          <cell r="E8">
            <v>-1057771.02</v>
          </cell>
          <cell r="F8">
            <v>-78584026.269999996</v>
          </cell>
          <cell r="G8">
            <v>-77526255.25</v>
          </cell>
          <cell r="H8">
            <v>-1057771.02</v>
          </cell>
        </row>
        <row r="9">
          <cell r="A9" t="str">
            <v>67030000</v>
          </cell>
          <cell r="B9" t="str">
            <v>Bill Adjustments</v>
          </cell>
          <cell r="C9">
            <v>-38601030.189999998</v>
          </cell>
          <cell r="D9">
            <v>-58125359.969999999</v>
          </cell>
          <cell r="E9">
            <v>19524329.780000001</v>
          </cell>
          <cell r="F9">
            <v>-38601030.189999998</v>
          </cell>
          <cell r="G9">
            <v>-58125359.969999999</v>
          </cell>
          <cell r="H9">
            <v>19524329.780000001</v>
          </cell>
        </row>
        <row r="10">
          <cell r="A10" t="str">
            <v>67050000</v>
          </cell>
          <cell r="B10" t="str">
            <v>MRL Orig &amp; Term</v>
          </cell>
          <cell r="C10">
            <v>-17534124.039999999</v>
          </cell>
          <cell r="D10">
            <v>-15160863.85</v>
          </cell>
          <cell r="E10">
            <v>-2373260.19</v>
          </cell>
          <cell r="F10">
            <v>-17534124.039999999</v>
          </cell>
          <cell r="G10">
            <v>-15160863.85</v>
          </cell>
          <cell r="H10">
            <v>-2373260.19</v>
          </cell>
        </row>
        <row r="11">
          <cell r="A11" t="str">
            <v>67070000</v>
          </cell>
          <cell r="B11" t="str">
            <v>Mileage Fuel SChg</v>
          </cell>
          <cell r="C11">
            <v>268752379</v>
          </cell>
          <cell r="D11">
            <v>380080181</v>
          </cell>
          <cell r="E11">
            <v>-111327802</v>
          </cell>
          <cell r="F11">
            <v>268752379</v>
          </cell>
          <cell r="G11">
            <v>380080181</v>
          </cell>
          <cell r="H11">
            <v>-111327802</v>
          </cell>
        </row>
        <row r="12">
          <cell r="A12" t="str">
            <v>67080000</v>
          </cell>
          <cell r="B12" t="str">
            <v>Percent Rv Fuel Schg</v>
          </cell>
          <cell r="C12">
            <v>214165897.30000001</v>
          </cell>
          <cell r="D12">
            <v>322547937.38</v>
          </cell>
          <cell r="E12">
            <v>-108382040.08</v>
          </cell>
          <cell r="F12">
            <v>214165897.30000001</v>
          </cell>
          <cell r="G12">
            <v>322547937.38</v>
          </cell>
          <cell r="H12">
            <v>-108382040.08</v>
          </cell>
        </row>
        <row r="13">
          <cell r="A13" t="str">
            <v>67090000</v>
          </cell>
          <cell r="B13" t="str">
            <v>Other Revenue</v>
          </cell>
          <cell r="C13">
            <v>22449865.91</v>
          </cell>
          <cell r="D13">
            <v>27291596.359999999</v>
          </cell>
          <cell r="E13">
            <v>-4841730.45</v>
          </cell>
          <cell r="F13">
            <v>22449865.91</v>
          </cell>
          <cell r="G13">
            <v>27291596.359999999</v>
          </cell>
          <cell r="H13">
            <v>-4841730.45</v>
          </cell>
        </row>
        <row r="14">
          <cell r="A14" t="str">
            <v>67120000</v>
          </cell>
          <cell r="B14" t="str">
            <v>COTS</v>
          </cell>
          <cell r="C14">
            <v>59076856</v>
          </cell>
          <cell r="D14">
            <v>-2819470</v>
          </cell>
          <cell r="E14">
            <v>61896326</v>
          </cell>
          <cell r="F14">
            <v>59076856</v>
          </cell>
          <cell r="G14">
            <v>-2819470</v>
          </cell>
          <cell r="H14">
            <v>61896326</v>
          </cell>
        </row>
        <row r="15">
          <cell r="A15" t="str">
            <v>67210000</v>
          </cell>
          <cell r="B15" t="str">
            <v>Switching Paybles</v>
          </cell>
          <cell r="C15">
            <v>-39666795.25</v>
          </cell>
          <cell r="D15">
            <v>-39752538.579999998</v>
          </cell>
          <cell r="E15">
            <v>85743.33</v>
          </cell>
          <cell r="F15">
            <v>-39666795.25</v>
          </cell>
          <cell r="G15">
            <v>-39752538.579999998</v>
          </cell>
          <cell r="H15">
            <v>85743.33</v>
          </cell>
        </row>
        <row r="16">
          <cell r="A16" t="str">
            <v>67300000</v>
          </cell>
          <cell r="B16" t="str">
            <v>Contract Allow</v>
          </cell>
          <cell r="C16">
            <v>-89683849.469999999</v>
          </cell>
          <cell r="D16">
            <v>-84655331.329999998</v>
          </cell>
          <cell r="E16">
            <v>-5028518.1399999997</v>
          </cell>
          <cell r="F16">
            <v>-89683849.469999999</v>
          </cell>
          <cell r="G16">
            <v>-84655331.329999998</v>
          </cell>
          <cell r="H16">
            <v>-5028518.1399999997</v>
          </cell>
        </row>
        <row r="17">
          <cell r="A17" t="str">
            <v>67618670</v>
          </cell>
          <cell r="B17" t="str">
            <v>Expedite UPS DrReDb</v>
          </cell>
          <cell r="C17">
            <v>-18104.11</v>
          </cell>
          <cell r="D17">
            <v>-656865.54</v>
          </cell>
          <cell r="E17">
            <v>638761.43000000005</v>
          </cell>
          <cell r="F17">
            <v>-18104.11</v>
          </cell>
          <cell r="G17">
            <v>-656865.54</v>
          </cell>
          <cell r="H17">
            <v>638761.43000000005</v>
          </cell>
        </row>
        <row r="18">
          <cell r="A18" t="str">
            <v>67618690</v>
          </cell>
          <cell r="B18" t="str">
            <v>Expedite LTL DrReDb</v>
          </cell>
          <cell r="C18">
            <v>-26828.73</v>
          </cell>
          <cell r="D18">
            <v>1018187.32</v>
          </cell>
          <cell r="E18">
            <v>-1045016.05</v>
          </cell>
          <cell r="F18">
            <v>-26828.73</v>
          </cell>
          <cell r="G18">
            <v>1018187.32</v>
          </cell>
          <cell r="H18">
            <v>-1045016.05</v>
          </cell>
        </row>
        <row r="19">
          <cell r="A19" t="str">
            <v>67618720</v>
          </cell>
          <cell r="B19" t="str">
            <v>Dr&amp;Pier Intl Drayage</v>
          </cell>
          <cell r="C19">
            <v>-4180855.12</v>
          </cell>
          <cell r="D19">
            <v>-3647731.57</v>
          </cell>
          <cell r="E19">
            <v>-533123.55000000005</v>
          </cell>
          <cell r="F19">
            <v>-4180855.12</v>
          </cell>
          <cell r="G19">
            <v>-3647731.57</v>
          </cell>
          <cell r="H19">
            <v>-533123.55000000005</v>
          </cell>
        </row>
        <row r="20">
          <cell r="A20" t="str">
            <v>67700000</v>
          </cell>
          <cell r="B20" t="str">
            <v>Logs</v>
          </cell>
          <cell r="C20">
            <v>195776</v>
          </cell>
          <cell r="D20">
            <v>56811.53</v>
          </cell>
          <cell r="E20">
            <v>138964.47</v>
          </cell>
          <cell r="F20">
            <v>195776</v>
          </cell>
          <cell r="G20">
            <v>56811.53</v>
          </cell>
          <cell r="H20">
            <v>138964.47</v>
          </cell>
        </row>
        <row r="21">
          <cell r="A21" t="str">
            <v>67810000</v>
          </cell>
          <cell r="B21" t="str">
            <v>Distribute Service</v>
          </cell>
          <cell r="C21">
            <v>-888438.71</v>
          </cell>
          <cell r="D21">
            <v>-674277.84</v>
          </cell>
          <cell r="E21">
            <v>-214160.87</v>
          </cell>
          <cell r="F21">
            <v>-888438.71</v>
          </cell>
          <cell r="G21">
            <v>-674277.84</v>
          </cell>
          <cell r="H21">
            <v>-214160.87</v>
          </cell>
        </row>
        <row r="22">
          <cell r="A22" t="str">
            <v>67820000</v>
          </cell>
          <cell r="B22" t="str">
            <v>PPA Amort # Freight</v>
          </cell>
          <cell r="C22">
            <v>27283500.010000002</v>
          </cell>
          <cell r="D22">
            <v>38382000</v>
          </cell>
          <cell r="E22">
            <v>-11098499.99</v>
          </cell>
          <cell r="F22">
            <v>27283500.010000002</v>
          </cell>
          <cell r="G22">
            <v>38382000</v>
          </cell>
          <cell r="H22">
            <v>-11098499.99</v>
          </cell>
        </row>
        <row r="23">
          <cell r="A23" t="str">
            <v>67990000</v>
          </cell>
          <cell r="B23" t="str">
            <v>I/C LINE HAUL REVENU</v>
          </cell>
          <cell r="C23">
            <v>0</v>
          </cell>
          <cell r="D23">
            <v>0</v>
          </cell>
          <cell r="E23">
            <v>0</v>
          </cell>
          <cell r="F23">
            <v>0</v>
          </cell>
          <cell r="G23">
            <v>0</v>
          </cell>
          <cell r="H23">
            <v>0</v>
          </cell>
        </row>
        <row r="24">
          <cell r="A24" t="str">
            <v>68000000</v>
          </cell>
          <cell r="B24" t="str">
            <v>Interln Switch Inter</v>
          </cell>
          <cell r="C24">
            <v>11289935.27</v>
          </cell>
          <cell r="D24">
            <v>11091895.9</v>
          </cell>
          <cell r="E24">
            <v>198039.37</v>
          </cell>
          <cell r="F24">
            <v>11289935.27</v>
          </cell>
          <cell r="G24">
            <v>11091895.9</v>
          </cell>
          <cell r="H24">
            <v>198039.37</v>
          </cell>
        </row>
        <row r="25">
          <cell r="A25" t="str">
            <v>68001000</v>
          </cell>
          <cell r="B25" t="str">
            <v>Interln Switch Intra</v>
          </cell>
          <cell r="C25">
            <v>803501.67</v>
          </cell>
          <cell r="D25">
            <v>650255.05000000005</v>
          </cell>
          <cell r="E25">
            <v>153246.62</v>
          </cell>
          <cell r="F25">
            <v>803501.67</v>
          </cell>
          <cell r="G25">
            <v>650255.05000000005</v>
          </cell>
          <cell r="H25">
            <v>153246.62</v>
          </cell>
        </row>
        <row r="26">
          <cell r="A26" t="str">
            <v>68010000</v>
          </cell>
          <cell r="B26" t="str">
            <v>Cust Switch Inter</v>
          </cell>
          <cell r="C26">
            <v>1476216.43</v>
          </cell>
          <cell r="D26">
            <v>1760226.07</v>
          </cell>
          <cell r="E26">
            <v>-284009.64</v>
          </cell>
          <cell r="F26">
            <v>1476216.43</v>
          </cell>
          <cell r="G26">
            <v>1760226.07</v>
          </cell>
          <cell r="H26">
            <v>-284009.64</v>
          </cell>
        </row>
        <row r="27">
          <cell r="A27" t="str">
            <v>68011000</v>
          </cell>
          <cell r="B27" t="str">
            <v>Cust Switch Intra</v>
          </cell>
          <cell r="C27">
            <v>1909664.17</v>
          </cell>
          <cell r="D27">
            <v>1876729.39</v>
          </cell>
          <cell r="E27">
            <v>32934.78</v>
          </cell>
          <cell r="F27">
            <v>1909664.17</v>
          </cell>
          <cell r="G27">
            <v>1876729.39</v>
          </cell>
          <cell r="H27">
            <v>32934.78</v>
          </cell>
        </row>
        <row r="28">
          <cell r="A28" t="str">
            <v>68020431</v>
          </cell>
          <cell r="B28" t="str">
            <v>Equip Rent ShLines</v>
          </cell>
          <cell r="C28">
            <v>0</v>
          </cell>
          <cell r="D28">
            <v>0</v>
          </cell>
          <cell r="E28">
            <v>0</v>
          </cell>
          <cell r="F28">
            <v>0</v>
          </cell>
          <cell r="G28">
            <v>0</v>
          </cell>
          <cell r="H28">
            <v>0</v>
          </cell>
        </row>
        <row r="29">
          <cell r="A29" t="str">
            <v>68020449</v>
          </cell>
          <cell r="B29" t="str">
            <v>Montana Rail Link</v>
          </cell>
          <cell r="C29">
            <v>1024300.01</v>
          </cell>
          <cell r="D29">
            <v>1023800.01</v>
          </cell>
          <cell r="E29">
            <v>500</v>
          </cell>
          <cell r="F29">
            <v>1024300.01</v>
          </cell>
          <cell r="G29">
            <v>1023800.01</v>
          </cell>
          <cell r="H29">
            <v>500</v>
          </cell>
        </row>
        <row r="30">
          <cell r="A30" t="str">
            <v>68020782</v>
          </cell>
          <cell r="B30" t="str">
            <v>Intermodal Maint RB</v>
          </cell>
          <cell r="C30">
            <v>75886.64</v>
          </cell>
          <cell r="D30">
            <v>115722.91</v>
          </cell>
          <cell r="E30">
            <v>-39836.269999999997</v>
          </cell>
          <cell r="F30">
            <v>75886.64</v>
          </cell>
          <cell r="G30">
            <v>115722.91</v>
          </cell>
          <cell r="H30">
            <v>-39836.269999999997</v>
          </cell>
        </row>
        <row r="31">
          <cell r="A31" t="str">
            <v>68024510</v>
          </cell>
          <cell r="B31" t="str">
            <v>Ramp Act RmpDRmpCr</v>
          </cell>
          <cell r="C31">
            <v>305049</v>
          </cell>
          <cell r="D31">
            <v>182574</v>
          </cell>
          <cell r="E31">
            <v>122475</v>
          </cell>
          <cell r="F31">
            <v>305049</v>
          </cell>
          <cell r="G31">
            <v>182574</v>
          </cell>
          <cell r="H31">
            <v>122475</v>
          </cell>
        </row>
        <row r="32">
          <cell r="A32" t="str">
            <v>68024600</v>
          </cell>
          <cell r="B32" t="str">
            <v>Ramp Act Flip Credit</v>
          </cell>
          <cell r="C32">
            <v>1076044.2</v>
          </cell>
          <cell r="D32">
            <v>1341246.8</v>
          </cell>
          <cell r="E32">
            <v>-265202.59999999998</v>
          </cell>
          <cell r="F32">
            <v>1076044.2</v>
          </cell>
          <cell r="G32">
            <v>1341246.8</v>
          </cell>
          <cell r="H32">
            <v>-265202.59999999998</v>
          </cell>
        </row>
        <row r="33">
          <cell r="A33" t="str">
            <v>68030000</v>
          </cell>
          <cell r="B33" t="str">
            <v>Storage Credits</v>
          </cell>
          <cell r="C33">
            <v>582064.5</v>
          </cell>
          <cell r="D33">
            <v>-4727657.49</v>
          </cell>
          <cell r="E33">
            <v>5309721.99</v>
          </cell>
          <cell r="F33">
            <v>582064.5</v>
          </cell>
          <cell r="G33">
            <v>-4727657.49</v>
          </cell>
          <cell r="H33">
            <v>5309721.99</v>
          </cell>
        </row>
        <row r="34">
          <cell r="A34" t="str">
            <v>68033990</v>
          </cell>
          <cell r="B34" t="str">
            <v>Ramp Sto Detention</v>
          </cell>
          <cell r="C34">
            <v>15997280</v>
          </cell>
          <cell r="D34">
            <v>8011518</v>
          </cell>
          <cell r="E34">
            <v>7985762</v>
          </cell>
          <cell r="F34">
            <v>15997280</v>
          </cell>
          <cell r="G34">
            <v>8011518</v>
          </cell>
          <cell r="H34">
            <v>7985762</v>
          </cell>
        </row>
        <row r="35">
          <cell r="A35" t="str">
            <v>68034350</v>
          </cell>
          <cell r="B35" t="str">
            <v>Ramp CY Sto Credit</v>
          </cell>
          <cell r="C35">
            <v>3739334.75</v>
          </cell>
          <cell r="D35">
            <v>3802715.15</v>
          </cell>
          <cell r="E35">
            <v>-63380.4</v>
          </cell>
          <cell r="F35">
            <v>3739334.75</v>
          </cell>
          <cell r="G35">
            <v>3802715.15</v>
          </cell>
          <cell r="H35">
            <v>-63380.4</v>
          </cell>
        </row>
        <row r="36">
          <cell r="A36" t="str">
            <v>68040000</v>
          </cell>
          <cell r="B36" t="str">
            <v>Equip Subleases</v>
          </cell>
          <cell r="C36">
            <v>0</v>
          </cell>
          <cell r="D36">
            <v>0</v>
          </cell>
          <cell r="E36">
            <v>0</v>
          </cell>
          <cell r="F36">
            <v>0</v>
          </cell>
          <cell r="G36">
            <v>0</v>
          </cell>
          <cell r="H36">
            <v>0</v>
          </cell>
        </row>
        <row r="37">
          <cell r="A37" t="str">
            <v>68043912</v>
          </cell>
          <cell r="B37" t="str">
            <v>Equip Subleases</v>
          </cell>
          <cell r="C37">
            <v>0</v>
          </cell>
          <cell r="D37">
            <v>0</v>
          </cell>
          <cell r="E37">
            <v>0</v>
          </cell>
          <cell r="F37">
            <v>0</v>
          </cell>
          <cell r="G37">
            <v>0</v>
          </cell>
          <cell r="H37">
            <v>0</v>
          </cell>
        </row>
        <row r="38">
          <cell r="A38" t="str">
            <v>68044301</v>
          </cell>
          <cell r="B38" t="str">
            <v>Equip Subleases</v>
          </cell>
          <cell r="C38">
            <v>0</v>
          </cell>
          <cell r="D38">
            <v>0</v>
          </cell>
          <cell r="E38">
            <v>0</v>
          </cell>
          <cell r="F38">
            <v>0</v>
          </cell>
          <cell r="G38">
            <v>0</v>
          </cell>
          <cell r="H38">
            <v>0</v>
          </cell>
        </row>
        <row r="39">
          <cell r="A39" t="str">
            <v>68050000</v>
          </cell>
          <cell r="B39" t="str">
            <v>Cust Contr Switching</v>
          </cell>
          <cell r="C39">
            <v>-2334838.38</v>
          </cell>
          <cell r="D39">
            <v>-2658274.87</v>
          </cell>
          <cell r="E39">
            <v>323436.49</v>
          </cell>
          <cell r="F39">
            <v>-2334838.38</v>
          </cell>
          <cell r="G39">
            <v>-2658274.87</v>
          </cell>
          <cell r="H39">
            <v>323436.49</v>
          </cell>
        </row>
        <row r="40">
          <cell r="A40" t="str">
            <v>68060000</v>
          </cell>
          <cell r="B40" t="str">
            <v>UTAH RWay Switching</v>
          </cell>
          <cell r="C40">
            <v>0</v>
          </cell>
          <cell r="D40">
            <v>0</v>
          </cell>
          <cell r="E40">
            <v>0</v>
          </cell>
          <cell r="F40">
            <v>0</v>
          </cell>
          <cell r="G40">
            <v>0</v>
          </cell>
          <cell r="H40">
            <v>0</v>
          </cell>
        </row>
        <row r="41">
          <cell r="A41" t="str">
            <v>68310000</v>
          </cell>
          <cell r="B41" t="str">
            <v>Demurrage</v>
          </cell>
          <cell r="C41">
            <v>48240673.939999998</v>
          </cell>
          <cell r="D41">
            <v>26155249.98</v>
          </cell>
          <cell r="E41">
            <v>22085423.960000001</v>
          </cell>
          <cell r="F41">
            <v>48240673.939999998</v>
          </cell>
          <cell r="G41">
            <v>26155249.98</v>
          </cell>
          <cell r="H41">
            <v>22085423.960000001</v>
          </cell>
        </row>
        <row r="42">
          <cell r="A42" t="str">
            <v>68440000</v>
          </cell>
          <cell r="B42" t="str">
            <v>Line/Land Lse&amp;Prm Rv</v>
          </cell>
          <cell r="C42">
            <v>9563186.4000000004</v>
          </cell>
          <cell r="D42">
            <v>10035287.380000001</v>
          </cell>
          <cell r="E42">
            <v>-472100.98</v>
          </cell>
          <cell r="F42">
            <v>9563186.4000000004</v>
          </cell>
          <cell r="G42">
            <v>10035287.380000001</v>
          </cell>
          <cell r="H42">
            <v>-472100.98</v>
          </cell>
        </row>
        <row r="43">
          <cell r="A43" t="str">
            <v>68500000</v>
          </cell>
          <cell r="B43" t="str">
            <v>Revenue Sales Tax</v>
          </cell>
          <cell r="C43">
            <v>6944.87</v>
          </cell>
          <cell r="D43">
            <v>10893.95</v>
          </cell>
          <cell r="E43">
            <v>-3949.08</v>
          </cell>
          <cell r="F43">
            <v>6944.87</v>
          </cell>
          <cell r="G43">
            <v>10893.95</v>
          </cell>
          <cell r="H43">
            <v>-3949.08</v>
          </cell>
        </row>
        <row r="44">
          <cell r="A44" t="str">
            <v>68520000</v>
          </cell>
          <cell r="B44" t="str">
            <v>Rev from Weighing</v>
          </cell>
          <cell r="C44">
            <v>314275</v>
          </cell>
          <cell r="D44">
            <v>197975</v>
          </cell>
          <cell r="E44">
            <v>116300</v>
          </cell>
          <cell r="F44">
            <v>314275</v>
          </cell>
          <cell r="G44">
            <v>197975</v>
          </cell>
          <cell r="H44">
            <v>116300</v>
          </cell>
        </row>
        <row r="45">
          <cell r="A45" t="str">
            <v>68530000</v>
          </cell>
          <cell r="B45" t="str">
            <v>Rev frm SaleofWater</v>
          </cell>
          <cell r="C45">
            <v>34641.75</v>
          </cell>
          <cell r="D45">
            <v>12991.75</v>
          </cell>
          <cell r="E45">
            <v>21650</v>
          </cell>
          <cell r="F45">
            <v>34641.75</v>
          </cell>
          <cell r="G45">
            <v>12991.75</v>
          </cell>
          <cell r="H45">
            <v>21650</v>
          </cell>
        </row>
        <row r="46">
          <cell r="A46" t="str">
            <v>68560000</v>
          </cell>
          <cell r="B46" t="str">
            <v>Hold Charge</v>
          </cell>
          <cell r="C46">
            <v>0</v>
          </cell>
          <cell r="D46">
            <v>0</v>
          </cell>
          <cell r="E46">
            <v>0</v>
          </cell>
          <cell r="F46">
            <v>0</v>
          </cell>
          <cell r="G46">
            <v>0</v>
          </cell>
          <cell r="H46">
            <v>0</v>
          </cell>
        </row>
        <row r="47">
          <cell r="A47" t="str">
            <v>68567660</v>
          </cell>
          <cell r="B47" t="str">
            <v>Intermodal Services</v>
          </cell>
          <cell r="C47">
            <v>28600</v>
          </cell>
          <cell r="D47">
            <v>19665.47</v>
          </cell>
          <cell r="E47">
            <v>8934.5300000000007</v>
          </cell>
          <cell r="F47">
            <v>28600</v>
          </cell>
          <cell r="G47">
            <v>19665.47</v>
          </cell>
          <cell r="H47">
            <v>8934.5300000000007</v>
          </cell>
        </row>
        <row r="48">
          <cell r="A48" t="str">
            <v>68567900</v>
          </cell>
          <cell r="B48" t="str">
            <v>Othr Misc Rev</v>
          </cell>
          <cell r="C48">
            <v>1069137.1200000001</v>
          </cell>
          <cell r="D48">
            <v>1339290.6000000001</v>
          </cell>
          <cell r="E48">
            <v>-270153.48</v>
          </cell>
          <cell r="F48">
            <v>1069137.1200000001</v>
          </cell>
          <cell r="G48">
            <v>1339290.6000000001</v>
          </cell>
          <cell r="H48">
            <v>-270153.48</v>
          </cell>
        </row>
        <row r="49">
          <cell r="A49" t="str">
            <v>68567940</v>
          </cell>
          <cell r="B49" t="str">
            <v>Water Carrier Deten</v>
          </cell>
          <cell r="C49">
            <v>0</v>
          </cell>
          <cell r="D49">
            <v>0</v>
          </cell>
          <cell r="E49">
            <v>0</v>
          </cell>
          <cell r="F49">
            <v>0</v>
          </cell>
          <cell r="G49">
            <v>0</v>
          </cell>
          <cell r="H49">
            <v>0</v>
          </cell>
        </row>
        <row r="50">
          <cell r="A50" t="str">
            <v>68580000</v>
          </cell>
          <cell r="B50" t="str">
            <v>Customer Interest</v>
          </cell>
          <cell r="C50">
            <v>610537.59</v>
          </cell>
          <cell r="D50">
            <v>336906.05</v>
          </cell>
          <cell r="E50">
            <v>273631.53999999998</v>
          </cell>
          <cell r="F50">
            <v>610537.59</v>
          </cell>
          <cell r="G50">
            <v>336906.05</v>
          </cell>
          <cell r="H50">
            <v>273631.53999999998</v>
          </cell>
        </row>
        <row r="51">
          <cell r="A51" t="str">
            <v>68610000</v>
          </cell>
          <cell r="B51" t="str">
            <v>Rev frm Diversions</v>
          </cell>
          <cell r="C51">
            <v>822450</v>
          </cell>
          <cell r="D51">
            <v>888600</v>
          </cell>
          <cell r="E51">
            <v>-66150</v>
          </cell>
          <cell r="F51">
            <v>822450</v>
          </cell>
          <cell r="G51">
            <v>888600</v>
          </cell>
          <cell r="H51">
            <v>-66150</v>
          </cell>
        </row>
        <row r="52">
          <cell r="A52" t="str">
            <v>68700000</v>
          </cell>
          <cell r="B52" t="str">
            <v>Joint Fac Credit</v>
          </cell>
          <cell r="C52">
            <v>2053664.74</v>
          </cell>
          <cell r="D52">
            <v>2201258.7799999998</v>
          </cell>
          <cell r="E52">
            <v>-147594.04</v>
          </cell>
          <cell r="F52">
            <v>2053664.74</v>
          </cell>
          <cell r="G52">
            <v>2201258.7799999998</v>
          </cell>
          <cell r="H52">
            <v>-147594.04</v>
          </cell>
        </row>
        <row r="53">
          <cell r="A53" t="str">
            <v>68960000</v>
          </cell>
          <cell r="B53" t="str">
            <v>MCC Rev</v>
          </cell>
          <cell r="C53">
            <v>0</v>
          </cell>
          <cell r="D53">
            <v>0</v>
          </cell>
          <cell r="E53">
            <v>0</v>
          </cell>
          <cell r="F53">
            <v>0</v>
          </cell>
          <cell r="G53">
            <v>0</v>
          </cell>
          <cell r="H53">
            <v>0</v>
          </cell>
        </row>
        <row r="54">
          <cell r="A54" t="str">
            <v>69970000</v>
          </cell>
          <cell r="B54" t="str">
            <v>I/C COMM 1S BLDG PAR</v>
          </cell>
          <cell r="C54">
            <v>0</v>
          </cell>
          <cell r="D54">
            <v>0</v>
          </cell>
          <cell r="E54">
            <v>0</v>
          </cell>
          <cell r="F54">
            <v>0</v>
          </cell>
          <cell r="G54">
            <v>0</v>
          </cell>
          <cell r="H54">
            <v>0</v>
          </cell>
        </row>
        <row r="55">
          <cell r="A55" t="str">
            <v>69999999</v>
          </cell>
          <cell r="B55" t="str">
            <v>I/CO Revenue</v>
          </cell>
          <cell r="C55">
            <v>0</v>
          </cell>
          <cell r="D55">
            <v>0</v>
          </cell>
          <cell r="E55">
            <v>0</v>
          </cell>
          <cell r="F55">
            <v>0</v>
          </cell>
          <cell r="G55">
            <v>0</v>
          </cell>
          <cell r="H55">
            <v>0</v>
          </cell>
        </row>
        <row r="56">
          <cell r="A56" t="str">
            <v>Total Revenues</v>
          </cell>
          <cell r="C56">
            <v>5471616305.4100008</v>
          </cell>
          <cell r="D56">
            <v>5333517260.0099993</v>
          </cell>
          <cell r="E56">
            <v>138099045.40000001</v>
          </cell>
          <cell r="F56">
            <v>5471616305.4100008</v>
          </cell>
          <cell r="G56">
            <v>5333517260.0099993</v>
          </cell>
          <cell r="H56">
            <v>138099045.40000001</v>
          </cell>
        </row>
        <row r="58">
          <cell r="A58" t="str">
            <v>71000000x</v>
          </cell>
          <cell r="B58" t="str">
            <v>Operating Expense-Ot</v>
          </cell>
          <cell r="C58">
            <v>0</v>
          </cell>
          <cell r="D58">
            <v>0</v>
          </cell>
          <cell r="E58">
            <v>0</v>
          </cell>
          <cell r="F58">
            <v>0</v>
          </cell>
          <cell r="G58">
            <v>0</v>
          </cell>
          <cell r="H58">
            <v>0</v>
          </cell>
        </row>
        <row r="59">
          <cell r="A59" t="str">
            <v>71000010</v>
          </cell>
          <cell r="B59" t="str">
            <v>Operating Expense</v>
          </cell>
          <cell r="C59">
            <v>0</v>
          </cell>
          <cell r="D59">
            <v>0</v>
          </cell>
          <cell r="E59">
            <v>0</v>
          </cell>
          <cell r="F59">
            <v>0</v>
          </cell>
          <cell r="G59">
            <v>0</v>
          </cell>
          <cell r="H59">
            <v>0</v>
          </cell>
        </row>
        <row r="60">
          <cell r="A60" t="str">
            <v>71000110</v>
          </cell>
          <cell r="B60" t="str">
            <v>Rebillable Equipment</v>
          </cell>
          <cell r="C60">
            <v>0</v>
          </cell>
          <cell r="D60">
            <v>0</v>
          </cell>
          <cell r="E60">
            <v>0</v>
          </cell>
          <cell r="F60">
            <v>0</v>
          </cell>
          <cell r="G60">
            <v>0</v>
          </cell>
          <cell r="H60">
            <v>0</v>
          </cell>
        </row>
        <row r="61">
          <cell r="A61" t="str">
            <v>71000120</v>
          </cell>
          <cell r="B61" t="str">
            <v>PPA Amort – Other</v>
          </cell>
          <cell r="C61">
            <v>-898069.63</v>
          </cell>
          <cell r="D61">
            <v>-696026.09</v>
          </cell>
          <cell r="E61">
            <v>-202043.54</v>
          </cell>
          <cell r="F61">
            <v>-898069.63</v>
          </cell>
          <cell r="G61">
            <v>-696026.09</v>
          </cell>
          <cell r="H61">
            <v>-202043.54</v>
          </cell>
        </row>
        <row r="62">
          <cell r="A62" t="str">
            <v>71001000</v>
          </cell>
          <cell r="B62" t="str">
            <v>Regular Time Exempt</v>
          </cell>
          <cell r="C62">
            <v>-157897079.38</v>
          </cell>
          <cell r="D62">
            <v>-146087684.65000001</v>
          </cell>
          <cell r="E62">
            <v>-11809394.73</v>
          </cell>
          <cell r="F62">
            <v>-157897079.38</v>
          </cell>
          <cell r="G62">
            <v>-146087684.65000001</v>
          </cell>
          <cell r="H62">
            <v>-11809394.73</v>
          </cell>
        </row>
        <row r="63">
          <cell r="A63" t="str">
            <v>71001020</v>
          </cell>
          <cell r="B63" t="str">
            <v>Vacation - Exempt</v>
          </cell>
          <cell r="C63">
            <v>-6640086.46</v>
          </cell>
          <cell r="D63">
            <v>-6945483.8099999996</v>
          </cell>
          <cell r="E63">
            <v>305397.34999999998</v>
          </cell>
          <cell r="F63">
            <v>-6640086.46</v>
          </cell>
          <cell r="G63">
            <v>-6945483.8099999996</v>
          </cell>
          <cell r="H63">
            <v>305397.34999999998</v>
          </cell>
        </row>
        <row r="64">
          <cell r="A64" t="str">
            <v>71001030</v>
          </cell>
          <cell r="B64" t="str">
            <v>Sched Relief of Exm</v>
          </cell>
          <cell r="C64">
            <v>-3116615.45</v>
          </cell>
          <cell r="D64">
            <v>-2809301.47</v>
          </cell>
          <cell r="E64">
            <v>-307313.98</v>
          </cell>
          <cell r="F64">
            <v>-3116615.45</v>
          </cell>
          <cell r="G64">
            <v>-2809301.47</v>
          </cell>
          <cell r="H64">
            <v>-307313.98</v>
          </cell>
        </row>
        <row r="65">
          <cell r="A65" t="str">
            <v>71001040</v>
          </cell>
          <cell r="B65" t="str">
            <v>Short Trm Disabl Exm</v>
          </cell>
          <cell r="C65">
            <v>-318580.34999999998</v>
          </cell>
          <cell r="D65">
            <v>-231953.51</v>
          </cell>
          <cell r="E65">
            <v>-86626.84</v>
          </cell>
          <cell r="F65">
            <v>-318580.34999999998</v>
          </cell>
          <cell r="G65">
            <v>-231953.51</v>
          </cell>
          <cell r="H65">
            <v>-86626.84</v>
          </cell>
        </row>
        <row r="66">
          <cell r="A66" t="str">
            <v>71001050</v>
          </cell>
          <cell r="B66" t="str">
            <v>Geog Cst Living Exm</v>
          </cell>
          <cell r="C66">
            <v>-7857.96</v>
          </cell>
          <cell r="D66">
            <v>-2112.23</v>
          </cell>
          <cell r="E66">
            <v>-5745.73</v>
          </cell>
          <cell r="F66">
            <v>-7857.96</v>
          </cell>
          <cell r="G66">
            <v>-2112.23</v>
          </cell>
          <cell r="H66">
            <v>-5745.73</v>
          </cell>
        </row>
        <row r="67">
          <cell r="A67" t="str">
            <v>71001080</v>
          </cell>
          <cell r="B67" t="str">
            <v>Restructuring Exempt</v>
          </cell>
          <cell r="C67">
            <v>-214250</v>
          </cell>
          <cell r="D67">
            <v>-35144.480000000003</v>
          </cell>
          <cell r="E67">
            <v>-179105.52</v>
          </cell>
          <cell r="F67">
            <v>-214250</v>
          </cell>
          <cell r="G67">
            <v>-35144.480000000003</v>
          </cell>
          <cell r="H67">
            <v>-179105.52</v>
          </cell>
        </row>
        <row r="68">
          <cell r="A68" t="str">
            <v>71001100</v>
          </cell>
          <cell r="B68" t="str">
            <v>Reg Time Sched NOpr</v>
          </cell>
          <cell r="C68">
            <v>-270290897.99000001</v>
          </cell>
          <cell r="D68">
            <v>-234733996.69</v>
          </cell>
          <cell r="E68">
            <v>-35556901.299999997</v>
          </cell>
          <cell r="F68">
            <v>-270290897.99000001</v>
          </cell>
          <cell r="G68">
            <v>-234733996.69</v>
          </cell>
          <cell r="H68">
            <v>-35556901.299999997</v>
          </cell>
        </row>
        <row r="69">
          <cell r="A69" t="str">
            <v>71001110</v>
          </cell>
          <cell r="B69" t="str">
            <v>OT Sched Non Opr</v>
          </cell>
          <cell r="C69">
            <v>-63725008.979999997</v>
          </cell>
          <cell r="D69">
            <v>-59870953.549999997</v>
          </cell>
          <cell r="E69">
            <v>-3854055.43</v>
          </cell>
          <cell r="F69">
            <v>-63725008.979999997</v>
          </cell>
          <cell r="G69">
            <v>-59870953.549999997</v>
          </cell>
          <cell r="H69">
            <v>-3854055.43</v>
          </cell>
        </row>
        <row r="70">
          <cell r="A70" t="str">
            <v>71001120</v>
          </cell>
          <cell r="B70" t="str">
            <v>Vaca Sched Non Opr</v>
          </cell>
          <cell r="C70">
            <v>-10689633.949999999</v>
          </cell>
          <cell r="D70">
            <v>-9765467.2799999993</v>
          </cell>
          <cell r="E70">
            <v>-924166.67</v>
          </cell>
          <cell r="F70">
            <v>-10689633.949999999</v>
          </cell>
          <cell r="G70">
            <v>-9765467.2799999993</v>
          </cell>
          <cell r="H70">
            <v>-924166.67</v>
          </cell>
        </row>
        <row r="71">
          <cell r="A71" t="str">
            <v>71001130</v>
          </cell>
          <cell r="B71" t="str">
            <v>Holiday Py Schd NOpr</v>
          </cell>
          <cell r="C71">
            <v>-7556705.9900000002</v>
          </cell>
          <cell r="D71">
            <v>-6410108.2199999997</v>
          </cell>
          <cell r="E71">
            <v>-1146597.77</v>
          </cell>
          <cell r="F71">
            <v>-7556705.9900000002</v>
          </cell>
          <cell r="G71">
            <v>-6410108.2199999997</v>
          </cell>
          <cell r="H71">
            <v>-1146597.77</v>
          </cell>
        </row>
        <row r="72">
          <cell r="A72" t="str">
            <v>71001140</v>
          </cell>
          <cell r="B72" t="str">
            <v>Sick Pay Sched NOpr</v>
          </cell>
          <cell r="C72">
            <v>-550442.1</v>
          </cell>
          <cell r="D72">
            <v>-503627.82</v>
          </cell>
          <cell r="E72">
            <v>-46814.28</v>
          </cell>
          <cell r="F72">
            <v>-550442.1</v>
          </cell>
          <cell r="G72">
            <v>-503627.82</v>
          </cell>
          <cell r="H72">
            <v>-46814.28</v>
          </cell>
        </row>
        <row r="73">
          <cell r="A73" t="str">
            <v>71001150</v>
          </cell>
          <cell r="B73" t="str">
            <v>Other Time Pd Not Wk</v>
          </cell>
          <cell r="C73">
            <v>-16004546.109999999</v>
          </cell>
          <cell r="D73">
            <v>-14866465.68</v>
          </cell>
          <cell r="E73">
            <v>-1138080.43</v>
          </cell>
          <cell r="F73">
            <v>-16004546.109999999</v>
          </cell>
          <cell r="G73">
            <v>-14866465.68</v>
          </cell>
          <cell r="H73">
            <v>-1138080.43</v>
          </cell>
        </row>
        <row r="74">
          <cell r="A74" t="str">
            <v>71001155</v>
          </cell>
          <cell r="B74" t="str">
            <v>Car Repair</v>
          </cell>
          <cell r="C74">
            <v>0</v>
          </cell>
          <cell r="D74">
            <v>0</v>
          </cell>
          <cell r="E74">
            <v>0</v>
          </cell>
          <cell r="F74">
            <v>0</v>
          </cell>
          <cell r="G74">
            <v>0</v>
          </cell>
          <cell r="H74">
            <v>0</v>
          </cell>
        </row>
        <row r="75">
          <cell r="A75" t="str">
            <v>71001160</v>
          </cell>
          <cell r="B75" t="str">
            <v>On Duty Inj Rstrict</v>
          </cell>
          <cell r="C75">
            <v>0</v>
          </cell>
          <cell r="D75">
            <v>0</v>
          </cell>
          <cell r="E75">
            <v>0</v>
          </cell>
          <cell r="F75">
            <v>0</v>
          </cell>
          <cell r="G75">
            <v>0</v>
          </cell>
          <cell r="H75">
            <v>0</v>
          </cell>
        </row>
        <row r="76">
          <cell r="A76" t="str">
            <v>71001170</v>
          </cell>
          <cell r="B76" t="str">
            <v>Off Duty Inj Rstrict</v>
          </cell>
          <cell r="C76">
            <v>-53420.34</v>
          </cell>
          <cell r="D76">
            <v>-82215.789999999994</v>
          </cell>
          <cell r="E76">
            <v>28795.45</v>
          </cell>
          <cell r="F76">
            <v>-53420.34</v>
          </cell>
          <cell r="G76">
            <v>-82215.789999999994</v>
          </cell>
          <cell r="H76">
            <v>28795.45</v>
          </cell>
        </row>
        <row r="77">
          <cell r="A77" t="str">
            <v>71001180</v>
          </cell>
          <cell r="B77" t="str">
            <v>OT Holiday Sch NOpr</v>
          </cell>
          <cell r="C77">
            <v>-2231291.48</v>
          </cell>
          <cell r="D77">
            <v>-2061243.81</v>
          </cell>
          <cell r="E77">
            <v>-170047.67</v>
          </cell>
          <cell r="F77">
            <v>-2231291.48</v>
          </cell>
          <cell r="G77">
            <v>-2061243.81</v>
          </cell>
          <cell r="H77">
            <v>-170047.67</v>
          </cell>
        </row>
        <row r="78">
          <cell r="A78" t="str">
            <v>71001200</v>
          </cell>
          <cell r="B78" t="str">
            <v>Safety Day Sched NOp</v>
          </cell>
          <cell r="C78">
            <v>-226192.23</v>
          </cell>
          <cell r="D78">
            <v>-245721.59</v>
          </cell>
          <cell r="E78">
            <v>19529.36</v>
          </cell>
          <cell r="F78">
            <v>-226192.23</v>
          </cell>
          <cell r="G78">
            <v>-245721.59</v>
          </cell>
          <cell r="H78">
            <v>19529.36</v>
          </cell>
        </row>
        <row r="79">
          <cell r="A79" t="str">
            <v>71001210</v>
          </cell>
          <cell r="B79" t="str">
            <v>Witness BfitsSchdNOp</v>
          </cell>
          <cell r="C79">
            <v>-6544.42</v>
          </cell>
          <cell r="D79">
            <v>-20762.310000000001</v>
          </cell>
          <cell r="E79">
            <v>14217.89</v>
          </cell>
          <cell r="F79">
            <v>-6544.42</v>
          </cell>
          <cell r="G79">
            <v>-20762.310000000001</v>
          </cell>
          <cell r="H79">
            <v>14217.89</v>
          </cell>
        </row>
        <row r="80">
          <cell r="A80" t="str">
            <v>71001230</v>
          </cell>
          <cell r="B80" t="str">
            <v>Sem &amp; Train Sch NOpr</v>
          </cell>
          <cell r="C80">
            <v>-7153387.5</v>
          </cell>
          <cell r="D80">
            <v>-5118958.63</v>
          </cell>
          <cell r="E80">
            <v>-2034428.87</v>
          </cell>
          <cell r="F80">
            <v>-7153387.5</v>
          </cell>
          <cell r="G80">
            <v>-5118958.63</v>
          </cell>
          <cell r="H80">
            <v>-2034428.87</v>
          </cell>
        </row>
        <row r="81">
          <cell r="A81" t="str">
            <v>71001240</v>
          </cell>
          <cell r="B81" t="str">
            <v>Othr Clms Sched NOpr</v>
          </cell>
          <cell r="C81">
            <v>-3394124.11</v>
          </cell>
          <cell r="D81">
            <v>-2810630.11</v>
          </cell>
          <cell r="E81">
            <v>-583494</v>
          </cell>
          <cell r="F81">
            <v>-3394124.11</v>
          </cell>
          <cell r="G81">
            <v>-2810630.11</v>
          </cell>
          <cell r="H81">
            <v>-583494</v>
          </cell>
        </row>
        <row r="82">
          <cell r="A82" t="str">
            <v>71001250</v>
          </cell>
          <cell r="B82" t="str">
            <v>Sched Protect Py NOp</v>
          </cell>
          <cell r="C82">
            <v>-232740.95</v>
          </cell>
          <cell r="D82">
            <v>-252886.43</v>
          </cell>
          <cell r="E82">
            <v>20145.48</v>
          </cell>
          <cell r="F82">
            <v>-232740.95</v>
          </cell>
          <cell r="G82">
            <v>-252886.43</v>
          </cell>
          <cell r="H82">
            <v>20145.48</v>
          </cell>
        </row>
        <row r="83">
          <cell r="A83" t="str">
            <v>71001260</v>
          </cell>
          <cell r="B83" t="str">
            <v>Sched Protect Py Op</v>
          </cell>
          <cell r="C83">
            <v>0</v>
          </cell>
          <cell r="D83">
            <v>0</v>
          </cell>
          <cell r="E83">
            <v>0</v>
          </cell>
          <cell r="F83">
            <v>0</v>
          </cell>
          <cell r="G83">
            <v>0</v>
          </cell>
          <cell r="H83">
            <v>0</v>
          </cell>
        </row>
        <row r="84">
          <cell r="A84" t="str">
            <v>71001300</v>
          </cell>
          <cell r="B84" t="str">
            <v>Reg Tm Sched Opr</v>
          </cell>
          <cell r="C84">
            <v>-267891206.43000001</v>
          </cell>
          <cell r="D84">
            <v>-246327428.72</v>
          </cell>
          <cell r="E84">
            <v>-21563777.710000001</v>
          </cell>
          <cell r="F84">
            <v>-267891206.43000001</v>
          </cell>
          <cell r="G84">
            <v>-246327428.72</v>
          </cell>
          <cell r="H84">
            <v>-21563777.710000001</v>
          </cell>
        </row>
        <row r="85">
          <cell r="A85" t="str">
            <v>71001310</v>
          </cell>
          <cell r="B85" t="str">
            <v>OT - Scheduled NonOp</v>
          </cell>
          <cell r="C85">
            <v>-28575259.809999999</v>
          </cell>
          <cell r="D85">
            <v>-29694276.039999999</v>
          </cell>
          <cell r="E85">
            <v>1119016.23</v>
          </cell>
          <cell r="F85">
            <v>-28575259.809999999</v>
          </cell>
          <cell r="G85">
            <v>-29694276.039999999</v>
          </cell>
          <cell r="H85">
            <v>1119016.23</v>
          </cell>
        </row>
        <row r="86">
          <cell r="A86" t="str">
            <v>71001320</v>
          </cell>
          <cell r="B86" t="str">
            <v>Restructurings</v>
          </cell>
          <cell r="C86">
            <v>0</v>
          </cell>
          <cell r="D86">
            <v>0</v>
          </cell>
          <cell r="E86">
            <v>0</v>
          </cell>
          <cell r="F86">
            <v>0</v>
          </cell>
          <cell r="G86">
            <v>0</v>
          </cell>
          <cell r="H86">
            <v>0</v>
          </cell>
        </row>
        <row r="87">
          <cell r="A87" t="str">
            <v>71001330</v>
          </cell>
          <cell r="B87" t="str">
            <v>Reg Tm Non-Crw Start</v>
          </cell>
          <cell r="C87">
            <v>-13145333.390000001</v>
          </cell>
          <cell r="D87">
            <v>-11669876.26</v>
          </cell>
          <cell r="E87">
            <v>-1475457.13</v>
          </cell>
          <cell r="F87">
            <v>-13145333.390000001</v>
          </cell>
          <cell r="G87">
            <v>-11669876.26</v>
          </cell>
          <cell r="H87">
            <v>-1475457.13</v>
          </cell>
        </row>
        <row r="88">
          <cell r="A88" t="str">
            <v>71001340</v>
          </cell>
          <cell r="B88" t="str">
            <v>OT- Non-Crew Start</v>
          </cell>
          <cell r="C88">
            <v>-1331303.43</v>
          </cell>
          <cell r="D88">
            <v>-1235522.83</v>
          </cell>
          <cell r="E88">
            <v>-95780.6</v>
          </cell>
          <cell r="F88">
            <v>-1331303.43</v>
          </cell>
          <cell r="G88">
            <v>-1235522.83</v>
          </cell>
          <cell r="H88">
            <v>-95780.6</v>
          </cell>
        </row>
        <row r="89">
          <cell r="A89" t="str">
            <v>71001350</v>
          </cell>
          <cell r="B89" t="str">
            <v>Arb Non Crew Start</v>
          </cell>
          <cell r="C89">
            <v>-1443790.83</v>
          </cell>
          <cell r="D89">
            <v>-1310925.1100000001</v>
          </cell>
          <cell r="E89">
            <v>-132865.72</v>
          </cell>
          <cell r="F89">
            <v>-1443790.83</v>
          </cell>
          <cell r="G89">
            <v>-1310925.1100000001</v>
          </cell>
          <cell r="H89">
            <v>-132865.72</v>
          </cell>
        </row>
        <row r="90">
          <cell r="A90" t="str">
            <v>71001391</v>
          </cell>
          <cell r="B90" t="str">
            <v>Safety Pay Ded-ZBA</v>
          </cell>
          <cell r="C90">
            <v>0</v>
          </cell>
          <cell r="D90">
            <v>0</v>
          </cell>
          <cell r="E90">
            <v>0</v>
          </cell>
          <cell r="F90">
            <v>0</v>
          </cell>
          <cell r="G90">
            <v>0</v>
          </cell>
          <cell r="H90">
            <v>0</v>
          </cell>
        </row>
        <row r="91">
          <cell r="A91" t="str">
            <v>71001400</v>
          </cell>
          <cell r="B91" t="str">
            <v>Arb Blocking</v>
          </cell>
          <cell r="C91">
            <v>0</v>
          </cell>
          <cell r="D91">
            <v>0</v>
          </cell>
          <cell r="E91">
            <v>0</v>
          </cell>
          <cell r="F91">
            <v>0</v>
          </cell>
          <cell r="G91">
            <v>0</v>
          </cell>
          <cell r="H91">
            <v>0</v>
          </cell>
        </row>
        <row r="92">
          <cell r="A92" t="str">
            <v>71001410</v>
          </cell>
          <cell r="B92" t="str">
            <v>Arb CaboosePooling</v>
          </cell>
          <cell r="C92">
            <v>-19954.77</v>
          </cell>
          <cell r="D92">
            <v>-22651.87</v>
          </cell>
          <cell r="E92">
            <v>2697.1</v>
          </cell>
          <cell r="F92">
            <v>-19954.77</v>
          </cell>
          <cell r="G92">
            <v>-22651.87</v>
          </cell>
          <cell r="H92">
            <v>2697.1</v>
          </cell>
        </row>
        <row r="93">
          <cell r="A93" t="str">
            <v>71001420</v>
          </cell>
          <cell r="B93" t="str">
            <v>Arb Deadheading</v>
          </cell>
          <cell r="C93">
            <v>-20694135.66</v>
          </cell>
          <cell r="D93">
            <v>-17469761.07</v>
          </cell>
          <cell r="E93">
            <v>-3224374.59</v>
          </cell>
          <cell r="F93">
            <v>-20694135.66</v>
          </cell>
          <cell r="G93">
            <v>-17469761.07</v>
          </cell>
          <cell r="H93">
            <v>-3224374.59</v>
          </cell>
        </row>
        <row r="94">
          <cell r="A94" t="str">
            <v>71001430</v>
          </cell>
          <cell r="B94" t="str">
            <v>Arb Emp Prod Cost</v>
          </cell>
          <cell r="C94">
            <v>-5483229.0899999999</v>
          </cell>
          <cell r="D94">
            <v>-7104205.6600000001</v>
          </cell>
          <cell r="E94">
            <v>1620976.57</v>
          </cell>
          <cell r="F94">
            <v>-5483229.0899999999</v>
          </cell>
          <cell r="G94">
            <v>-7104205.6600000001</v>
          </cell>
          <cell r="H94">
            <v>1620976.57</v>
          </cell>
        </row>
        <row r="95">
          <cell r="A95" t="str">
            <v>71001450</v>
          </cell>
          <cell r="B95" t="str">
            <v>Arb Final Term Day</v>
          </cell>
          <cell r="C95">
            <v>-21084.15</v>
          </cell>
          <cell r="D95">
            <v>-16960.36</v>
          </cell>
          <cell r="E95">
            <v>-4123.79</v>
          </cell>
          <cell r="F95">
            <v>-21084.15</v>
          </cell>
          <cell r="G95">
            <v>-16960.36</v>
          </cell>
          <cell r="H95">
            <v>-4123.79</v>
          </cell>
        </row>
        <row r="96">
          <cell r="A96" t="str">
            <v>71001460</v>
          </cell>
          <cell r="B96" t="str">
            <v>Arb Guarantees</v>
          </cell>
          <cell r="C96">
            <v>-15809963.99</v>
          </cell>
          <cell r="D96">
            <v>-10074124.85</v>
          </cell>
          <cell r="E96">
            <v>-5735839.1399999997</v>
          </cell>
          <cell r="F96">
            <v>-15809963.99</v>
          </cell>
          <cell r="G96">
            <v>-10074124.85</v>
          </cell>
          <cell r="H96">
            <v>-5735839.1399999997</v>
          </cell>
        </row>
        <row r="97">
          <cell r="A97" t="str">
            <v>71001470</v>
          </cell>
          <cell r="B97" t="str">
            <v>Arb Held Away</v>
          </cell>
          <cell r="C97">
            <v>-10424427.5</v>
          </cell>
          <cell r="D97">
            <v>-10041920.51</v>
          </cell>
          <cell r="E97">
            <v>-382506.99</v>
          </cell>
          <cell r="F97">
            <v>-10424427.5</v>
          </cell>
          <cell r="G97">
            <v>-10041920.51</v>
          </cell>
          <cell r="H97">
            <v>-382506.99</v>
          </cell>
        </row>
        <row r="98">
          <cell r="A98" t="str">
            <v>71001480</v>
          </cell>
          <cell r="B98" t="str">
            <v>Arb Terminal Delay</v>
          </cell>
          <cell r="C98">
            <v>-48369.96</v>
          </cell>
          <cell r="D98">
            <v>-54533.31</v>
          </cell>
          <cell r="E98">
            <v>6163.35</v>
          </cell>
          <cell r="F98">
            <v>-48369.96</v>
          </cell>
          <cell r="G98">
            <v>-54533.31</v>
          </cell>
          <cell r="H98">
            <v>6163.35</v>
          </cell>
        </row>
        <row r="99">
          <cell r="A99" t="str">
            <v>71001490</v>
          </cell>
          <cell r="B99" t="str">
            <v>Arb Personal Leave</v>
          </cell>
          <cell r="C99">
            <v>-10525122.24</v>
          </cell>
          <cell r="D99">
            <v>-9184532.9000000004</v>
          </cell>
          <cell r="E99">
            <v>-1340589.3400000001</v>
          </cell>
          <cell r="F99">
            <v>-10525122.24</v>
          </cell>
          <cell r="G99">
            <v>-9184532.9000000004</v>
          </cell>
          <cell r="H99">
            <v>-1340589.3400000001</v>
          </cell>
        </row>
        <row r="100">
          <cell r="A100" t="str">
            <v>71001500</v>
          </cell>
          <cell r="B100" t="str">
            <v>Arb Rules Exam</v>
          </cell>
          <cell r="C100">
            <v>-4844234.58</v>
          </cell>
          <cell r="D100">
            <v>-3672565.25</v>
          </cell>
          <cell r="E100">
            <v>-1171669.33</v>
          </cell>
          <cell r="F100">
            <v>-4844234.58</v>
          </cell>
          <cell r="G100">
            <v>-3672565.25</v>
          </cell>
          <cell r="H100">
            <v>-1171669.33</v>
          </cell>
        </row>
        <row r="101">
          <cell r="A101" t="str">
            <v>71001510</v>
          </cell>
          <cell r="B101" t="str">
            <v>Arb Switching Road</v>
          </cell>
          <cell r="C101">
            <v>-19887.599999999999</v>
          </cell>
          <cell r="D101">
            <v>-32892.31</v>
          </cell>
          <cell r="E101">
            <v>13004.71</v>
          </cell>
          <cell r="F101">
            <v>-19887.599999999999</v>
          </cell>
          <cell r="G101">
            <v>-32892.31</v>
          </cell>
          <cell r="H101">
            <v>13004.71</v>
          </cell>
        </row>
        <row r="102">
          <cell r="A102" t="str">
            <v>71001520</v>
          </cell>
          <cell r="B102" t="str">
            <v>Arb Switch Terminal</v>
          </cell>
          <cell r="C102">
            <v>-17279.18</v>
          </cell>
          <cell r="D102">
            <v>-15096.9</v>
          </cell>
          <cell r="E102">
            <v>-2182.2800000000002</v>
          </cell>
          <cell r="F102">
            <v>-17279.18</v>
          </cell>
          <cell r="G102">
            <v>-15096.9</v>
          </cell>
          <cell r="H102">
            <v>-2182.2800000000002</v>
          </cell>
        </row>
        <row r="103">
          <cell r="A103" t="str">
            <v>71001530</v>
          </cell>
          <cell r="B103" t="str">
            <v>Arb Vacation</v>
          </cell>
          <cell r="C103">
            <v>-20897528.600000001</v>
          </cell>
          <cell r="D103">
            <v>-18297665.149999999</v>
          </cell>
          <cell r="E103">
            <v>-2599863.4500000002</v>
          </cell>
          <cell r="F103">
            <v>-20897528.600000001</v>
          </cell>
          <cell r="G103">
            <v>-18297665.149999999</v>
          </cell>
          <cell r="H103">
            <v>-2599863.4500000002</v>
          </cell>
        </row>
        <row r="104">
          <cell r="A104" t="str">
            <v>71001540</v>
          </cell>
          <cell r="B104" t="str">
            <v>Arb Holiday Pay</v>
          </cell>
          <cell r="C104">
            <v>-1961373.34</v>
          </cell>
          <cell r="D104">
            <v>-1821501.64</v>
          </cell>
          <cell r="E104">
            <v>-139871.70000000001</v>
          </cell>
          <cell r="F104">
            <v>-1961373.34</v>
          </cell>
          <cell r="G104">
            <v>-1821501.64</v>
          </cell>
          <cell r="H104">
            <v>-139871.70000000001</v>
          </cell>
        </row>
        <row r="105">
          <cell r="A105" t="str">
            <v>71001550</v>
          </cell>
          <cell r="B105" t="str">
            <v>Arb Claim Adjust</v>
          </cell>
          <cell r="C105">
            <v>-3994123.14</v>
          </cell>
          <cell r="D105">
            <v>-3040355.93</v>
          </cell>
          <cell r="E105">
            <v>-953767.21</v>
          </cell>
          <cell r="F105">
            <v>-3994123.14</v>
          </cell>
          <cell r="G105">
            <v>-3040355.93</v>
          </cell>
          <cell r="H105">
            <v>-953767.21</v>
          </cell>
        </row>
        <row r="106">
          <cell r="A106" t="str">
            <v>71001560</v>
          </cell>
          <cell r="B106" t="str">
            <v>Arb Reserve Board</v>
          </cell>
          <cell r="C106">
            <v>0</v>
          </cell>
          <cell r="D106">
            <v>0</v>
          </cell>
          <cell r="E106">
            <v>0</v>
          </cell>
          <cell r="F106">
            <v>0</v>
          </cell>
          <cell r="G106">
            <v>0</v>
          </cell>
          <cell r="H106">
            <v>0</v>
          </cell>
        </row>
        <row r="107">
          <cell r="A107" t="str">
            <v>71001570</v>
          </cell>
          <cell r="B107" t="str">
            <v>All Otr Schd Op Lab</v>
          </cell>
          <cell r="C107">
            <v>1033367.59</v>
          </cell>
          <cell r="D107">
            <v>1127851</v>
          </cell>
          <cell r="E107">
            <v>-94483.41</v>
          </cell>
          <cell r="F107">
            <v>1033367.59</v>
          </cell>
          <cell r="G107">
            <v>1127851</v>
          </cell>
          <cell r="H107">
            <v>-94483.41</v>
          </cell>
        </row>
        <row r="108">
          <cell r="A108" t="str">
            <v>71001580</v>
          </cell>
          <cell r="B108" t="str">
            <v>Arb Car Scale Add</v>
          </cell>
          <cell r="C108">
            <v>-1129920.57</v>
          </cell>
          <cell r="D108">
            <v>-1017774.4</v>
          </cell>
          <cell r="E108">
            <v>-112146.17</v>
          </cell>
          <cell r="F108">
            <v>-1129920.57</v>
          </cell>
          <cell r="G108">
            <v>-1017774.4</v>
          </cell>
          <cell r="H108">
            <v>-112146.17</v>
          </cell>
        </row>
        <row r="109">
          <cell r="A109" t="str">
            <v>71001590</v>
          </cell>
          <cell r="B109" t="str">
            <v>Arb Short Crew</v>
          </cell>
          <cell r="C109">
            <v>-16601921.33</v>
          </cell>
          <cell r="D109">
            <v>-15330131.539999999</v>
          </cell>
          <cell r="E109">
            <v>-1271789.79</v>
          </cell>
          <cell r="F109">
            <v>-16601921.33</v>
          </cell>
          <cell r="G109">
            <v>-15330131.539999999</v>
          </cell>
          <cell r="H109">
            <v>-1271789.79</v>
          </cell>
        </row>
        <row r="110">
          <cell r="A110" t="str">
            <v>71001601</v>
          </cell>
          <cell r="B110" t="str">
            <v>Arb Oper Decision</v>
          </cell>
          <cell r="C110">
            <v>-140924.29999999999</v>
          </cell>
          <cell r="D110">
            <v>-141564.72</v>
          </cell>
          <cell r="E110">
            <v>640.41999999999996</v>
          </cell>
          <cell r="F110">
            <v>-140924.29999999999</v>
          </cell>
          <cell r="G110">
            <v>-141564.72</v>
          </cell>
          <cell r="H110">
            <v>640.41999999999996</v>
          </cell>
        </row>
        <row r="111">
          <cell r="A111" t="str">
            <v>71001602</v>
          </cell>
          <cell r="B111" t="str">
            <v>Arb Safety Mtgs</v>
          </cell>
          <cell r="C111">
            <v>-7221912.4299999997</v>
          </cell>
          <cell r="D111">
            <v>-6657322.9699999997</v>
          </cell>
          <cell r="E111">
            <v>-564589.46</v>
          </cell>
          <cell r="F111">
            <v>-7221912.4299999997</v>
          </cell>
          <cell r="G111">
            <v>-6657322.9699999997</v>
          </cell>
          <cell r="H111">
            <v>-564589.46</v>
          </cell>
        </row>
        <row r="112">
          <cell r="A112" t="str">
            <v>71001603</v>
          </cell>
          <cell r="B112" t="str">
            <v>Arb New Emp Tr</v>
          </cell>
          <cell r="C112">
            <v>-363027.23</v>
          </cell>
          <cell r="D112">
            <v>-335752.71</v>
          </cell>
          <cell r="E112">
            <v>-27274.52</v>
          </cell>
          <cell r="F112">
            <v>-363027.23</v>
          </cell>
          <cell r="G112">
            <v>-335752.71</v>
          </cell>
          <cell r="H112">
            <v>-27274.52</v>
          </cell>
        </row>
        <row r="113">
          <cell r="A113" t="str">
            <v>71001604</v>
          </cell>
          <cell r="B113" t="str">
            <v>Arb Crew Penalty</v>
          </cell>
          <cell r="C113">
            <v>-1937639.99</v>
          </cell>
          <cell r="D113">
            <v>-3540292.03</v>
          </cell>
          <cell r="E113">
            <v>1602652.04</v>
          </cell>
          <cell r="F113">
            <v>-1937639.99</v>
          </cell>
          <cell r="G113">
            <v>-3540292.03</v>
          </cell>
          <cell r="H113">
            <v>1602652.04</v>
          </cell>
        </row>
        <row r="114">
          <cell r="A114" t="str">
            <v>71001606</v>
          </cell>
          <cell r="B114" t="str">
            <v>Arb All Other Fixed</v>
          </cell>
          <cell r="C114">
            <v>-1026033.73</v>
          </cell>
          <cell r="D114">
            <v>-625727.22</v>
          </cell>
          <cell r="E114">
            <v>-400306.51</v>
          </cell>
          <cell r="F114">
            <v>-1026033.73</v>
          </cell>
          <cell r="G114">
            <v>-625727.22</v>
          </cell>
          <cell r="H114">
            <v>-400306.51</v>
          </cell>
        </row>
        <row r="115">
          <cell r="A115" t="str">
            <v>71001610</v>
          </cell>
          <cell r="B115" t="str">
            <v>Arb Oper Decision</v>
          </cell>
          <cell r="C115">
            <v>-2758.95</v>
          </cell>
          <cell r="D115">
            <v>-9380.19</v>
          </cell>
          <cell r="E115">
            <v>6621.24</v>
          </cell>
          <cell r="F115">
            <v>-2758.95</v>
          </cell>
          <cell r="G115">
            <v>-9380.19</v>
          </cell>
          <cell r="H115">
            <v>6621.24</v>
          </cell>
        </row>
        <row r="116">
          <cell r="A116" t="str">
            <v>71001624</v>
          </cell>
          <cell r="B116" t="str">
            <v>Arb All Oth Variable</v>
          </cell>
          <cell r="C116">
            <v>-9324332.7899999991</v>
          </cell>
          <cell r="D116">
            <v>-8555711.9900000002</v>
          </cell>
          <cell r="E116">
            <v>-768620.8</v>
          </cell>
          <cell r="F116">
            <v>-9324332.7899999991</v>
          </cell>
          <cell r="G116">
            <v>-8555711.9900000002</v>
          </cell>
          <cell r="H116">
            <v>-768620.8</v>
          </cell>
        </row>
        <row r="117">
          <cell r="A117" t="str">
            <v>71001630</v>
          </cell>
          <cell r="B117" t="str">
            <v>Arb Safety Mtgs</v>
          </cell>
          <cell r="C117">
            <v>-14028082.35</v>
          </cell>
          <cell r="D117">
            <v>-10390825.82</v>
          </cell>
          <cell r="E117">
            <v>-3637256.53</v>
          </cell>
          <cell r="F117">
            <v>-14028082.35</v>
          </cell>
          <cell r="G117">
            <v>-10390825.82</v>
          </cell>
          <cell r="H117">
            <v>-3637256.53</v>
          </cell>
        </row>
        <row r="118">
          <cell r="A118" t="str">
            <v>71001640</v>
          </cell>
          <cell r="B118" t="str">
            <v>Arb New Emp Tr</v>
          </cell>
          <cell r="C118">
            <v>-21190015.690000001</v>
          </cell>
          <cell r="D118">
            <v>-18080275.219999999</v>
          </cell>
          <cell r="E118">
            <v>-3109740.47</v>
          </cell>
          <cell r="F118">
            <v>-21190015.690000001</v>
          </cell>
          <cell r="G118">
            <v>-18080275.219999999</v>
          </cell>
          <cell r="H118">
            <v>-3109740.47</v>
          </cell>
        </row>
        <row r="119">
          <cell r="A119" t="str">
            <v>71001650</v>
          </cell>
          <cell r="B119" t="str">
            <v>Arb Place/Remove ETD</v>
          </cell>
          <cell r="C119">
            <v>-343076.9</v>
          </cell>
          <cell r="D119">
            <v>-325534.71000000002</v>
          </cell>
          <cell r="E119">
            <v>-17542.189999999999</v>
          </cell>
          <cell r="F119">
            <v>-343076.9</v>
          </cell>
          <cell r="G119">
            <v>-325534.71000000002</v>
          </cell>
          <cell r="H119">
            <v>-17542.189999999999</v>
          </cell>
        </row>
        <row r="120">
          <cell r="A120" t="str">
            <v>71001660</v>
          </cell>
          <cell r="B120" t="str">
            <v>Arb Air Pay</v>
          </cell>
          <cell r="C120">
            <v>-56182.9</v>
          </cell>
          <cell r="D120">
            <v>-78694.710000000006</v>
          </cell>
          <cell r="E120">
            <v>22511.81</v>
          </cell>
          <cell r="F120">
            <v>-56182.9</v>
          </cell>
          <cell r="G120">
            <v>-78694.710000000006</v>
          </cell>
          <cell r="H120">
            <v>22511.81</v>
          </cell>
        </row>
        <row r="121">
          <cell r="A121" t="str">
            <v>71001670</v>
          </cell>
          <cell r="B121" t="str">
            <v>Arb Training/Other</v>
          </cell>
          <cell r="C121">
            <v>-17416352.109999999</v>
          </cell>
          <cell r="D121">
            <v>-13236589.98</v>
          </cell>
          <cell r="E121">
            <v>-4179762.13</v>
          </cell>
          <cell r="F121">
            <v>-17416352.109999999</v>
          </cell>
          <cell r="G121">
            <v>-13236589.98</v>
          </cell>
          <cell r="H121">
            <v>-4179762.13</v>
          </cell>
        </row>
        <row r="122">
          <cell r="A122" t="str">
            <v>71001680</v>
          </cell>
          <cell r="B122" t="str">
            <v>Arb Detach Personnel</v>
          </cell>
          <cell r="C122">
            <v>-2389008.5099999998</v>
          </cell>
          <cell r="D122">
            <v>-1070942.69</v>
          </cell>
          <cell r="E122">
            <v>-1318065.82</v>
          </cell>
          <cell r="F122">
            <v>-2389008.5099999998</v>
          </cell>
          <cell r="G122">
            <v>-1070942.69</v>
          </cell>
          <cell r="H122">
            <v>-1318065.82</v>
          </cell>
        </row>
        <row r="123">
          <cell r="A123" t="str">
            <v>71001720</v>
          </cell>
          <cell r="B123" t="str">
            <v>Capitalized Vacation</v>
          </cell>
          <cell r="C123">
            <v>-1000000</v>
          </cell>
          <cell r="D123">
            <v>-4401000</v>
          </cell>
          <cell r="E123">
            <v>3401000</v>
          </cell>
          <cell r="F123">
            <v>-1000000</v>
          </cell>
          <cell r="G123">
            <v>-4401000</v>
          </cell>
          <cell r="H123">
            <v>3401000</v>
          </cell>
        </row>
        <row r="124">
          <cell r="A124" t="str">
            <v>71001721</v>
          </cell>
          <cell r="B124" t="str">
            <v>Capitalized Vacation</v>
          </cell>
          <cell r="C124">
            <v>0</v>
          </cell>
          <cell r="D124">
            <v>0</v>
          </cell>
          <cell r="E124">
            <v>0</v>
          </cell>
          <cell r="F124">
            <v>0</v>
          </cell>
          <cell r="G124">
            <v>0</v>
          </cell>
          <cell r="H124">
            <v>0</v>
          </cell>
        </row>
        <row r="125">
          <cell r="A125" t="str">
            <v>71001730</v>
          </cell>
          <cell r="B125" t="str">
            <v>Bill Credits Labor</v>
          </cell>
          <cell r="C125">
            <v>-46784.24</v>
          </cell>
          <cell r="D125">
            <v>91468.23</v>
          </cell>
          <cell r="E125">
            <v>-138252.47</v>
          </cell>
          <cell r="F125">
            <v>-46784.24</v>
          </cell>
          <cell r="G125">
            <v>91468.23</v>
          </cell>
          <cell r="H125">
            <v>-138252.47</v>
          </cell>
        </row>
        <row r="126">
          <cell r="A126" t="str">
            <v>71001750</v>
          </cell>
          <cell r="B126" t="str">
            <v>PPA Amort – Comp &amp; B</v>
          </cell>
          <cell r="C126">
            <v>11410587.75</v>
          </cell>
          <cell r="D126">
            <v>11438561.5</v>
          </cell>
          <cell r="E126">
            <v>-27973.75</v>
          </cell>
          <cell r="F126">
            <v>11410587.75</v>
          </cell>
          <cell r="G126">
            <v>11438561.5</v>
          </cell>
          <cell r="H126">
            <v>-27973.75</v>
          </cell>
        </row>
        <row r="127">
          <cell r="A127" t="str">
            <v>71001780</v>
          </cell>
          <cell r="B127" t="str">
            <v>Cap Sware Devel Labr</v>
          </cell>
          <cell r="C127">
            <v>6529623.4800000004</v>
          </cell>
          <cell r="D127">
            <v>4396162.99</v>
          </cell>
          <cell r="E127">
            <v>2133460.4900000002</v>
          </cell>
          <cell r="F127">
            <v>6529623.4800000004</v>
          </cell>
          <cell r="G127">
            <v>4396162.99</v>
          </cell>
          <cell r="H127">
            <v>2133460.4900000002</v>
          </cell>
        </row>
        <row r="128">
          <cell r="A128" t="str">
            <v>71001860</v>
          </cell>
          <cell r="B128" t="str">
            <v>Scheduled ICP - Non</v>
          </cell>
          <cell r="C128">
            <v>-878731.03</v>
          </cell>
          <cell r="D128">
            <v>-634000</v>
          </cell>
          <cell r="E128">
            <v>-244731.03</v>
          </cell>
          <cell r="F128">
            <v>-878731.03</v>
          </cell>
          <cell r="G128">
            <v>-634000</v>
          </cell>
          <cell r="H128">
            <v>-244731.03</v>
          </cell>
        </row>
        <row r="129">
          <cell r="A129" t="str">
            <v>71001870</v>
          </cell>
          <cell r="B129" t="str">
            <v>Scheduled ICP - Op</v>
          </cell>
          <cell r="C129">
            <v>-16029725.91</v>
          </cell>
          <cell r="D129">
            <v>-11687268</v>
          </cell>
          <cell r="E129">
            <v>-4342457.91</v>
          </cell>
          <cell r="F129">
            <v>-16029725.91</v>
          </cell>
          <cell r="G129">
            <v>-11687268</v>
          </cell>
          <cell r="H129">
            <v>-4342457.91</v>
          </cell>
        </row>
        <row r="130">
          <cell r="A130" t="str">
            <v>71001880</v>
          </cell>
          <cell r="B130" t="str">
            <v>ICP BNSF Logist Expt</v>
          </cell>
          <cell r="C130">
            <v>0</v>
          </cell>
          <cell r="D130">
            <v>-28103.29</v>
          </cell>
          <cell r="E130">
            <v>28103.29</v>
          </cell>
          <cell r="F130">
            <v>0</v>
          </cell>
          <cell r="G130">
            <v>-28103.29</v>
          </cell>
          <cell r="H130">
            <v>28103.29</v>
          </cell>
        </row>
        <row r="131">
          <cell r="A131" t="str">
            <v>71001890</v>
          </cell>
          <cell r="B131" t="str">
            <v>Exempt Per&amp;ICP 401 M</v>
          </cell>
          <cell r="C131">
            <v>-606322.04</v>
          </cell>
          <cell r="D131">
            <v>-368463</v>
          </cell>
          <cell r="E131">
            <v>-237859.04</v>
          </cell>
          <cell r="F131">
            <v>-606322.04</v>
          </cell>
          <cell r="G131">
            <v>-368463</v>
          </cell>
          <cell r="H131">
            <v>-237859.04</v>
          </cell>
        </row>
        <row r="132">
          <cell r="A132" t="str">
            <v>71001900</v>
          </cell>
          <cell r="B132" t="str">
            <v>Backpay - NonOp Othr</v>
          </cell>
          <cell r="C132">
            <v>0</v>
          </cell>
          <cell r="D132">
            <v>0</v>
          </cell>
          <cell r="E132">
            <v>0</v>
          </cell>
          <cell r="F132">
            <v>0</v>
          </cell>
          <cell r="G132">
            <v>0</v>
          </cell>
          <cell r="H132">
            <v>0</v>
          </cell>
        </row>
        <row r="133">
          <cell r="A133" t="str">
            <v>71001910</v>
          </cell>
          <cell r="B133" t="str">
            <v>Backpay - Operations</v>
          </cell>
          <cell r="C133">
            <v>0</v>
          </cell>
          <cell r="D133">
            <v>0</v>
          </cell>
          <cell r="E133">
            <v>0</v>
          </cell>
          <cell r="F133">
            <v>0</v>
          </cell>
          <cell r="G133">
            <v>0</v>
          </cell>
          <cell r="H133">
            <v>0</v>
          </cell>
        </row>
        <row r="134">
          <cell r="A134" t="str">
            <v>71001928</v>
          </cell>
          <cell r="B134" t="str">
            <v>Stock Option Expense</v>
          </cell>
          <cell r="C134">
            <v>0</v>
          </cell>
          <cell r="D134">
            <v>-2546</v>
          </cell>
          <cell r="E134">
            <v>2546</v>
          </cell>
          <cell r="F134">
            <v>0</v>
          </cell>
          <cell r="G134">
            <v>-2546</v>
          </cell>
          <cell r="H134">
            <v>2546</v>
          </cell>
        </row>
        <row r="135">
          <cell r="A135" t="str">
            <v>71001930</v>
          </cell>
          <cell r="B135" t="str">
            <v>ICP - Exempt</v>
          </cell>
          <cell r="C135">
            <v>-19444353.109999999</v>
          </cell>
          <cell r="D135">
            <v>-15056676</v>
          </cell>
          <cell r="E135">
            <v>-4387677.1100000003</v>
          </cell>
          <cell r="F135">
            <v>-19444353.109999999</v>
          </cell>
          <cell r="G135">
            <v>-15056676</v>
          </cell>
          <cell r="H135">
            <v>-4387677.1100000003</v>
          </cell>
        </row>
        <row r="136">
          <cell r="A136" t="str">
            <v>71001950</v>
          </cell>
          <cell r="B136" t="str">
            <v>Backpay - MOW</v>
          </cell>
          <cell r="C136">
            <v>0</v>
          </cell>
          <cell r="D136">
            <v>0</v>
          </cell>
          <cell r="E136">
            <v>0</v>
          </cell>
          <cell r="F136">
            <v>0</v>
          </cell>
          <cell r="G136">
            <v>0</v>
          </cell>
          <cell r="H136">
            <v>0</v>
          </cell>
        </row>
        <row r="137">
          <cell r="A137" t="str">
            <v>71001970</v>
          </cell>
          <cell r="B137" t="str">
            <v>Regional Gang Bonus</v>
          </cell>
          <cell r="C137">
            <v>-492000</v>
          </cell>
          <cell r="D137">
            <v>-450000</v>
          </cell>
          <cell r="E137">
            <v>-42000</v>
          </cell>
          <cell r="F137">
            <v>-492000</v>
          </cell>
          <cell r="G137">
            <v>-450000</v>
          </cell>
          <cell r="H137">
            <v>-42000</v>
          </cell>
        </row>
        <row r="138">
          <cell r="A138" t="str">
            <v>71001980</v>
          </cell>
          <cell r="B138" t="str">
            <v>Restricted Stock Exp</v>
          </cell>
          <cell r="C138">
            <v>0</v>
          </cell>
          <cell r="D138">
            <v>-79395.679999999993</v>
          </cell>
          <cell r="E138">
            <v>79395.679999999993</v>
          </cell>
          <cell r="F138">
            <v>0</v>
          </cell>
          <cell r="G138">
            <v>-79395.679999999993</v>
          </cell>
          <cell r="H138">
            <v>79395.679999999993</v>
          </cell>
        </row>
        <row r="139">
          <cell r="A139" t="str">
            <v>71001990</v>
          </cell>
          <cell r="B139" t="str">
            <v>LTIP Cash Awards Exp</v>
          </cell>
          <cell r="C139">
            <v>-18884601.109999999</v>
          </cell>
          <cell r="D139">
            <v>-11985053.49</v>
          </cell>
          <cell r="E139">
            <v>-6899547.6200000001</v>
          </cell>
          <cell r="F139">
            <v>-18884601.109999999</v>
          </cell>
          <cell r="G139">
            <v>-11985053.49</v>
          </cell>
          <cell r="H139">
            <v>-6899547.6200000001</v>
          </cell>
        </row>
        <row r="140">
          <cell r="A140" t="str">
            <v>71001999</v>
          </cell>
          <cell r="B140" t="str">
            <v>Capital Labor Cleari</v>
          </cell>
          <cell r="C140">
            <v>69286413.459999993</v>
          </cell>
          <cell r="D140">
            <v>53239068.520000003</v>
          </cell>
          <cell r="E140">
            <v>16047344.939999999</v>
          </cell>
          <cell r="F140">
            <v>69286413.459999993</v>
          </cell>
          <cell r="G140">
            <v>53239068.520000003</v>
          </cell>
          <cell r="H140">
            <v>16047344.939999999</v>
          </cell>
        </row>
        <row r="141">
          <cell r="A141" t="str">
            <v>71002010</v>
          </cell>
          <cell r="B141" t="str">
            <v>Pension Expense</v>
          </cell>
          <cell r="C141">
            <v>-11400054.48</v>
          </cell>
          <cell r="D141">
            <v>-11138462.460000001</v>
          </cell>
          <cell r="E141">
            <v>-261592.02</v>
          </cell>
          <cell r="F141">
            <v>-11400054.48</v>
          </cell>
          <cell r="G141">
            <v>-11138462.460000001</v>
          </cell>
          <cell r="H141">
            <v>-261592.02</v>
          </cell>
        </row>
        <row r="142">
          <cell r="A142" t="str">
            <v>71002020</v>
          </cell>
          <cell r="B142" t="str">
            <v>RET/SAV (401-K)</v>
          </cell>
          <cell r="C142">
            <v>0</v>
          </cell>
          <cell r="D142">
            <v>0</v>
          </cell>
          <cell r="E142">
            <v>0</v>
          </cell>
          <cell r="F142">
            <v>0</v>
          </cell>
          <cell r="G142">
            <v>0</v>
          </cell>
          <cell r="H142">
            <v>0</v>
          </cell>
        </row>
        <row r="143">
          <cell r="A143" t="str">
            <v>71002030</v>
          </cell>
          <cell r="B143" t="str">
            <v>OPEB &amp; Other</v>
          </cell>
          <cell r="C143">
            <v>-5449741.5</v>
          </cell>
          <cell r="D143">
            <v>-2618256.94</v>
          </cell>
          <cell r="E143">
            <v>-2831484.56</v>
          </cell>
          <cell r="F143">
            <v>-5449741.5</v>
          </cell>
          <cell r="G143">
            <v>-2618256.94</v>
          </cell>
          <cell r="H143">
            <v>-2831484.56</v>
          </cell>
        </row>
        <row r="144">
          <cell r="A144" t="str">
            <v>71002200</v>
          </cell>
          <cell r="B144" t="str">
            <v>Railroad Retirement</v>
          </cell>
          <cell r="C144">
            <v>-3075.9</v>
          </cell>
          <cell r="D144">
            <v>0</v>
          </cell>
          <cell r="E144">
            <v>-3075.9</v>
          </cell>
          <cell r="F144">
            <v>-3075.9</v>
          </cell>
          <cell r="G144">
            <v>0</v>
          </cell>
          <cell r="H144">
            <v>-3075.9</v>
          </cell>
        </row>
        <row r="145">
          <cell r="A145" t="str">
            <v>71002210</v>
          </cell>
          <cell r="B145" t="str">
            <v>Railroad Unemploy In</v>
          </cell>
          <cell r="C145">
            <v>0</v>
          </cell>
          <cell r="D145">
            <v>0</v>
          </cell>
          <cell r="E145">
            <v>0</v>
          </cell>
          <cell r="F145">
            <v>0</v>
          </cell>
          <cell r="G145">
            <v>0</v>
          </cell>
          <cell r="H145">
            <v>0</v>
          </cell>
        </row>
        <row r="146">
          <cell r="A146" t="str">
            <v>71002211</v>
          </cell>
          <cell r="B146" t="str">
            <v>Pyroll Tx Add Exempt</v>
          </cell>
          <cell r="C146">
            <v>-28496968.449999999</v>
          </cell>
          <cell r="D146">
            <v>-26255975.039999999</v>
          </cell>
          <cell r="E146">
            <v>-2240993.41</v>
          </cell>
          <cell r="F146">
            <v>-28496968.449999999</v>
          </cell>
          <cell r="G146">
            <v>-26255975.039999999</v>
          </cell>
          <cell r="H146">
            <v>-2240993.41</v>
          </cell>
        </row>
        <row r="147">
          <cell r="A147" t="str">
            <v>71002270</v>
          </cell>
          <cell r="B147" t="str">
            <v>Bill Credits / Add</v>
          </cell>
          <cell r="C147">
            <v>0</v>
          </cell>
          <cell r="D147">
            <v>0</v>
          </cell>
          <cell r="E147">
            <v>0</v>
          </cell>
          <cell r="F147">
            <v>0</v>
          </cell>
          <cell r="G147">
            <v>0</v>
          </cell>
          <cell r="H147">
            <v>0</v>
          </cell>
        </row>
        <row r="148">
          <cell r="A148" t="str">
            <v>71002280</v>
          </cell>
          <cell r="B148" t="str">
            <v>Over/Under Backpay A</v>
          </cell>
          <cell r="C148">
            <v>0</v>
          </cell>
          <cell r="D148">
            <v>0</v>
          </cell>
          <cell r="E148">
            <v>0</v>
          </cell>
          <cell r="F148">
            <v>0</v>
          </cell>
          <cell r="G148">
            <v>0</v>
          </cell>
          <cell r="H148">
            <v>0</v>
          </cell>
        </row>
        <row r="149">
          <cell r="A149" t="str">
            <v>71002290</v>
          </cell>
          <cell r="B149" t="str">
            <v>Payroll Tax Additive</v>
          </cell>
          <cell r="C149">
            <v>-163181551.27000001</v>
          </cell>
          <cell r="D149">
            <v>-141295768.65000001</v>
          </cell>
          <cell r="E149">
            <v>-21885782.620000001</v>
          </cell>
          <cell r="F149">
            <v>-163181551.27000001</v>
          </cell>
          <cell r="G149">
            <v>-141295768.65000001</v>
          </cell>
          <cell r="H149">
            <v>-21885782.620000001</v>
          </cell>
        </row>
        <row r="150">
          <cell r="A150" t="str">
            <v>71002303</v>
          </cell>
          <cell r="B150" t="str">
            <v>Hlth&amp;Wfare Ad/Exempt</v>
          </cell>
          <cell r="C150">
            <v>-22850781.109999999</v>
          </cell>
          <cell r="D150">
            <v>-23713730.989999998</v>
          </cell>
          <cell r="E150">
            <v>862949.88</v>
          </cell>
          <cell r="F150">
            <v>-22850781.109999999</v>
          </cell>
          <cell r="G150">
            <v>-23713730.989999998</v>
          </cell>
          <cell r="H150">
            <v>862949.88</v>
          </cell>
        </row>
        <row r="151">
          <cell r="A151" t="str">
            <v>71002320</v>
          </cell>
          <cell r="B151" t="str">
            <v>Hlth&amp;Wfare Ad/Sched</v>
          </cell>
          <cell r="C151">
            <v>-147084611.77000001</v>
          </cell>
          <cell r="D151">
            <v>-139325325.97</v>
          </cell>
          <cell r="E151">
            <v>-7759285.7999999998</v>
          </cell>
          <cell r="F151">
            <v>-147084611.77000001</v>
          </cell>
          <cell r="G151">
            <v>-139325325.97</v>
          </cell>
          <cell r="H151">
            <v>-7759285.7999999998</v>
          </cell>
        </row>
        <row r="152">
          <cell r="A152" t="str">
            <v>71002321</v>
          </cell>
          <cell r="B152" t="str">
            <v>H&amp;W Additive Adj</v>
          </cell>
          <cell r="C152">
            <v>-2699667</v>
          </cell>
          <cell r="D152">
            <v>0</v>
          </cell>
          <cell r="E152">
            <v>-2699667</v>
          </cell>
          <cell r="F152">
            <v>-2699667</v>
          </cell>
          <cell r="G152">
            <v>0</v>
          </cell>
          <cell r="H152">
            <v>-2699667</v>
          </cell>
        </row>
        <row r="153">
          <cell r="A153" t="str">
            <v>71002400</v>
          </cell>
          <cell r="B153" t="str">
            <v>Tuition Support</v>
          </cell>
          <cell r="C153">
            <v>-506019.53</v>
          </cell>
          <cell r="D153">
            <v>-516416.69</v>
          </cell>
          <cell r="E153">
            <v>10397.16</v>
          </cell>
          <cell r="F153">
            <v>-506019.53</v>
          </cell>
          <cell r="G153">
            <v>-516416.69</v>
          </cell>
          <cell r="H153">
            <v>10397.16</v>
          </cell>
        </row>
        <row r="154">
          <cell r="A154" t="str">
            <v>71002401</v>
          </cell>
          <cell r="B154" t="str">
            <v>Employee Relocations</v>
          </cell>
          <cell r="C154">
            <v>0</v>
          </cell>
          <cell r="D154">
            <v>0</v>
          </cell>
          <cell r="E154">
            <v>0</v>
          </cell>
          <cell r="F154">
            <v>0</v>
          </cell>
          <cell r="G154">
            <v>0</v>
          </cell>
          <cell r="H154">
            <v>0</v>
          </cell>
        </row>
        <row r="155">
          <cell r="A155" t="str">
            <v>71002402</v>
          </cell>
          <cell r="B155" t="str">
            <v>Employee Relos-NEI</v>
          </cell>
          <cell r="C155">
            <v>-200846.49</v>
          </cell>
          <cell r="D155">
            <v>-276271.09000000003</v>
          </cell>
          <cell r="E155">
            <v>75424.600000000006</v>
          </cell>
          <cell r="F155">
            <v>-200846.49</v>
          </cell>
          <cell r="G155">
            <v>-276271.09000000003</v>
          </cell>
          <cell r="H155">
            <v>75424.600000000006</v>
          </cell>
        </row>
        <row r="156">
          <cell r="A156" t="str">
            <v>71002410</v>
          </cell>
          <cell r="B156" t="str">
            <v>Education - Non-Tuit</v>
          </cell>
          <cell r="C156">
            <v>-152195.73000000001</v>
          </cell>
          <cell r="D156">
            <v>-160751.85999999999</v>
          </cell>
          <cell r="E156">
            <v>8556.1299999999992</v>
          </cell>
          <cell r="F156">
            <v>-152195.73000000001</v>
          </cell>
          <cell r="G156">
            <v>-160751.85999999999</v>
          </cell>
          <cell r="H156">
            <v>8556.1299999999992</v>
          </cell>
        </row>
        <row r="157">
          <cell r="A157" t="str">
            <v>71002420</v>
          </cell>
          <cell r="B157" t="str">
            <v>Physical Examination</v>
          </cell>
          <cell r="C157">
            <v>-2351289.17</v>
          </cell>
          <cell r="D157">
            <v>-2883579.84</v>
          </cell>
          <cell r="E157">
            <v>532290.67000000004</v>
          </cell>
          <cell r="F157">
            <v>-2351289.17</v>
          </cell>
          <cell r="G157">
            <v>-2883579.84</v>
          </cell>
          <cell r="H157">
            <v>532290.67000000004</v>
          </cell>
        </row>
        <row r="158">
          <cell r="A158" t="str">
            <v>71002430</v>
          </cell>
          <cell r="B158" t="str">
            <v>Drug Testing</v>
          </cell>
          <cell r="C158">
            <v>-1308970.6599999999</v>
          </cell>
          <cell r="D158">
            <v>-1126065.9099999999</v>
          </cell>
          <cell r="E158">
            <v>-182904.75</v>
          </cell>
          <cell r="F158">
            <v>-1308970.6599999999</v>
          </cell>
          <cell r="G158">
            <v>-1126065.9099999999</v>
          </cell>
          <cell r="H158">
            <v>-182904.75</v>
          </cell>
        </row>
        <row r="159">
          <cell r="A159" t="str">
            <v>71002440</v>
          </cell>
          <cell r="B159" t="str">
            <v>Safety Shoes</v>
          </cell>
          <cell r="C159">
            <v>-1933669.83</v>
          </cell>
          <cell r="D159">
            <v>-2000158.99</v>
          </cell>
          <cell r="E159">
            <v>66489.16</v>
          </cell>
          <cell r="F159">
            <v>-1933669.83</v>
          </cell>
          <cell r="G159">
            <v>-2000158.99</v>
          </cell>
          <cell r="H159">
            <v>66489.16</v>
          </cell>
        </row>
        <row r="160">
          <cell r="A160" t="str">
            <v>71002450</v>
          </cell>
          <cell r="B160" t="str">
            <v>Employee Relocations</v>
          </cell>
          <cell r="C160">
            <v>0</v>
          </cell>
          <cell r="D160">
            <v>0</v>
          </cell>
          <cell r="E160">
            <v>0</v>
          </cell>
          <cell r="F160">
            <v>0</v>
          </cell>
          <cell r="G160">
            <v>0</v>
          </cell>
          <cell r="H160">
            <v>0</v>
          </cell>
        </row>
        <row r="161">
          <cell r="A161" t="str">
            <v>71002451</v>
          </cell>
          <cell r="B161" t="str">
            <v>Employee Relocations</v>
          </cell>
          <cell r="C161">
            <v>-8501594.0199999996</v>
          </cell>
          <cell r="D161">
            <v>-9932803.7300000004</v>
          </cell>
          <cell r="E161">
            <v>1431209.71</v>
          </cell>
          <cell r="F161">
            <v>-8501594.0199999996</v>
          </cell>
          <cell r="G161">
            <v>-9932803.7300000004</v>
          </cell>
          <cell r="H161">
            <v>1431209.71</v>
          </cell>
        </row>
        <row r="162">
          <cell r="A162" t="str">
            <v>71002470</v>
          </cell>
          <cell r="B162" t="str">
            <v>Per Diem Meals&amp;Lodge</v>
          </cell>
          <cell r="C162">
            <v>-8860925.3200000003</v>
          </cell>
          <cell r="D162">
            <v>-7783694.8399999999</v>
          </cell>
          <cell r="E162">
            <v>-1077230.48</v>
          </cell>
          <cell r="F162">
            <v>-8860925.3200000003</v>
          </cell>
          <cell r="G162">
            <v>-7783694.8399999999</v>
          </cell>
          <cell r="H162">
            <v>-1077230.48</v>
          </cell>
        </row>
        <row r="163">
          <cell r="A163" t="str">
            <v>71002480</v>
          </cell>
          <cell r="B163" t="str">
            <v>Safety Glasses</v>
          </cell>
          <cell r="C163">
            <v>0</v>
          </cell>
          <cell r="D163">
            <v>-130.27000000000001</v>
          </cell>
          <cell r="E163">
            <v>130.27000000000001</v>
          </cell>
          <cell r="F163">
            <v>0</v>
          </cell>
          <cell r="G163">
            <v>-130.27000000000001</v>
          </cell>
          <cell r="H163">
            <v>130.27000000000001</v>
          </cell>
        </row>
        <row r="164">
          <cell r="A164" t="str">
            <v>71002490</v>
          </cell>
          <cell r="B164" t="str">
            <v>Safety Equipment</v>
          </cell>
          <cell r="C164">
            <v>-6779192.5899999999</v>
          </cell>
          <cell r="D164">
            <v>-5837996.3899999997</v>
          </cell>
          <cell r="E164">
            <v>-941196.2</v>
          </cell>
          <cell r="F164">
            <v>-6779192.5899999999</v>
          </cell>
          <cell r="G164">
            <v>-5837996.3899999997</v>
          </cell>
          <cell r="H164">
            <v>-941196.2</v>
          </cell>
        </row>
        <row r="165">
          <cell r="A165" t="str">
            <v>71002510</v>
          </cell>
          <cell r="B165" t="str">
            <v>Safety Awards</v>
          </cell>
          <cell r="C165">
            <v>-375906.95</v>
          </cell>
          <cell r="D165">
            <v>-387810.75</v>
          </cell>
          <cell r="E165">
            <v>11903.8</v>
          </cell>
          <cell r="F165">
            <v>-375906.95</v>
          </cell>
          <cell r="G165">
            <v>-387810.75</v>
          </cell>
          <cell r="H165">
            <v>11903.8</v>
          </cell>
        </row>
        <row r="166">
          <cell r="A166" t="str">
            <v>71002520</v>
          </cell>
          <cell r="B166" t="str">
            <v>Safety Meetings</v>
          </cell>
          <cell r="C166">
            <v>-610167.43000000005</v>
          </cell>
          <cell r="D166">
            <v>-580018.48</v>
          </cell>
          <cell r="E166">
            <v>-30148.95</v>
          </cell>
          <cell r="F166">
            <v>-610167.43000000005</v>
          </cell>
          <cell r="G166">
            <v>-580018.48</v>
          </cell>
          <cell r="H166">
            <v>-30148.95</v>
          </cell>
        </row>
        <row r="167">
          <cell r="A167" t="str">
            <v>71002530</v>
          </cell>
          <cell r="B167" t="str">
            <v>AAR &amp; Rail Inc Svcs</v>
          </cell>
          <cell r="C167">
            <v>-6927104.8499999996</v>
          </cell>
          <cell r="D167">
            <v>-7530035.2199999997</v>
          </cell>
          <cell r="E167">
            <v>602930.37</v>
          </cell>
          <cell r="F167">
            <v>-6927104.8499999996</v>
          </cell>
          <cell r="G167">
            <v>-7530035.2199999997</v>
          </cell>
          <cell r="H167">
            <v>602930.37</v>
          </cell>
        </row>
        <row r="168">
          <cell r="A168" t="str">
            <v>71002560</v>
          </cell>
          <cell r="B168" t="str">
            <v>Per Diem Mileage</v>
          </cell>
          <cell r="C168">
            <v>-5715825.04</v>
          </cell>
          <cell r="D168">
            <v>-5439525.5099999998</v>
          </cell>
          <cell r="E168">
            <v>-276299.53000000003</v>
          </cell>
          <cell r="F168">
            <v>-5715825.04</v>
          </cell>
          <cell r="G168">
            <v>-5439525.5099999998</v>
          </cell>
          <cell r="H168">
            <v>-276299.53000000003</v>
          </cell>
        </row>
        <row r="169">
          <cell r="A169" t="str">
            <v>71002851</v>
          </cell>
          <cell r="B169" t="str">
            <v>Pueblo Rail Faci ZBA</v>
          </cell>
          <cell r="C169">
            <v>22.04</v>
          </cell>
          <cell r="D169">
            <v>0</v>
          </cell>
          <cell r="E169">
            <v>22.04</v>
          </cell>
          <cell r="F169">
            <v>22.04</v>
          </cell>
          <cell r="G169">
            <v>0</v>
          </cell>
          <cell r="H169">
            <v>22.04</v>
          </cell>
        </row>
        <row r="170">
          <cell r="A170" t="str">
            <v>71002990</v>
          </cell>
          <cell r="B170" t="str">
            <v>Composite Plastics T</v>
          </cell>
          <cell r="C170">
            <v>0</v>
          </cell>
          <cell r="D170">
            <v>0</v>
          </cell>
          <cell r="E170">
            <v>0</v>
          </cell>
          <cell r="F170">
            <v>0</v>
          </cell>
          <cell r="G170">
            <v>0</v>
          </cell>
          <cell r="H170">
            <v>0</v>
          </cell>
        </row>
        <row r="171">
          <cell r="A171" t="str">
            <v>71003000</v>
          </cell>
          <cell r="B171" t="str">
            <v>New Tie Material</v>
          </cell>
          <cell r="C171">
            <v>-312886.37</v>
          </cell>
          <cell r="D171">
            <v>-150062.9</v>
          </cell>
          <cell r="E171">
            <v>-162823.47</v>
          </cell>
          <cell r="F171">
            <v>-312886.37</v>
          </cell>
          <cell r="G171">
            <v>-150062.9</v>
          </cell>
          <cell r="H171">
            <v>-162823.47</v>
          </cell>
        </row>
        <row r="172">
          <cell r="A172" t="str">
            <v>71003010</v>
          </cell>
          <cell r="B172" t="str">
            <v>Used Tie Material</v>
          </cell>
          <cell r="C172">
            <v>-1158.94</v>
          </cell>
          <cell r="D172">
            <v>-5418.4</v>
          </cell>
          <cell r="E172">
            <v>4259.46</v>
          </cell>
          <cell r="F172">
            <v>-1158.94</v>
          </cell>
          <cell r="G172">
            <v>-5418.4</v>
          </cell>
          <cell r="H172">
            <v>4259.46</v>
          </cell>
        </row>
        <row r="173">
          <cell r="A173" t="str">
            <v>71003040</v>
          </cell>
          <cell r="B173" t="str">
            <v>New Rail material</v>
          </cell>
          <cell r="C173">
            <v>-63735.13</v>
          </cell>
          <cell r="D173">
            <v>-145425.47</v>
          </cell>
          <cell r="E173">
            <v>81690.34</v>
          </cell>
          <cell r="F173">
            <v>-63735.13</v>
          </cell>
          <cell r="G173">
            <v>-145425.47</v>
          </cell>
          <cell r="H173">
            <v>81690.34</v>
          </cell>
        </row>
        <row r="174">
          <cell r="A174" t="str">
            <v>71003050</v>
          </cell>
          <cell r="B174" t="str">
            <v>Used Rail Material</v>
          </cell>
          <cell r="C174">
            <v>-34119.980000000003</v>
          </cell>
          <cell r="D174">
            <v>-170116.34</v>
          </cell>
          <cell r="E174">
            <v>135996.35999999999</v>
          </cell>
          <cell r="F174">
            <v>-34119.980000000003</v>
          </cell>
          <cell r="G174">
            <v>-170116.34</v>
          </cell>
          <cell r="H174">
            <v>135996.35999999999</v>
          </cell>
        </row>
        <row r="175">
          <cell r="A175" t="str">
            <v>71003080</v>
          </cell>
          <cell r="B175" t="str">
            <v>Other Track Material</v>
          </cell>
          <cell r="C175">
            <v>-5890572.7999999998</v>
          </cell>
          <cell r="D175">
            <v>-5899289.1200000001</v>
          </cell>
          <cell r="E175">
            <v>8716.32</v>
          </cell>
          <cell r="F175">
            <v>-5890572.7999999998</v>
          </cell>
          <cell r="G175">
            <v>-5899289.1200000001</v>
          </cell>
          <cell r="H175">
            <v>8716.32</v>
          </cell>
        </row>
        <row r="176">
          <cell r="A176" t="str">
            <v>71003100</v>
          </cell>
          <cell r="B176" t="str">
            <v>Ballast Material</v>
          </cell>
          <cell r="C176">
            <v>-44299.62</v>
          </cell>
          <cell r="D176">
            <v>-265298.88</v>
          </cell>
          <cell r="E176">
            <v>220999.26</v>
          </cell>
          <cell r="F176">
            <v>-44299.62</v>
          </cell>
          <cell r="G176">
            <v>-265298.88</v>
          </cell>
          <cell r="H176">
            <v>220999.26</v>
          </cell>
        </row>
        <row r="177">
          <cell r="A177" t="str">
            <v>71003101</v>
          </cell>
          <cell r="B177" t="str">
            <v>Shops &amp; Shop Machin</v>
          </cell>
          <cell r="C177">
            <v>-7846218.8200000003</v>
          </cell>
          <cell r="D177">
            <v>-14695949.23</v>
          </cell>
          <cell r="E177">
            <v>6849730.4100000001</v>
          </cell>
          <cell r="F177">
            <v>-7846218.8200000003</v>
          </cell>
          <cell r="G177">
            <v>-14695949.23</v>
          </cell>
          <cell r="H177">
            <v>6849730.4100000001</v>
          </cell>
        </row>
        <row r="178">
          <cell r="A178" t="str">
            <v>71003102</v>
          </cell>
          <cell r="B178" t="str">
            <v>Small Tools &amp; Shop</v>
          </cell>
          <cell r="C178">
            <v>-17857987.18</v>
          </cell>
          <cell r="D178">
            <v>-15049113.470000001</v>
          </cell>
          <cell r="E178">
            <v>-2808873.71</v>
          </cell>
          <cell r="F178">
            <v>-17857987.18</v>
          </cell>
          <cell r="G178">
            <v>-15049113.470000001</v>
          </cell>
          <cell r="H178">
            <v>-2808873.71</v>
          </cell>
        </row>
        <row r="179">
          <cell r="A179" t="str">
            <v>71003103</v>
          </cell>
          <cell r="B179" t="str">
            <v>Drinking Water</v>
          </cell>
          <cell r="C179">
            <v>-455396.51</v>
          </cell>
          <cell r="D179">
            <v>-317004.76</v>
          </cell>
          <cell r="E179">
            <v>-138391.75</v>
          </cell>
          <cell r="F179">
            <v>-455396.51</v>
          </cell>
          <cell r="G179">
            <v>-317004.76</v>
          </cell>
          <cell r="H179">
            <v>-138391.75</v>
          </cell>
        </row>
        <row r="180">
          <cell r="A180" t="str">
            <v>71003104</v>
          </cell>
          <cell r="B180" t="str">
            <v>On-Track Wk Equip</v>
          </cell>
          <cell r="C180">
            <v>-6757520.3099999996</v>
          </cell>
          <cell r="D180">
            <v>-862721.59</v>
          </cell>
          <cell r="E180">
            <v>-5894798.7199999997</v>
          </cell>
          <cell r="F180">
            <v>-6757520.3099999996</v>
          </cell>
          <cell r="G180">
            <v>-862721.59</v>
          </cell>
          <cell r="H180">
            <v>-5894798.7199999997</v>
          </cell>
        </row>
        <row r="181">
          <cell r="A181" t="str">
            <v>71003105</v>
          </cell>
          <cell r="B181" t="str">
            <v>Off-Track Work Equip</v>
          </cell>
          <cell r="C181">
            <v>-541737.09</v>
          </cell>
          <cell r="D181">
            <v>-410843.39</v>
          </cell>
          <cell r="E181">
            <v>-130893.7</v>
          </cell>
          <cell r="F181">
            <v>-541737.09</v>
          </cell>
          <cell r="G181">
            <v>-410843.39</v>
          </cell>
          <cell r="H181">
            <v>-130893.7</v>
          </cell>
        </row>
        <row r="182">
          <cell r="A182" t="str">
            <v>71003106</v>
          </cell>
          <cell r="B182" t="str">
            <v>Struct &amp; Culvert Mat</v>
          </cell>
          <cell r="C182">
            <v>-414699.19</v>
          </cell>
          <cell r="D182">
            <v>-148284.04999999999</v>
          </cell>
          <cell r="E182">
            <v>-266415.14</v>
          </cell>
          <cell r="F182">
            <v>-414699.19</v>
          </cell>
          <cell r="G182">
            <v>-148284.04999999999</v>
          </cell>
          <cell r="H182">
            <v>-266415.14</v>
          </cell>
        </row>
        <row r="183">
          <cell r="A183" t="str">
            <v>71003110</v>
          </cell>
          <cell r="B183" t="str">
            <v>Track Salvage Credit</v>
          </cell>
          <cell r="C183">
            <v>0</v>
          </cell>
          <cell r="D183">
            <v>1099.3900000000001</v>
          </cell>
          <cell r="E183">
            <v>-1099.3900000000001</v>
          </cell>
          <cell r="F183">
            <v>0</v>
          </cell>
          <cell r="G183">
            <v>1099.3900000000001</v>
          </cell>
          <cell r="H183">
            <v>-1099.3900000000001</v>
          </cell>
        </row>
        <row r="184">
          <cell r="A184" t="str">
            <v>71003120</v>
          </cell>
          <cell r="B184" t="str">
            <v>Telecom Material</v>
          </cell>
          <cell r="C184">
            <v>-4034167.22</v>
          </cell>
          <cell r="D184">
            <v>-2430841.94</v>
          </cell>
          <cell r="E184">
            <v>-1603325.28</v>
          </cell>
          <cell r="F184">
            <v>-4034167.22</v>
          </cell>
          <cell r="G184">
            <v>-2430841.94</v>
          </cell>
          <cell r="H184">
            <v>-1603325.28</v>
          </cell>
        </row>
        <row r="185">
          <cell r="A185" t="str">
            <v>71003121</v>
          </cell>
          <cell r="B185" t="str">
            <v>Telec Mat – Roll Sto</v>
          </cell>
          <cell r="C185">
            <v>-390</v>
          </cell>
          <cell r="D185">
            <v>0</v>
          </cell>
          <cell r="E185">
            <v>-390</v>
          </cell>
          <cell r="F185">
            <v>-390</v>
          </cell>
          <cell r="G185">
            <v>0</v>
          </cell>
          <cell r="H185">
            <v>-390</v>
          </cell>
        </row>
        <row r="186">
          <cell r="A186" t="str">
            <v>71003130</v>
          </cell>
          <cell r="B186" t="str">
            <v>Signal Material</v>
          </cell>
          <cell r="C186">
            <v>-2944761.19</v>
          </cell>
          <cell r="D186">
            <v>-3511179.83</v>
          </cell>
          <cell r="E186">
            <v>566418.64</v>
          </cell>
          <cell r="F186">
            <v>-2944761.19</v>
          </cell>
          <cell r="G186">
            <v>-3511179.83</v>
          </cell>
          <cell r="H186">
            <v>566418.64</v>
          </cell>
        </row>
        <row r="187">
          <cell r="A187" t="str">
            <v>71003160</v>
          </cell>
          <cell r="B187" t="str">
            <v>Pro Cd Audit Review</v>
          </cell>
          <cell r="C187">
            <v>-426.68</v>
          </cell>
          <cell r="D187">
            <v>-495.64</v>
          </cell>
          <cell r="E187">
            <v>68.959999999999994</v>
          </cell>
          <cell r="F187">
            <v>-426.68</v>
          </cell>
          <cell r="G187">
            <v>-495.64</v>
          </cell>
          <cell r="H187">
            <v>68.959999999999994</v>
          </cell>
        </row>
        <row r="188">
          <cell r="A188" t="str">
            <v>71003167</v>
          </cell>
          <cell r="B188" t="str">
            <v>Crosstown UPS Drayag</v>
          </cell>
          <cell r="C188">
            <v>0</v>
          </cell>
          <cell r="D188">
            <v>0</v>
          </cell>
          <cell r="E188">
            <v>0</v>
          </cell>
          <cell r="F188">
            <v>0</v>
          </cell>
          <cell r="G188">
            <v>0</v>
          </cell>
          <cell r="H188">
            <v>0</v>
          </cell>
        </row>
        <row r="189">
          <cell r="A189" t="str">
            <v>71003169</v>
          </cell>
          <cell r="B189" t="str">
            <v>Crosstown ETL/LTL Dr</v>
          </cell>
          <cell r="C189">
            <v>0</v>
          </cell>
          <cell r="D189">
            <v>0</v>
          </cell>
          <cell r="E189">
            <v>0</v>
          </cell>
          <cell r="F189">
            <v>0</v>
          </cell>
          <cell r="G189">
            <v>0</v>
          </cell>
          <cell r="H189">
            <v>0</v>
          </cell>
        </row>
        <row r="190">
          <cell r="A190" t="str">
            <v>71003171</v>
          </cell>
          <cell r="B190" t="str">
            <v>Crosstown TL/IMC Dra</v>
          </cell>
          <cell r="C190">
            <v>0</v>
          </cell>
          <cell r="D190">
            <v>0</v>
          </cell>
          <cell r="E190">
            <v>0</v>
          </cell>
          <cell r="F190">
            <v>0</v>
          </cell>
          <cell r="G190">
            <v>0</v>
          </cell>
          <cell r="H190">
            <v>0</v>
          </cell>
        </row>
        <row r="191">
          <cell r="A191" t="str">
            <v>71003172</v>
          </cell>
          <cell r="B191" t="str">
            <v>Crosstown Intl Dray</v>
          </cell>
          <cell r="C191">
            <v>0</v>
          </cell>
          <cell r="D191">
            <v>51000</v>
          </cell>
          <cell r="E191">
            <v>-51000</v>
          </cell>
          <cell r="F191">
            <v>0</v>
          </cell>
          <cell r="G191">
            <v>51000</v>
          </cell>
          <cell r="H191">
            <v>-51000</v>
          </cell>
        </row>
        <row r="192">
          <cell r="A192" t="str">
            <v>71003177</v>
          </cell>
          <cell r="B192" t="str">
            <v>Crosstown Unseg Dray</v>
          </cell>
          <cell r="C192">
            <v>-1852344.05</v>
          </cell>
          <cell r="D192">
            <v>-1904732.92</v>
          </cell>
          <cell r="E192">
            <v>52388.87</v>
          </cell>
          <cell r="F192">
            <v>-1852344.05</v>
          </cell>
          <cell r="G192">
            <v>-1904732.92</v>
          </cell>
          <cell r="H192">
            <v>52388.87</v>
          </cell>
        </row>
        <row r="193">
          <cell r="A193" t="str">
            <v>71003180</v>
          </cell>
          <cell r="B193" t="str">
            <v>Pro-Card Purchases</v>
          </cell>
          <cell r="C193">
            <v>-3553321.46</v>
          </cell>
          <cell r="D193">
            <v>-3692805.76</v>
          </cell>
          <cell r="E193">
            <v>139484.29999999999</v>
          </cell>
          <cell r="F193">
            <v>-3553321.46</v>
          </cell>
          <cell r="G193">
            <v>-3692805.76</v>
          </cell>
          <cell r="H193">
            <v>139484.29999999999</v>
          </cell>
        </row>
        <row r="194">
          <cell r="A194" t="str">
            <v>71003200</v>
          </cell>
          <cell r="B194" t="str">
            <v>Locomotive Material</v>
          </cell>
          <cell r="C194">
            <v>-30408162.98</v>
          </cell>
          <cell r="D194">
            <v>-27808104.329999998</v>
          </cell>
          <cell r="E194">
            <v>-2600058.65</v>
          </cell>
          <cell r="F194">
            <v>-30408162.98</v>
          </cell>
          <cell r="G194">
            <v>-27808104.329999998</v>
          </cell>
          <cell r="H194">
            <v>-2600058.65</v>
          </cell>
        </row>
        <row r="195">
          <cell r="A195" t="str">
            <v>71003210</v>
          </cell>
          <cell r="B195" t="str">
            <v>Car Cleaning - Ag</v>
          </cell>
          <cell r="C195">
            <v>-447434.63</v>
          </cell>
          <cell r="D195">
            <v>-189988.21</v>
          </cell>
          <cell r="E195">
            <v>-257446.42</v>
          </cell>
          <cell r="F195">
            <v>-447434.63</v>
          </cell>
          <cell r="G195">
            <v>-189988.21</v>
          </cell>
          <cell r="H195">
            <v>-257446.42</v>
          </cell>
        </row>
        <row r="196">
          <cell r="A196" t="str">
            <v>71003220</v>
          </cell>
          <cell r="B196" t="str">
            <v>Car Cleaning - Indus</v>
          </cell>
          <cell r="C196">
            <v>-494478.42</v>
          </cell>
          <cell r="D196">
            <v>-711769.55</v>
          </cell>
          <cell r="E196">
            <v>217291.13</v>
          </cell>
          <cell r="F196">
            <v>-494478.42</v>
          </cell>
          <cell r="G196">
            <v>-711769.55</v>
          </cell>
          <cell r="H196">
            <v>217291.13</v>
          </cell>
        </row>
        <row r="197">
          <cell r="A197" t="str">
            <v>71003230</v>
          </cell>
          <cell r="B197" t="str">
            <v>Car Cleaning - Chemi</v>
          </cell>
          <cell r="C197">
            <v>39870</v>
          </cell>
          <cell r="D197">
            <v>-6419.72</v>
          </cell>
          <cell r="E197">
            <v>46289.72</v>
          </cell>
          <cell r="F197">
            <v>39870</v>
          </cell>
          <cell r="G197">
            <v>-6419.72</v>
          </cell>
          <cell r="H197">
            <v>46289.72</v>
          </cell>
        </row>
        <row r="198">
          <cell r="A198" t="str">
            <v>71003240</v>
          </cell>
          <cell r="B198" t="str">
            <v>Loco Traction Motors</v>
          </cell>
          <cell r="C198">
            <v>-5425832.5300000003</v>
          </cell>
          <cell r="D198">
            <v>-5190761.3099999996</v>
          </cell>
          <cell r="E198">
            <v>-235071.22</v>
          </cell>
          <cell r="F198">
            <v>-5425832.5300000003</v>
          </cell>
          <cell r="G198">
            <v>-5190761.3099999996</v>
          </cell>
          <cell r="H198">
            <v>-235071.22</v>
          </cell>
        </row>
        <row r="199">
          <cell r="A199" t="str">
            <v>71003250</v>
          </cell>
          <cell r="B199" t="str">
            <v>Frt Car Matl</v>
          </cell>
          <cell r="C199">
            <v>-19193434.57</v>
          </cell>
          <cell r="D199">
            <v>-16175567.02</v>
          </cell>
          <cell r="E199">
            <v>-3017867.55</v>
          </cell>
          <cell r="F199">
            <v>-19193434.57</v>
          </cell>
          <cell r="G199">
            <v>-16175567.02</v>
          </cell>
          <cell r="H199">
            <v>-3017867.55</v>
          </cell>
        </row>
        <row r="200">
          <cell r="A200" t="str">
            <v>71003260</v>
          </cell>
          <cell r="B200" t="str">
            <v>Frt Car  Wheels</v>
          </cell>
          <cell r="C200">
            <v>-64401600.700000003</v>
          </cell>
          <cell r="D200">
            <v>-56913163.979999997</v>
          </cell>
          <cell r="E200">
            <v>-7488436.7199999997</v>
          </cell>
          <cell r="F200">
            <v>-64401600.700000003</v>
          </cell>
          <cell r="G200">
            <v>-56913163.979999997</v>
          </cell>
          <cell r="H200">
            <v>-7488436.7199999997</v>
          </cell>
        </row>
        <row r="201">
          <cell r="A201" t="str">
            <v>71003624</v>
          </cell>
          <cell r="B201" t="str">
            <v>Private Trailer-Temp</v>
          </cell>
          <cell r="C201">
            <v>-46761.81</v>
          </cell>
          <cell r="D201">
            <v>-268</v>
          </cell>
          <cell r="E201">
            <v>-46493.81</v>
          </cell>
          <cell r="F201">
            <v>-46761.81</v>
          </cell>
          <cell r="G201">
            <v>-268</v>
          </cell>
          <cell r="H201">
            <v>-46493.81</v>
          </cell>
        </row>
        <row r="202">
          <cell r="A202" t="str">
            <v>71003270</v>
          </cell>
          <cell r="B202" t="str">
            <v>Frt Car  Wheels CR</v>
          </cell>
          <cell r="C202">
            <v>22071240</v>
          </cell>
          <cell r="D202">
            <v>23005600</v>
          </cell>
          <cell r="E202">
            <v>-934360</v>
          </cell>
          <cell r="F202">
            <v>22071240</v>
          </cell>
          <cell r="G202">
            <v>23005600</v>
          </cell>
          <cell r="H202">
            <v>-934360</v>
          </cell>
        </row>
        <row r="203">
          <cell r="A203" t="str">
            <v>71003300</v>
          </cell>
          <cell r="B203" t="str">
            <v>Locomotive Fuel Expe</v>
          </cell>
          <cell r="C203">
            <v>-651916966.90999997</v>
          </cell>
          <cell r="D203">
            <v>-1088492369.4200001</v>
          </cell>
          <cell r="E203">
            <v>436575402.50999999</v>
          </cell>
          <cell r="F203">
            <v>-651916966.90999997</v>
          </cell>
          <cell r="G203">
            <v>-1088492369.4200001</v>
          </cell>
          <cell r="H203">
            <v>436575402.50999999</v>
          </cell>
        </row>
        <row r="204">
          <cell r="A204" t="str">
            <v>71003301</v>
          </cell>
          <cell r="B204" t="str">
            <v>Worktrain Fuel</v>
          </cell>
          <cell r="C204">
            <v>8168658.1799999997</v>
          </cell>
          <cell r="D204">
            <v>7037469.9100000001</v>
          </cell>
          <cell r="E204">
            <v>1131188.27</v>
          </cell>
          <cell r="F204">
            <v>8168658.1799999997</v>
          </cell>
          <cell r="G204">
            <v>7037469.9100000001</v>
          </cell>
          <cell r="H204">
            <v>1131188.27</v>
          </cell>
        </row>
        <row r="205">
          <cell r="A205" t="str">
            <v>71003310</v>
          </cell>
          <cell r="B205" t="str">
            <v>Fuel  Hedge</v>
          </cell>
          <cell r="C205">
            <v>0</v>
          </cell>
          <cell r="D205">
            <v>0</v>
          </cell>
          <cell r="E205">
            <v>0</v>
          </cell>
          <cell r="F205">
            <v>0</v>
          </cell>
          <cell r="G205">
            <v>0</v>
          </cell>
          <cell r="H205">
            <v>0</v>
          </cell>
        </row>
        <row r="206">
          <cell r="A206" t="str">
            <v>71003320</v>
          </cell>
          <cell r="B206" t="str">
            <v>Locomotive Lube Oil</v>
          </cell>
          <cell r="C206">
            <v>-10913637.58</v>
          </cell>
          <cell r="D206">
            <v>-12225834.460000001</v>
          </cell>
          <cell r="E206">
            <v>1312196.8799999999</v>
          </cell>
          <cell r="F206">
            <v>-10913637.58</v>
          </cell>
          <cell r="G206">
            <v>-12225834.460000001</v>
          </cell>
          <cell r="H206">
            <v>1312196.8799999999</v>
          </cell>
        </row>
        <row r="207">
          <cell r="A207" t="str">
            <v>71003350</v>
          </cell>
          <cell r="B207" t="str">
            <v>Car Seals</v>
          </cell>
          <cell r="C207">
            <v>-62319.62</v>
          </cell>
          <cell r="D207">
            <v>-65871.08</v>
          </cell>
          <cell r="E207">
            <v>3551.46</v>
          </cell>
          <cell r="F207">
            <v>-62319.62</v>
          </cell>
          <cell r="G207">
            <v>-65871.08</v>
          </cell>
          <cell r="H207">
            <v>3551.46</v>
          </cell>
        </row>
        <row r="208">
          <cell r="A208" t="str">
            <v>71003360</v>
          </cell>
          <cell r="B208" t="str">
            <v>Off Highway Equ Fuel</v>
          </cell>
          <cell r="C208">
            <v>-10517640.029999999</v>
          </cell>
          <cell r="D208">
            <v>-14882384.949999999</v>
          </cell>
          <cell r="E208">
            <v>4364744.92</v>
          </cell>
          <cell r="F208">
            <v>-10517640.029999999</v>
          </cell>
          <cell r="G208">
            <v>-14882384.949999999</v>
          </cell>
          <cell r="H208">
            <v>4364744.92</v>
          </cell>
        </row>
        <row r="209">
          <cell r="A209" t="str">
            <v>71003367</v>
          </cell>
          <cell r="B209" t="str">
            <v>Expedite UPS Drayage</v>
          </cell>
          <cell r="C209">
            <v>0</v>
          </cell>
          <cell r="D209">
            <v>-152000</v>
          </cell>
          <cell r="E209">
            <v>152000</v>
          </cell>
          <cell r="F209">
            <v>0</v>
          </cell>
          <cell r="G209">
            <v>-152000</v>
          </cell>
          <cell r="H209">
            <v>152000</v>
          </cell>
        </row>
        <row r="210">
          <cell r="A210" t="str">
            <v>71003369</v>
          </cell>
          <cell r="B210" t="str">
            <v>Expedited ETL/LTL Dr</v>
          </cell>
          <cell r="C210">
            <v>0</v>
          </cell>
          <cell r="D210">
            <v>0</v>
          </cell>
          <cell r="E210">
            <v>0</v>
          </cell>
          <cell r="F210">
            <v>0</v>
          </cell>
          <cell r="G210">
            <v>0</v>
          </cell>
          <cell r="H210">
            <v>0</v>
          </cell>
        </row>
        <row r="211">
          <cell r="A211" t="str">
            <v>71003370</v>
          </cell>
          <cell r="B211" t="str">
            <v>Subsidiary Fuel</v>
          </cell>
          <cell r="C211">
            <v>-39513.65</v>
          </cell>
          <cell r="D211">
            <v>-36021.94</v>
          </cell>
          <cell r="E211">
            <v>-3491.71</v>
          </cell>
          <cell r="F211">
            <v>-39513.65</v>
          </cell>
          <cell r="G211">
            <v>-36021.94</v>
          </cell>
          <cell r="H211">
            <v>-3491.71</v>
          </cell>
        </row>
        <row r="212">
          <cell r="A212" t="str">
            <v>71003371</v>
          </cell>
          <cell r="B212" t="str">
            <v>Expedited TL/IMC Dra</v>
          </cell>
          <cell r="C212">
            <v>0</v>
          </cell>
          <cell r="D212">
            <v>0</v>
          </cell>
          <cell r="E212">
            <v>0</v>
          </cell>
          <cell r="F212">
            <v>0</v>
          </cell>
          <cell r="G212">
            <v>0</v>
          </cell>
          <cell r="H212">
            <v>0</v>
          </cell>
        </row>
        <row r="213">
          <cell r="A213" t="str">
            <v>71003372</v>
          </cell>
          <cell r="B213" t="str">
            <v>Expedited Intl Dray</v>
          </cell>
          <cell r="C213">
            <v>0</v>
          </cell>
          <cell r="D213">
            <v>0</v>
          </cell>
          <cell r="E213">
            <v>0</v>
          </cell>
          <cell r="F213">
            <v>0</v>
          </cell>
          <cell r="G213">
            <v>0</v>
          </cell>
          <cell r="H213">
            <v>0</v>
          </cell>
        </row>
        <row r="214">
          <cell r="A214" t="str">
            <v>71003377</v>
          </cell>
          <cell r="B214" t="str">
            <v>Expedited UnsegDray</v>
          </cell>
          <cell r="C214">
            <v>-173652.14</v>
          </cell>
          <cell r="D214">
            <v>-2472519.0099999998</v>
          </cell>
          <cell r="E214">
            <v>2298866.87</v>
          </cell>
          <cell r="F214">
            <v>-173652.14</v>
          </cell>
          <cell r="G214">
            <v>-2472519.0099999998</v>
          </cell>
          <cell r="H214">
            <v>2298866.87</v>
          </cell>
        </row>
        <row r="215">
          <cell r="A215" t="str">
            <v>71003400</v>
          </cell>
          <cell r="B215" t="str">
            <v>Inventory Adjustment</v>
          </cell>
          <cell r="C215">
            <v>842781.45</v>
          </cell>
          <cell r="D215">
            <v>-1030024.01</v>
          </cell>
          <cell r="E215">
            <v>1872805.46</v>
          </cell>
          <cell r="F215">
            <v>842781.45</v>
          </cell>
          <cell r="G215">
            <v>-1030024.01</v>
          </cell>
          <cell r="H215">
            <v>1872805.46</v>
          </cell>
        </row>
        <row r="216">
          <cell r="A216" t="str">
            <v>71003403</v>
          </cell>
          <cell r="B216" t="str">
            <v>Railway Publication</v>
          </cell>
          <cell r="C216">
            <v>-195247.03</v>
          </cell>
          <cell r="D216">
            <v>-153613.71</v>
          </cell>
          <cell r="E216">
            <v>-41633.32</v>
          </cell>
          <cell r="F216">
            <v>-195247.03</v>
          </cell>
          <cell r="G216">
            <v>-153613.71</v>
          </cell>
          <cell r="H216">
            <v>-41633.32</v>
          </cell>
        </row>
        <row r="217">
          <cell r="A217" t="str">
            <v>71003404</v>
          </cell>
          <cell r="B217" t="str">
            <v>Certs of Recog</v>
          </cell>
          <cell r="C217">
            <v>-289903.81</v>
          </cell>
          <cell r="D217">
            <v>-219743.45</v>
          </cell>
          <cell r="E217">
            <v>-70160.36</v>
          </cell>
          <cell r="F217">
            <v>-289903.81</v>
          </cell>
          <cell r="G217">
            <v>-219743.45</v>
          </cell>
          <cell r="H217">
            <v>-70160.36</v>
          </cell>
        </row>
        <row r="218">
          <cell r="A218" t="str">
            <v>71003405</v>
          </cell>
          <cell r="B218" t="str">
            <v>Service Awards</v>
          </cell>
          <cell r="C218">
            <v>-311598.64</v>
          </cell>
          <cell r="D218">
            <v>-333971.96999999997</v>
          </cell>
          <cell r="E218">
            <v>22373.33</v>
          </cell>
          <cell r="F218">
            <v>-311598.64</v>
          </cell>
          <cell r="G218">
            <v>-333971.96999999997</v>
          </cell>
          <cell r="H218">
            <v>22373.33</v>
          </cell>
        </row>
        <row r="219">
          <cell r="A219" t="str">
            <v>71003420</v>
          </cell>
          <cell r="B219" t="str">
            <v>Misc Scrap Credit</v>
          </cell>
          <cell r="C219">
            <v>5499127.5199999996</v>
          </cell>
          <cell r="D219">
            <v>6204663.9299999997</v>
          </cell>
          <cell r="E219">
            <v>-705536.41</v>
          </cell>
          <cell r="F219">
            <v>5499127.5199999996</v>
          </cell>
          <cell r="G219">
            <v>6204663.9299999997</v>
          </cell>
          <cell r="H219">
            <v>-705536.41</v>
          </cell>
        </row>
        <row r="220">
          <cell r="A220" t="str">
            <v>71003430</v>
          </cell>
          <cell r="B220" t="str">
            <v>Vehicle Fuel</v>
          </cell>
          <cell r="C220">
            <v>-12017598.43</v>
          </cell>
          <cell r="D220">
            <v>-16752299.83</v>
          </cell>
          <cell r="E220">
            <v>4734701.4000000004</v>
          </cell>
          <cell r="F220">
            <v>-12017598.43</v>
          </cell>
          <cell r="G220">
            <v>-16752299.83</v>
          </cell>
          <cell r="H220">
            <v>4734701.4000000004</v>
          </cell>
        </row>
        <row r="221">
          <cell r="A221" t="str">
            <v>71003440</v>
          </cell>
          <cell r="B221" t="str">
            <v>Office Station Supp</v>
          </cell>
          <cell r="C221">
            <v>-3079387.94</v>
          </cell>
          <cell r="D221">
            <v>-3603792.29</v>
          </cell>
          <cell r="E221">
            <v>524404.35</v>
          </cell>
          <cell r="F221">
            <v>-3079387.94</v>
          </cell>
          <cell r="G221">
            <v>-3603792.29</v>
          </cell>
          <cell r="H221">
            <v>524404.35</v>
          </cell>
        </row>
        <row r="222">
          <cell r="A222" t="str">
            <v>71003460</v>
          </cell>
          <cell r="B222" t="str">
            <v>Computer Supplies</v>
          </cell>
          <cell r="C222">
            <v>-2790226.04</v>
          </cell>
          <cell r="D222">
            <v>-3465079.5</v>
          </cell>
          <cell r="E222">
            <v>674853.46</v>
          </cell>
          <cell r="F222">
            <v>-2790226.04</v>
          </cell>
          <cell r="G222">
            <v>-3465079.5</v>
          </cell>
          <cell r="H222">
            <v>674853.46</v>
          </cell>
        </row>
        <row r="223">
          <cell r="A223" t="str">
            <v>71003480</v>
          </cell>
          <cell r="B223" t="str">
            <v>Printing</v>
          </cell>
          <cell r="C223">
            <v>-920760.97</v>
          </cell>
          <cell r="D223">
            <v>-894260.42</v>
          </cell>
          <cell r="E223">
            <v>-26500.55</v>
          </cell>
          <cell r="F223">
            <v>-920760.97</v>
          </cell>
          <cell r="G223">
            <v>-894260.42</v>
          </cell>
          <cell r="H223">
            <v>-26500.55</v>
          </cell>
        </row>
        <row r="224">
          <cell r="A224" t="str">
            <v>71003501</v>
          </cell>
          <cell r="B224" t="str">
            <v>Store Expense</v>
          </cell>
          <cell r="C224">
            <v>0</v>
          </cell>
          <cell r="D224">
            <v>0</v>
          </cell>
          <cell r="E224">
            <v>0</v>
          </cell>
          <cell r="F224">
            <v>0</v>
          </cell>
          <cell r="G224">
            <v>0</v>
          </cell>
          <cell r="H224">
            <v>0</v>
          </cell>
        </row>
        <row r="225">
          <cell r="A225" t="str">
            <v>71003502</v>
          </cell>
          <cell r="B225" t="str">
            <v>Project Store Expens</v>
          </cell>
          <cell r="C225">
            <v>0</v>
          </cell>
          <cell r="D225">
            <v>0</v>
          </cell>
          <cell r="E225">
            <v>0</v>
          </cell>
          <cell r="F225">
            <v>0</v>
          </cell>
          <cell r="G225">
            <v>0</v>
          </cell>
          <cell r="H225">
            <v>0</v>
          </cell>
        </row>
        <row r="226">
          <cell r="A226" t="str">
            <v>71003503</v>
          </cell>
          <cell r="B226" t="str">
            <v>Project Store Expens - New</v>
          </cell>
          <cell r="C226">
            <v>11942349.48</v>
          </cell>
          <cell r="D226">
            <v>7247090.3899999997</v>
          </cell>
          <cell r="E226">
            <v>4695259.09</v>
          </cell>
          <cell r="F226">
            <v>11942349.48</v>
          </cell>
          <cell r="G226">
            <v>7247090.3899999997</v>
          </cell>
          <cell r="H226">
            <v>4695259.09</v>
          </cell>
        </row>
        <row r="227">
          <cell r="A227" t="str">
            <v>71003528</v>
          </cell>
          <cell r="B227" t="str">
            <v>Subscript &amp; Period</v>
          </cell>
          <cell r="C227">
            <v>-200766.69</v>
          </cell>
          <cell r="D227">
            <v>-114177.28</v>
          </cell>
          <cell r="E227">
            <v>-86589.41</v>
          </cell>
          <cell r="F227">
            <v>-200766.69</v>
          </cell>
          <cell r="G227">
            <v>-114177.28</v>
          </cell>
          <cell r="H227">
            <v>-86589.41</v>
          </cell>
        </row>
        <row r="228">
          <cell r="A228" t="str">
            <v>71003530</v>
          </cell>
          <cell r="B228" t="str">
            <v>BC - Material</v>
          </cell>
          <cell r="C228">
            <v>-29886.11</v>
          </cell>
          <cell r="D228">
            <v>-60033.91</v>
          </cell>
          <cell r="E228">
            <v>30147.8</v>
          </cell>
          <cell r="F228">
            <v>-29886.11</v>
          </cell>
          <cell r="G228">
            <v>-60033.91</v>
          </cell>
          <cell r="H228">
            <v>30147.8</v>
          </cell>
        </row>
        <row r="229">
          <cell r="A229" t="str">
            <v>71003550</v>
          </cell>
          <cell r="B229" t="str">
            <v>Loco Matl Recapital</v>
          </cell>
          <cell r="C229">
            <v>0</v>
          </cell>
          <cell r="D229">
            <v>-18587.07</v>
          </cell>
          <cell r="E229">
            <v>18587.07</v>
          </cell>
          <cell r="F229">
            <v>0</v>
          </cell>
          <cell r="G229">
            <v>-18587.07</v>
          </cell>
          <cell r="H229">
            <v>18587.07</v>
          </cell>
        </row>
        <row r="230">
          <cell r="A230" t="str">
            <v>71003560</v>
          </cell>
          <cell r="B230" t="str">
            <v>Car Matl Recapital</v>
          </cell>
          <cell r="C230">
            <v>1947797.7</v>
          </cell>
          <cell r="D230">
            <v>759872.88</v>
          </cell>
          <cell r="E230">
            <v>1187924.82</v>
          </cell>
          <cell r="F230">
            <v>1947797.7</v>
          </cell>
          <cell r="G230">
            <v>759872.88</v>
          </cell>
          <cell r="H230">
            <v>1187924.82</v>
          </cell>
        </row>
        <row r="231">
          <cell r="A231" t="str">
            <v>71003577</v>
          </cell>
          <cell r="B231" t="str">
            <v>Empty/Oth Unseg Dray</v>
          </cell>
          <cell r="C231">
            <v>0</v>
          </cell>
          <cell r="D231">
            <v>0</v>
          </cell>
          <cell r="E231">
            <v>0</v>
          </cell>
          <cell r="F231">
            <v>0</v>
          </cell>
          <cell r="G231">
            <v>0</v>
          </cell>
          <cell r="H231">
            <v>0</v>
          </cell>
        </row>
        <row r="232">
          <cell r="A232" t="str">
            <v>71003593</v>
          </cell>
          <cell r="B232" t="str">
            <v>Private Chass Own Re</v>
          </cell>
          <cell r="C232">
            <v>-85499.16</v>
          </cell>
          <cell r="D232">
            <v>-4973.53</v>
          </cell>
          <cell r="E232">
            <v>-80525.63</v>
          </cell>
          <cell r="F232">
            <v>-85499.16</v>
          </cell>
          <cell r="G232">
            <v>-4973.53</v>
          </cell>
          <cell r="H232">
            <v>-80525.63</v>
          </cell>
        </row>
        <row r="233">
          <cell r="A233" t="str">
            <v>71003595</v>
          </cell>
          <cell r="B233" t="str">
            <v>System Chassis-Dome</v>
          </cell>
          <cell r="C233">
            <v>-22347.63</v>
          </cell>
          <cell r="D233">
            <v>-333.39</v>
          </cell>
          <cell r="E233">
            <v>-22014.240000000002</v>
          </cell>
          <cell r="F233">
            <v>-22347.63</v>
          </cell>
          <cell r="G233">
            <v>-333.39</v>
          </cell>
          <cell r="H233">
            <v>-22014.240000000002</v>
          </cell>
        </row>
        <row r="234">
          <cell r="A234" t="str">
            <v>71003597</v>
          </cell>
          <cell r="B234" t="str">
            <v>Private Chassis-Int'</v>
          </cell>
          <cell r="C234">
            <v>0</v>
          </cell>
          <cell r="D234">
            <v>0</v>
          </cell>
          <cell r="E234">
            <v>0</v>
          </cell>
          <cell r="F234">
            <v>0</v>
          </cell>
          <cell r="G234">
            <v>0</v>
          </cell>
          <cell r="H234">
            <v>0</v>
          </cell>
        </row>
        <row r="235">
          <cell r="A235" t="str">
            <v>71003598</v>
          </cell>
          <cell r="B235" t="str">
            <v>Private Chassis-Int'</v>
          </cell>
          <cell r="C235">
            <v>0</v>
          </cell>
          <cell r="D235">
            <v>0</v>
          </cell>
          <cell r="E235">
            <v>0</v>
          </cell>
          <cell r="F235">
            <v>0</v>
          </cell>
          <cell r="G235">
            <v>0</v>
          </cell>
          <cell r="H235">
            <v>0</v>
          </cell>
        </row>
        <row r="236">
          <cell r="A236" t="str">
            <v>71003602</v>
          </cell>
          <cell r="B236" t="str">
            <v>Town Hall Meetings</v>
          </cell>
          <cell r="C236">
            <v>0</v>
          </cell>
          <cell r="D236">
            <v>-487.71</v>
          </cell>
          <cell r="E236">
            <v>487.71</v>
          </cell>
          <cell r="F236">
            <v>0</v>
          </cell>
          <cell r="G236">
            <v>-487.71</v>
          </cell>
          <cell r="H236">
            <v>487.71</v>
          </cell>
        </row>
        <row r="237">
          <cell r="A237" t="str">
            <v>71003603</v>
          </cell>
          <cell r="B237" t="str">
            <v>Foreign Chassis-Dome</v>
          </cell>
          <cell r="C237">
            <v>0</v>
          </cell>
          <cell r="D237">
            <v>0</v>
          </cell>
          <cell r="E237">
            <v>0</v>
          </cell>
          <cell r="F237">
            <v>0</v>
          </cell>
          <cell r="G237">
            <v>0</v>
          </cell>
          <cell r="H237">
            <v>0</v>
          </cell>
        </row>
        <row r="238">
          <cell r="A238" t="str">
            <v>71003604</v>
          </cell>
          <cell r="B238" t="str">
            <v>Frn Chass Damage</v>
          </cell>
          <cell r="C238">
            <v>0</v>
          </cell>
          <cell r="D238">
            <v>0</v>
          </cell>
          <cell r="E238">
            <v>0</v>
          </cell>
          <cell r="F238">
            <v>0</v>
          </cell>
          <cell r="G238">
            <v>0</v>
          </cell>
          <cell r="H238">
            <v>0</v>
          </cell>
        </row>
        <row r="239">
          <cell r="A239" t="str">
            <v>71003606</v>
          </cell>
          <cell r="B239" t="str">
            <v>System Chass Owner R</v>
          </cell>
          <cell r="C239">
            <v>0</v>
          </cell>
          <cell r="D239">
            <v>0</v>
          </cell>
          <cell r="E239">
            <v>0</v>
          </cell>
          <cell r="F239">
            <v>0</v>
          </cell>
          <cell r="G239">
            <v>0</v>
          </cell>
          <cell r="H239">
            <v>0</v>
          </cell>
        </row>
        <row r="240">
          <cell r="A240" t="str">
            <v>71003607</v>
          </cell>
          <cell r="B240" t="str">
            <v>System Chass Dmg</v>
          </cell>
          <cell r="C240">
            <v>0</v>
          </cell>
          <cell r="D240">
            <v>0</v>
          </cell>
          <cell r="E240">
            <v>0</v>
          </cell>
          <cell r="F240">
            <v>0</v>
          </cell>
          <cell r="G240">
            <v>0</v>
          </cell>
          <cell r="H240">
            <v>0</v>
          </cell>
        </row>
        <row r="241">
          <cell r="A241" t="str">
            <v>71003608</v>
          </cell>
          <cell r="B241" t="str">
            <v>System Chass Tires</v>
          </cell>
          <cell r="C241">
            <v>-117688</v>
          </cell>
          <cell r="D241">
            <v>-89115</v>
          </cell>
          <cell r="E241">
            <v>-28573</v>
          </cell>
          <cell r="F241">
            <v>-117688</v>
          </cell>
          <cell r="G241">
            <v>-89115</v>
          </cell>
          <cell r="H241">
            <v>-28573</v>
          </cell>
        </row>
        <row r="242">
          <cell r="A242" t="str">
            <v>71003611</v>
          </cell>
          <cell r="B242" t="str">
            <v>Equip Maint-Inspect</v>
          </cell>
          <cell r="C242">
            <v>-49007.98</v>
          </cell>
          <cell r="D242">
            <v>-51171.54</v>
          </cell>
          <cell r="E242">
            <v>2163.56</v>
          </cell>
          <cell r="F242">
            <v>-49007.98</v>
          </cell>
          <cell r="G242">
            <v>-51171.54</v>
          </cell>
          <cell r="H242">
            <v>2163.56</v>
          </cell>
        </row>
        <row r="243">
          <cell r="A243" t="str">
            <v>71003613</v>
          </cell>
          <cell r="B243" t="str">
            <v>Private Chassis Dama</v>
          </cell>
          <cell r="C243">
            <v>0</v>
          </cell>
          <cell r="D243">
            <v>0</v>
          </cell>
          <cell r="E243">
            <v>0</v>
          </cell>
          <cell r="F243">
            <v>0</v>
          </cell>
          <cell r="G243">
            <v>0</v>
          </cell>
          <cell r="H243">
            <v>0</v>
          </cell>
        </row>
        <row r="244">
          <cell r="A244" t="str">
            <v>71003614</v>
          </cell>
          <cell r="B244" t="str">
            <v>Equip Maint-Depr Val</v>
          </cell>
          <cell r="C244">
            <v>0</v>
          </cell>
          <cell r="D244">
            <v>0</v>
          </cell>
          <cell r="E244">
            <v>0</v>
          </cell>
          <cell r="F244">
            <v>0</v>
          </cell>
          <cell r="G244">
            <v>0</v>
          </cell>
          <cell r="H244">
            <v>0</v>
          </cell>
        </row>
        <row r="245">
          <cell r="A245" t="str">
            <v>71003616</v>
          </cell>
          <cell r="B245" t="str">
            <v>Private Contain Dmg</v>
          </cell>
          <cell r="C245">
            <v>-1296875.3600000001</v>
          </cell>
          <cell r="D245">
            <v>-4074038.3</v>
          </cell>
          <cell r="E245">
            <v>2777162.94</v>
          </cell>
          <cell r="F245">
            <v>-1296875.3600000001</v>
          </cell>
          <cell r="G245">
            <v>-4074038.3</v>
          </cell>
          <cell r="H245">
            <v>2777162.94</v>
          </cell>
        </row>
        <row r="246">
          <cell r="A246" t="str">
            <v>71003617</v>
          </cell>
          <cell r="B246" t="str">
            <v>Equip Maint-Derl Rep</v>
          </cell>
          <cell r="C246">
            <v>0</v>
          </cell>
          <cell r="D246">
            <v>0</v>
          </cell>
          <cell r="E246">
            <v>0</v>
          </cell>
          <cell r="F246">
            <v>0</v>
          </cell>
          <cell r="G246">
            <v>0</v>
          </cell>
          <cell r="H246">
            <v>0</v>
          </cell>
        </row>
        <row r="247">
          <cell r="A247" t="str">
            <v>71003618</v>
          </cell>
          <cell r="B247" t="str">
            <v>Equip Maint-Decals</v>
          </cell>
          <cell r="C247">
            <v>-2453.7199999999998</v>
          </cell>
          <cell r="D247">
            <v>0</v>
          </cell>
          <cell r="E247">
            <v>-2453.7199999999998</v>
          </cell>
          <cell r="F247">
            <v>-2453.7199999999998</v>
          </cell>
          <cell r="G247">
            <v>0</v>
          </cell>
          <cell r="H247">
            <v>-2453.7199999999998</v>
          </cell>
        </row>
        <row r="248">
          <cell r="A248" t="str">
            <v>71003619</v>
          </cell>
          <cell r="B248" t="str">
            <v>Equip Maint&amp;Rep Othr</v>
          </cell>
          <cell r="C248">
            <v>-984870.37</v>
          </cell>
          <cell r="D248">
            <v>-3918477.13</v>
          </cell>
          <cell r="E248">
            <v>2933606.76</v>
          </cell>
          <cell r="F248">
            <v>-984870.37</v>
          </cell>
          <cell r="G248">
            <v>-3918477.13</v>
          </cell>
          <cell r="H248">
            <v>2933606.76</v>
          </cell>
        </row>
        <row r="249">
          <cell r="A249" t="str">
            <v>71003620</v>
          </cell>
          <cell r="B249" t="str">
            <v>Prof Svcs Legal Fees</v>
          </cell>
          <cell r="C249">
            <v>-20704893.469999999</v>
          </cell>
          <cell r="D249">
            <v>-20375197.050000001</v>
          </cell>
          <cell r="E249">
            <v>-329696.42</v>
          </cell>
          <cell r="F249">
            <v>-20704893.469999999</v>
          </cell>
          <cell r="G249">
            <v>-20375197.050000001</v>
          </cell>
          <cell r="H249">
            <v>-329696.42</v>
          </cell>
        </row>
        <row r="250">
          <cell r="A250" t="str">
            <v>71003621</v>
          </cell>
          <cell r="B250" t="str">
            <v>Private Reef Trl Tir</v>
          </cell>
          <cell r="C250">
            <v>-60249.04</v>
          </cell>
          <cell r="D250">
            <v>-1537.73</v>
          </cell>
          <cell r="E250">
            <v>-58711.31</v>
          </cell>
          <cell r="F250">
            <v>-60249.04</v>
          </cell>
          <cell r="G250">
            <v>-1537.73</v>
          </cell>
          <cell r="H250">
            <v>-58711.31</v>
          </cell>
        </row>
        <row r="251">
          <cell r="A251" t="str">
            <v>71003622</v>
          </cell>
          <cell r="B251" t="str">
            <v>Private Trail Damage</v>
          </cell>
          <cell r="C251">
            <v>-154747.57999999999</v>
          </cell>
          <cell r="D251">
            <v>-57067.72</v>
          </cell>
          <cell r="E251">
            <v>-97679.86</v>
          </cell>
          <cell r="F251">
            <v>-154747.57999999999</v>
          </cell>
          <cell r="G251">
            <v>-57067.72</v>
          </cell>
          <cell r="H251">
            <v>-97679.86</v>
          </cell>
        </row>
        <row r="252">
          <cell r="A252" t="str">
            <v>71003623</v>
          </cell>
          <cell r="B252" t="str">
            <v>Equip Maint Other</v>
          </cell>
          <cell r="C252">
            <v>-33382.71</v>
          </cell>
          <cell r="D252">
            <v>-33874.720000000001</v>
          </cell>
          <cell r="E252">
            <v>492.01</v>
          </cell>
          <cell r="F252">
            <v>-33382.71</v>
          </cell>
          <cell r="G252">
            <v>-33874.720000000001</v>
          </cell>
          <cell r="H252">
            <v>492.01</v>
          </cell>
        </row>
        <row r="253">
          <cell r="A253" t="str">
            <v>71003626</v>
          </cell>
          <cell r="B253" t="str">
            <v>Equip Maint-Term Exp</v>
          </cell>
          <cell r="C253">
            <v>0</v>
          </cell>
          <cell r="D253">
            <v>0</v>
          </cell>
          <cell r="E253">
            <v>0</v>
          </cell>
          <cell r="F253">
            <v>0</v>
          </cell>
          <cell r="G253">
            <v>0</v>
          </cell>
          <cell r="H253">
            <v>0</v>
          </cell>
        </row>
        <row r="254">
          <cell r="A254" t="str">
            <v>71003629</v>
          </cell>
          <cell r="B254" t="str">
            <v>Private Trailer-Gen'</v>
          </cell>
          <cell r="C254">
            <v>-308961.78999999998</v>
          </cell>
          <cell r="D254">
            <v>-34.200000000000003</v>
          </cell>
          <cell r="E254">
            <v>-308927.59000000003</v>
          </cell>
          <cell r="F254">
            <v>-308961.78999999998</v>
          </cell>
          <cell r="G254">
            <v>-34.200000000000003</v>
          </cell>
          <cell r="H254">
            <v>-308927.59000000003</v>
          </cell>
        </row>
        <row r="255">
          <cell r="A255" t="str">
            <v>71003630</v>
          </cell>
          <cell r="B255" t="str">
            <v>State RWay Assoc Fee</v>
          </cell>
          <cell r="C255">
            <v>-845211</v>
          </cell>
          <cell r="D255">
            <v>-753670.79</v>
          </cell>
          <cell r="E255">
            <v>-91540.21</v>
          </cell>
          <cell r="F255">
            <v>-845211</v>
          </cell>
          <cell r="G255">
            <v>-753670.79</v>
          </cell>
          <cell r="H255">
            <v>-91540.21</v>
          </cell>
        </row>
        <row r="256">
          <cell r="A256" t="str">
            <v>71003631</v>
          </cell>
          <cell r="B256" t="str">
            <v>Lobby/Rail Assoc Fee</v>
          </cell>
          <cell r="C256">
            <v>-104230.39999999999</v>
          </cell>
          <cell r="D256">
            <v>-83859.39</v>
          </cell>
          <cell r="E256">
            <v>-20371.009999999998</v>
          </cell>
          <cell r="F256">
            <v>-104230.39999999999</v>
          </cell>
          <cell r="G256">
            <v>-83859.39</v>
          </cell>
          <cell r="H256">
            <v>-20371.009999999998</v>
          </cell>
        </row>
        <row r="257">
          <cell r="A257" t="str">
            <v>71003650</v>
          </cell>
          <cell r="B257" t="str">
            <v>Bank Fees</v>
          </cell>
          <cell r="C257">
            <v>-226810.74</v>
          </cell>
          <cell r="D257">
            <v>-289597.61</v>
          </cell>
          <cell r="E257">
            <v>62786.87</v>
          </cell>
          <cell r="F257">
            <v>-226810.74</v>
          </cell>
          <cell r="G257">
            <v>-289597.61</v>
          </cell>
          <cell r="H257">
            <v>62786.87</v>
          </cell>
        </row>
        <row r="258">
          <cell r="A258" t="str">
            <v>71003660</v>
          </cell>
          <cell r="B258" t="str">
            <v>Copying</v>
          </cell>
          <cell r="C258">
            <v>-768063.68</v>
          </cell>
          <cell r="D258">
            <v>-575788.31999999995</v>
          </cell>
          <cell r="E258">
            <v>-192275.36</v>
          </cell>
          <cell r="F258">
            <v>-768063.68</v>
          </cell>
          <cell r="G258">
            <v>-575788.31999999995</v>
          </cell>
          <cell r="H258">
            <v>-192275.36</v>
          </cell>
        </row>
        <row r="259">
          <cell r="A259" t="str">
            <v>71003667</v>
          </cell>
          <cell r="B259" t="str">
            <v>Shuttle UPS Drayage</v>
          </cell>
          <cell r="C259">
            <v>0</v>
          </cell>
          <cell r="D259">
            <v>0</v>
          </cell>
          <cell r="E259">
            <v>0</v>
          </cell>
          <cell r="F259">
            <v>0</v>
          </cell>
          <cell r="G259">
            <v>0</v>
          </cell>
          <cell r="H259">
            <v>0</v>
          </cell>
        </row>
        <row r="260">
          <cell r="A260" t="str">
            <v>71003669</v>
          </cell>
          <cell r="B260" t="str">
            <v>Shuttle ETL/LTL Dray</v>
          </cell>
          <cell r="C260">
            <v>0</v>
          </cell>
          <cell r="D260">
            <v>0</v>
          </cell>
          <cell r="E260">
            <v>0</v>
          </cell>
          <cell r="F260">
            <v>0</v>
          </cell>
          <cell r="G260">
            <v>0</v>
          </cell>
          <cell r="H260">
            <v>0</v>
          </cell>
        </row>
        <row r="261">
          <cell r="A261" t="str">
            <v>71003670</v>
          </cell>
          <cell r="B261" t="str">
            <v>Prof Svcs Eng Sig</v>
          </cell>
          <cell r="C261">
            <v>-2889086.22</v>
          </cell>
          <cell r="D261">
            <v>-816218.73</v>
          </cell>
          <cell r="E261">
            <v>-2072867.49</v>
          </cell>
          <cell r="F261">
            <v>-2889086.22</v>
          </cell>
          <cell r="G261">
            <v>-816218.73</v>
          </cell>
          <cell r="H261">
            <v>-2072867.49</v>
          </cell>
        </row>
        <row r="262">
          <cell r="A262" t="str">
            <v>71003671</v>
          </cell>
          <cell r="B262" t="str">
            <v>Shuttle TL/IMC Dray</v>
          </cell>
          <cell r="C262">
            <v>0</v>
          </cell>
          <cell r="D262">
            <v>0</v>
          </cell>
          <cell r="E262">
            <v>0</v>
          </cell>
          <cell r="F262">
            <v>0</v>
          </cell>
          <cell r="G262">
            <v>0</v>
          </cell>
          <cell r="H262">
            <v>0</v>
          </cell>
        </row>
        <row r="263">
          <cell r="A263" t="str">
            <v>71003672</v>
          </cell>
          <cell r="B263" t="str">
            <v>Shuttle Intl Dray</v>
          </cell>
          <cell r="C263">
            <v>0</v>
          </cell>
          <cell r="D263">
            <v>0</v>
          </cell>
          <cell r="E263">
            <v>0</v>
          </cell>
          <cell r="F263">
            <v>0</v>
          </cell>
          <cell r="G263">
            <v>0</v>
          </cell>
          <cell r="H263">
            <v>0</v>
          </cell>
        </row>
        <row r="264">
          <cell r="A264" t="str">
            <v>71003677</v>
          </cell>
          <cell r="B264" t="str">
            <v>Shuttle Unseg Dray</v>
          </cell>
          <cell r="C264">
            <v>-4089518.21</v>
          </cell>
          <cell r="D264">
            <v>-5486154.9900000002</v>
          </cell>
          <cell r="E264">
            <v>1396636.78</v>
          </cell>
          <cell r="F264">
            <v>-4089518.21</v>
          </cell>
          <cell r="G264">
            <v>-5486154.9900000002</v>
          </cell>
          <cell r="H264">
            <v>1396636.78</v>
          </cell>
        </row>
        <row r="265">
          <cell r="A265" t="str">
            <v>71003680</v>
          </cell>
          <cell r="B265" t="str">
            <v>Frt Car Material Rec</v>
          </cell>
          <cell r="C265">
            <v>0</v>
          </cell>
          <cell r="D265">
            <v>0</v>
          </cell>
          <cell r="E265">
            <v>0</v>
          </cell>
          <cell r="F265">
            <v>0</v>
          </cell>
          <cell r="G265">
            <v>0</v>
          </cell>
          <cell r="H265">
            <v>0</v>
          </cell>
        </row>
        <row r="266">
          <cell r="A266" t="str">
            <v>71003690</v>
          </cell>
          <cell r="B266" t="str">
            <v>Professional Svcs</v>
          </cell>
          <cell r="C266">
            <v>-29108817.960000001</v>
          </cell>
          <cell r="D266">
            <v>-38577407.32</v>
          </cell>
          <cell r="E266">
            <v>9468589.3599999994</v>
          </cell>
          <cell r="F266">
            <v>-29108817.960000001</v>
          </cell>
          <cell r="G266">
            <v>-38577407.32</v>
          </cell>
          <cell r="H266">
            <v>9468589.3599999994</v>
          </cell>
        </row>
        <row r="267">
          <cell r="A267" t="str">
            <v>71003691</v>
          </cell>
          <cell r="B267" t="str">
            <v>Ramp Act Prof Svcs</v>
          </cell>
          <cell r="C267">
            <v>14044.7</v>
          </cell>
          <cell r="D267">
            <v>0</v>
          </cell>
          <cell r="E267">
            <v>14044.7</v>
          </cell>
          <cell r="F267">
            <v>14044.7</v>
          </cell>
          <cell r="G267">
            <v>0</v>
          </cell>
          <cell r="H267">
            <v>14044.7</v>
          </cell>
        </row>
        <row r="268">
          <cell r="A268" t="str">
            <v>71003693</v>
          </cell>
          <cell r="B268" t="str">
            <v>Lobbying – Conslt Sr</v>
          </cell>
          <cell r="C268">
            <v>-456378.02</v>
          </cell>
          <cell r="D268">
            <v>-377115.66</v>
          </cell>
          <cell r="E268">
            <v>-79262.36</v>
          </cell>
          <cell r="F268">
            <v>-456378.02</v>
          </cell>
          <cell r="G268">
            <v>-377115.66</v>
          </cell>
          <cell r="H268">
            <v>-79262.36</v>
          </cell>
        </row>
        <row r="269">
          <cell r="A269" t="str">
            <v>71003694</v>
          </cell>
          <cell r="B269" t="str">
            <v>HUBU Container Owner</v>
          </cell>
          <cell r="C269">
            <v>0</v>
          </cell>
          <cell r="D269">
            <v>0</v>
          </cell>
          <cell r="E269">
            <v>0</v>
          </cell>
          <cell r="F269">
            <v>0</v>
          </cell>
          <cell r="G269">
            <v>0</v>
          </cell>
          <cell r="H269">
            <v>0</v>
          </cell>
        </row>
        <row r="270">
          <cell r="A270" t="str">
            <v>71003695</v>
          </cell>
          <cell r="B270" t="str">
            <v xml:space="preserve"> Consultants - Lobby</v>
          </cell>
          <cell r="C270">
            <v>-186713.71</v>
          </cell>
          <cell r="D270">
            <v>-206203.81</v>
          </cell>
          <cell r="E270">
            <v>19490.099999999999</v>
          </cell>
          <cell r="F270">
            <v>-186713.71</v>
          </cell>
          <cell r="G270">
            <v>-206203.81</v>
          </cell>
          <cell r="H270">
            <v>19490.099999999999</v>
          </cell>
        </row>
        <row r="271">
          <cell r="A271" t="str">
            <v>71003699</v>
          </cell>
          <cell r="B271" t="str">
            <v>Private Contain Own</v>
          </cell>
          <cell r="C271">
            <v>-173185.38</v>
          </cell>
          <cell r="D271">
            <v>0</v>
          </cell>
          <cell r="E271">
            <v>-173185.38</v>
          </cell>
          <cell r="F271">
            <v>-173185.38</v>
          </cell>
          <cell r="G271">
            <v>0</v>
          </cell>
          <cell r="H271">
            <v>-173185.38</v>
          </cell>
        </row>
        <row r="272">
          <cell r="A272" t="str">
            <v>71003701</v>
          </cell>
          <cell r="B272" t="str">
            <v>Ties and Pole Rmv</v>
          </cell>
          <cell r="C272">
            <v>-13896</v>
          </cell>
          <cell r="D272">
            <v>-30321.200000000001</v>
          </cell>
          <cell r="E272">
            <v>16425.2</v>
          </cell>
          <cell r="F272">
            <v>-13896</v>
          </cell>
          <cell r="G272">
            <v>-30321.200000000001</v>
          </cell>
          <cell r="H272">
            <v>16425.2</v>
          </cell>
        </row>
        <row r="273">
          <cell r="A273" t="str">
            <v>71003702</v>
          </cell>
          <cell r="B273" t="str">
            <v>System Chassis-Int'l</v>
          </cell>
          <cell r="C273">
            <v>0</v>
          </cell>
          <cell r="D273">
            <v>0</v>
          </cell>
          <cell r="E273">
            <v>0</v>
          </cell>
          <cell r="F273">
            <v>0</v>
          </cell>
          <cell r="G273">
            <v>0</v>
          </cell>
          <cell r="H273">
            <v>0</v>
          </cell>
        </row>
        <row r="274">
          <cell r="A274" t="str">
            <v>71003703</v>
          </cell>
          <cell r="B274" t="str">
            <v>System Chassis-Int'l</v>
          </cell>
          <cell r="C274">
            <v>0</v>
          </cell>
          <cell r="D274">
            <v>0</v>
          </cell>
          <cell r="E274">
            <v>0</v>
          </cell>
          <cell r="F274">
            <v>0</v>
          </cell>
          <cell r="G274">
            <v>0</v>
          </cell>
          <cell r="H274">
            <v>0</v>
          </cell>
        </row>
        <row r="275">
          <cell r="A275" t="str">
            <v>71003705</v>
          </cell>
          <cell r="B275" t="str">
            <v>System Chassis-Int'l</v>
          </cell>
          <cell r="C275">
            <v>0</v>
          </cell>
          <cell r="D275">
            <v>0</v>
          </cell>
          <cell r="E275">
            <v>0</v>
          </cell>
          <cell r="F275">
            <v>0</v>
          </cell>
          <cell r="G275">
            <v>0</v>
          </cell>
          <cell r="H275">
            <v>0</v>
          </cell>
        </row>
        <row r="276">
          <cell r="A276" t="str">
            <v>71003710</v>
          </cell>
          <cell r="B276" t="str">
            <v>Corporate Lodging</v>
          </cell>
          <cell r="C276">
            <v>-31306856.280000001</v>
          </cell>
          <cell r="D276">
            <v>-25384277.52</v>
          </cell>
          <cell r="E276">
            <v>-5922578.7599999998</v>
          </cell>
          <cell r="F276">
            <v>-31306856.280000001</v>
          </cell>
          <cell r="G276">
            <v>-25384277.52</v>
          </cell>
          <cell r="H276">
            <v>-5922578.7599999998</v>
          </cell>
        </row>
        <row r="277">
          <cell r="A277" t="str">
            <v>71003720</v>
          </cell>
          <cell r="B277" t="str">
            <v>Crew Hauling</v>
          </cell>
          <cell r="C277">
            <v>-41568232.18</v>
          </cell>
          <cell r="D277">
            <v>-39680219.759999998</v>
          </cell>
          <cell r="E277">
            <v>-1888012.42</v>
          </cell>
          <cell r="F277">
            <v>-41568232.18</v>
          </cell>
          <cell r="G277">
            <v>-39680219.759999998</v>
          </cell>
          <cell r="H277">
            <v>-1888012.42</v>
          </cell>
        </row>
        <row r="278">
          <cell r="A278" t="str">
            <v>71003730</v>
          </cell>
          <cell r="B278" t="str">
            <v>Intermodal Ramp Svcs</v>
          </cell>
          <cell r="C278">
            <v>-1369.5</v>
          </cell>
          <cell r="D278">
            <v>-360</v>
          </cell>
          <cell r="E278">
            <v>-1009.5</v>
          </cell>
          <cell r="F278">
            <v>-1369.5</v>
          </cell>
          <cell r="G278">
            <v>-360</v>
          </cell>
          <cell r="H278">
            <v>-1009.5</v>
          </cell>
        </row>
        <row r="279">
          <cell r="A279" t="str">
            <v>71003740</v>
          </cell>
          <cell r="B279" t="str">
            <v>Data Subscript Fees</v>
          </cell>
          <cell r="C279">
            <v>-578179.66</v>
          </cell>
          <cell r="D279">
            <v>-311108.24</v>
          </cell>
          <cell r="E279">
            <v>-267071.42</v>
          </cell>
          <cell r="F279">
            <v>-578179.66</v>
          </cell>
          <cell r="G279">
            <v>-311108.24</v>
          </cell>
          <cell r="H279">
            <v>-267071.42</v>
          </cell>
        </row>
        <row r="280">
          <cell r="A280" t="str">
            <v>71003750</v>
          </cell>
          <cell r="B280" t="str">
            <v>Vehicle Mgmt Fee</v>
          </cell>
          <cell r="C280">
            <v>-627766.12</v>
          </cell>
          <cell r="D280">
            <v>-581722.88</v>
          </cell>
          <cell r="E280">
            <v>-46043.24</v>
          </cell>
          <cell r="F280">
            <v>-627766.12</v>
          </cell>
          <cell r="G280">
            <v>-581722.88</v>
          </cell>
          <cell r="H280">
            <v>-46043.24</v>
          </cell>
        </row>
        <row r="281">
          <cell r="A281" t="str">
            <v>71003760</v>
          </cell>
          <cell r="B281" t="str">
            <v>Software Maintenance</v>
          </cell>
          <cell r="C281">
            <v>-5603273.1100000003</v>
          </cell>
          <cell r="D281">
            <v>-2899369.3</v>
          </cell>
          <cell r="E281">
            <v>-2703903.81</v>
          </cell>
          <cell r="F281">
            <v>-5603273.1100000003</v>
          </cell>
          <cell r="G281">
            <v>-2899369.3</v>
          </cell>
          <cell r="H281">
            <v>-2703903.81</v>
          </cell>
        </row>
        <row r="282">
          <cell r="A282" t="str">
            <v>71003770</v>
          </cell>
          <cell r="B282" t="str">
            <v>Hardware Maintenance</v>
          </cell>
          <cell r="C282">
            <v>-268741.23</v>
          </cell>
          <cell r="D282">
            <v>-106438.41</v>
          </cell>
          <cell r="E282">
            <v>-162302.82</v>
          </cell>
          <cell r="F282">
            <v>-268741.23</v>
          </cell>
          <cell r="G282">
            <v>-106438.41</v>
          </cell>
          <cell r="H282">
            <v>-162302.82</v>
          </cell>
        </row>
        <row r="283">
          <cell r="A283" t="str">
            <v>71003780</v>
          </cell>
          <cell r="B283" t="str">
            <v>Copier Maintenance</v>
          </cell>
          <cell r="C283">
            <v>-68.02</v>
          </cell>
          <cell r="D283">
            <v>-10500</v>
          </cell>
          <cell r="E283">
            <v>10431.98</v>
          </cell>
          <cell r="F283">
            <v>-68.02</v>
          </cell>
          <cell r="G283">
            <v>-10500</v>
          </cell>
          <cell r="H283">
            <v>10431.98</v>
          </cell>
        </row>
        <row r="284">
          <cell r="A284" t="str">
            <v>71003790</v>
          </cell>
          <cell r="B284" t="str">
            <v>Contract Switching</v>
          </cell>
          <cell r="C284">
            <v>-11659971.16</v>
          </cell>
          <cell r="D284">
            <v>-5515622.7000000002</v>
          </cell>
          <cell r="E284">
            <v>-6144348.46</v>
          </cell>
          <cell r="F284">
            <v>-11659971.16</v>
          </cell>
          <cell r="G284">
            <v>-5515622.7000000002</v>
          </cell>
          <cell r="H284">
            <v>-6144348.46</v>
          </cell>
        </row>
        <row r="285">
          <cell r="A285" t="str">
            <v>71003791</v>
          </cell>
          <cell r="B285" t="str">
            <v>Ramp Act Contract Sw</v>
          </cell>
          <cell r="C285">
            <v>-3030983.66</v>
          </cell>
          <cell r="D285">
            <v>-2371501.67</v>
          </cell>
          <cell r="E285">
            <v>-659481.99</v>
          </cell>
          <cell r="F285">
            <v>-3030983.66</v>
          </cell>
          <cell r="G285">
            <v>-2371501.67</v>
          </cell>
          <cell r="H285">
            <v>-659481.99</v>
          </cell>
        </row>
        <row r="286">
          <cell r="A286" t="str">
            <v>71003800</v>
          </cell>
          <cell r="B286" t="str">
            <v>BNSF Network News</v>
          </cell>
          <cell r="C286">
            <v>-195851.47</v>
          </cell>
          <cell r="D286">
            <v>-199450.62</v>
          </cell>
          <cell r="E286">
            <v>3599.15</v>
          </cell>
          <cell r="F286">
            <v>-195851.47</v>
          </cell>
          <cell r="G286">
            <v>-199450.62</v>
          </cell>
          <cell r="H286">
            <v>3599.15</v>
          </cell>
        </row>
        <row r="287">
          <cell r="A287" t="str">
            <v>71003810</v>
          </cell>
          <cell r="B287" t="str">
            <v>Co Vehicle M&amp;R</v>
          </cell>
          <cell r="C287">
            <v>-18332021.920000002</v>
          </cell>
          <cell r="D287">
            <v>-20461336.510000002</v>
          </cell>
          <cell r="E287">
            <v>2129314.59</v>
          </cell>
          <cell r="F287">
            <v>-18332021.920000002</v>
          </cell>
          <cell r="G287">
            <v>-20461336.510000002</v>
          </cell>
          <cell r="H287">
            <v>2129314.59</v>
          </cell>
        </row>
        <row r="288">
          <cell r="A288" t="str">
            <v>71003811</v>
          </cell>
          <cell r="B288" t="str">
            <v>Rubber Tired Equipme</v>
          </cell>
          <cell r="C288">
            <v>-1083261.03</v>
          </cell>
          <cell r="D288">
            <v>-1034014.77</v>
          </cell>
          <cell r="E288">
            <v>-49246.26</v>
          </cell>
          <cell r="F288">
            <v>-1083261.03</v>
          </cell>
          <cell r="G288">
            <v>-1034014.77</v>
          </cell>
          <cell r="H288">
            <v>-49246.26</v>
          </cell>
        </row>
        <row r="289">
          <cell r="A289" t="str">
            <v>71003820</v>
          </cell>
          <cell r="B289" t="str">
            <v>Co Vehicle Lic&amp;Fees</v>
          </cell>
          <cell r="C289">
            <v>-1206895.3400000001</v>
          </cell>
          <cell r="D289">
            <v>-869729.24</v>
          </cell>
          <cell r="E289">
            <v>-337166.1</v>
          </cell>
          <cell r="F289">
            <v>-1206895.3400000001</v>
          </cell>
          <cell r="G289">
            <v>-869729.24</v>
          </cell>
          <cell r="H289">
            <v>-337166.1</v>
          </cell>
        </row>
        <row r="290">
          <cell r="A290" t="str">
            <v>71003830</v>
          </cell>
          <cell r="B290" t="str">
            <v>Environ/Emerg Resp</v>
          </cell>
          <cell r="C290">
            <v>175434.43</v>
          </cell>
          <cell r="D290">
            <v>-86501.36</v>
          </cell>
          <cell r="E290">
            <v>261935.79</v>
          </cell>
          <cell r="F290">
            <v>175434.43</v>
          </cell>
          <cell r="G290">
            <v>-86501.36</v>
          </cell>
          <cell r="H290">
            <v>261935.79</v>
          </cell>
        </row>
        <row r="291">
          <cell r="A291" t="str">
            <v>71003840</v>
          </cell>
          <cell r="B291" t="str">
            <v>Coff/Drink Wat/Ice S</v>
          </cell>
          <cell r="C291">
            <v>-97688.3</v>
          </cell>
          <cell r="D291">
            <v>-75886.2</v>
          </cell>
          <cell r="E291">
            <v>-21802.1</v>
          </cell>
          <cell r="F291">
            <v>-97688.3</v>
          </cell>
          <cell r="G291">
            <v>-75886.2</v>
          </cell>
          <cell r="H291">
            <v>-21802.1</v>
          </cell>
        </row>
        <row r="292">
          <cell r="A292" t="str">
            <v>71003849</v>
          </cell>
          <cell r="B292" t="str">
            <v>Coffe/Water/Ice - JC</v>
          </cell>
          <cell r="C292">
            <v>-1385560</v>
          </cell>
          <cell r="D292">
            <v>-1641611.02</v>
          </cell>
          <cell r="E292">
            <v>256051.02</v>
          </cell>
          <cell r="F292">
            <v>-1385560</v>
          </cell>
          <cell r="G292">
            <v>-1641611.02</v>
          </cell>
          <cell r="H292">
            <v>256051.02</v>
          </cell>
        </row>
        <row r="293">
          <cell r="A293" t="str">
            <v>71003850</v>
          </cell>
          <cell r="B293" t="str">
            <v>Pest Control</v>
          </cell>
          <cell r="C293">
            <v>-10526.77</v>
          </cell>
          <cell r="D293">
            <v>-7464.23</v>
          </cell>
          <cell r="E293">
            <v>-3062.54</v>
          </cell>
          <cell r="F293">
            <v>-10526.77</v>
          </cell>
          <cell r="G293">
            <v>-7464.23</v>
          </cell>
          <cell r="H293">
            <v>-3062.54</v>
          </cell>
        </row>
        <row r="294">
          <cell r="A294" t="str">
            <v>71003859</v>
          </cell>
          <cell r="B294" t="str">
            <v>Pest Ctrl - JCI</v>
          </cell>
          <cell r="C294">
            <v>0</v>
          </cell>
          <cell r="D294">
            <v>-2708</v>
          </cell>
          <cell r="E294">
            <v>2708</v>
          </cell>
          <cell r="F294">
            <v>0</v>
          </cell>
          <cell r="G294">
            <v>-2708</v>
          </cell>
          <cell r="H294">
            <v>2708</v>
          </cell>
        </row>
        <row r="295">
          <cell r="A295" t="str">
            <v>71003860</v>
          </cell>
          <cell r="B295" t="str">
            <v>Security/Alarm Sys</v>
          </cell>
          <cell r="C295">
            <v>-1486243.78</v>
          </cell>
          <cell r="D295">
            <v>-1054999.23</v>
          </cell>
          <cell r="E295">
            <v>-431244.55</v>
          </cell>
          <cell r="F295">
            <v>-1486243.78</v>
          </cell>
          <cell r="G295">
            <v>-1054999.23</v>
          </cell>
          <cell r="H295">
            <v>-431244.55</v>
          </cell>
        </row>
        <row r="296">
          <cell r="A296" t="str">
            <v>71003861</v>
          </cell>
          <cell r="B296" t="str">
            <v>Ramp Act Security Al</v>
          </cell>
          <cell r="C296">
            <v>0</v>
          </cell>
          <cell r="D296">
            <v>0</v>
          </cell>
          <cell r="E296">
            <v>0</v>
          </cell>
          <cell r="F296">
            <v>0</v>
          </cell>
          <cell r="G296">
            <v>0</v>
          </cell>
          <cell r="H296">
            <v>0</v>
          </cell>
        </row>
        <row r="297">
          <cell r="A297" t="str">
            <v>71003869</v>
          </cell>
          <cell r="B297" t="str">
            <v>Sec/Alarm - JCI</v>
          </cell>
          <cell r="C297">
            <v>0</v>
          </cell>
          <cell r="D297">
            <v>0</v>
          </cell>
          <cell r="E297">
            <v>0</v>
          </cell>
          <cell r="F297">
            <v>0</v>
          </cell>
          <cell r="G297">
            <v>0</v>
          </cell>
          <cell r="H297">
            <v>0</v>
          </cell>
        </row>
        <row r="298">
          <cell r="A298" t="str">
            <v>71003870</v>
          </cell>
          <cell r="B298" t="str">
            <v>Janitorial</v>
          </cell>
          <cell r="C298">
            <v>-365957.02</v>
          </cell>
          <cell r="D298">
            <v>-335495.48</v>
          </cell>
          <cell r="E298">
            <v>-30461.54</v>
          </cell>
          <cell r="F298">
            <v>-365957.02</v>
          </cell>
          <cell r="G298">
            <v>-335495.48</v>
          </cell>
          <cell r="H298">
            <v>-30461.54</v>
          </cell>
        </row>
        <row r="299">
          <cell r="A299" t="str">
            <v>71003879</v>
          </cell>
          <cell r="B299" t="str">
            <v>Janitorial - JCI</v>
          </cell>
          <cell r="C299">
            <v>-3411796</v>
          </cell>
          <cell r="D299">
            <v>-3559569.03</v>
          </cell>
          <cell r="E299">
            <v>147773.03</v>
          </cell>
          <cell r="F299">
            <v>-3411796</v>
          </cell>
          <cell r="G299">
            <v>-3559569.03</v>
          </cell>
          <cell r="H299">
            <v>147773.03</v>
          </cell>
        </row>
        <row r="300">
          <cell r="A300" t="str">
            <v>71003890</v>
          </cell>
          <cell r="B300" t="str">
            <v>Construction MGMT Sv</v>
          </cell>
          <cell r="C300">
            <v>82211.72</v>
          </cell>
          <cell r="D300">
            <v>-1028823.28</v>
          </cell>
          <cell r="E300">
            <v>1111035</v>
          </cell>
          <cell r="F300">
            <v>82211.72</v>
          </cell>
          <cell r="G300">
            <v>-1028823.28</v>
          </cell>
          <cell r="H300">
            <v>1111035</v>
          </cell>
        </row>
        <row r="301">
          <cell r="A301" t="str">
            <v>71003900</v>
          </cell>
          <cell r="B301" t="str">
            <v>Garbage / Recycling</v>
          </cell>
          <cell r="C301">
            <v>-736278.14</v>
          </cell>
          <cell r="D301">
            <v>-1287096.57</v>
          </cell>
          <cell r="E301">
            <v>550818.43000000005</v>
          </cell>
          <cell r="F301">
            <v>-736278.14</v>
          </cell>
          <cell r="G301">
            <v>-1287096.57</v>
          </cell>
          <cell r="H301">
            <v>550818.43000000005</v>
          </cell>
        </row>
        <row r="302">
          <cell r="A302" t="str">
            <v>71003901</v>
          </cell>
          <cell r="B302" t="str">
            <v>PLAN and Fcst only</v>
          </cell>
          <cell r="C302">
            <v>0</v>
          </cell>
          <cell r="D302">
            <v>0</v>
          </cell>
          <cell r="E302">
            <v>0</v>
          </cell>
          <cell r="F302">
            <v>0</v>
          </cell>
          <cell r="G302">
            <v>0</v>
          </cell>
          <cell r="H302">
            <v>0</v>
          </cell>
        </row>
        <row r="303">
          <cell r="A303" t="str">
            <v>71003905</v>
          </cell>
          <cell r="B303" t="str">
            <v>Drayage - Other</v>
          </cell>
          <cell r="C303">
            <v>0</v>
          </cell>
          <cell r="D303">
            <v>0</v>
          </cell>
          <cell r="E303">
            <v>0</v>
          </cell>
          <cell r="F303">
            <v>0</v>
          </cell>
          <cell r="G303">
            <v>0</v>
          </cell>
          <cell r="H303">
            <v>0</v>
          </cell>
        </row>
        <row r="304">
          <cell r="A304" t="str">
            <v>71003907</v>
          </cell>
          <cell r="B304" t="str">
            <v>Haulage Debits</v>
          </cell>
          <cell r="C304">
            <v>-25072251.48</v>
          </cell>
          <cell r="D304">
            <v>-24960975.32</v>
          </cell>
          <cell r="E304">
            <v>-111276.16</v>
          </cell>
          <cell r="F304">
            <v>-25072251.48</v>
          </cell>
          <cell r="G304">
            <v>-24960975.32</v>
          </cell>
          <cell r="H304">
            <v>-111276.16</v>
          </cell>
        </row>
        <row r="305">
          <cell r="A305" t="str">
            <v>71003908</v>
          </cell>
          <cell r="B305" t="str">
            <v>Haulage Credits</v>
          </cell>
          <cell r="C305">
            <v>12540297.92</v>
          </cell>
          <cell r="D305">
            <v>5656433.7000000002</v>
          </cell>
          <cell r="E305">
            <v>6883864.2199999997</v>
          </cell>
          <cell r="F305">
            <v>12540297.92</v>
          </cell>
          <cell r="G305">
            <v>5656433.7000000002</v>
          </cell>
          <cell r="H305">
            <v>6883864.2199999997</v>
          </cell>
        </row>
        <row r="306">
          <cell r="A306" t="str">
            <v>71003909</v>
          </cell>
          <cell r="B306" t="str">
            <v>MRL Bridge Expense</v>
          </cell>
          <cell r="C306">
            <v>-75774164.730000004</v>
          </cell>
          <cell r="D306">
            <v>-83197240.060000002</v>
          </cell>
          <cell r="E306">
            <v>7423075.3300000001</v>
          </cell>
          <cell r="F306">
            <v>-75774164.730000004</v>
          </cell>
          <cell r="G306">
            <v>-83197240.060000002</v>
          </cell>
          <cell r="H306">
            <v>7423075.3300000001</v>
          </cell>
        </row>
        <row r="307">
          <cell r="A307" t="str">
            <v>71003910</v>
          </cell>
          <cell r="B307" t="str">
            <v>Rent Equip Wout Oper</v>
          </cell>
          <cell r="C307">
            <v>-34137.89</v>
          </cell>
          <cell r="D307">
            <v>-269675</v>
          </cell>
          <cell r="E307">
            <v>235537.11</v>
          </cell>
          <cell r="F307">
            <v>-34137.89</v>
          </cell>
          <cell r="G307">
            <v>-269675</v>
          </cell>
          <cell r="H307">
            <v>235537.11</v>
          </cell>
        </row>
        <row r="308">
          <cell r="A308" t="str">
            <v>71003911</v>
          </cell>
          <cell r="B308" t="str">
            <v>Loco Contract Maint</v>
          </cell>
          <cell r="C308">
            <v>-811735.1</v>
          </cell>
          <cell r="D308">
            <v>-809423.65</v>
          </cell>
          <cell r="E308">
            <v>-2311.4499999999998</v>
          </cell>
          <cell r="F308">
            <v>-811735.1</v>
          </cell>
          <cell r="G308">
            <v>-809423.65</v>
          </cell>
          <cell r="H308">
            <v>-2311.4499999999998</v>
          </cell>
        </row>
        <row r="309">
          <cell r="A309" t="str">
            <v>71003912</v>
          </cell>
          <cell r="B309" t="str">
            <v>Contract Car Repairs</v>
          </cell>
          <cell r="C309">
            <v>-9891891.5899999999</v>
          </cell>
          <cell r="D309">
            <v>-13040932.800000001</v>
          </cell>
          <cell r="E309">
            <v>3149041.21</v>
          </cell>
          <cell r="F309">
            <v>-9891891.5899999999</v>
          </cell>
          <cell r="G309">
            <v>-13040932.800000001</v>
          </cell>
          <cell r="H309">
            <v>3149041.21</v>
          </cell>
        </row>
        <row r="310">
          <cell r="A310" t="str">
            <v>71003913</v>
          </cell>
          <cell r="B310" t="str">
            <v>AAR Contract Car Rep</v>
          </cell>
          <cell r="C310">
            <v>-350990.92</v>
          </cell>
          <cell r="D310">
            <v>-295227.05</v>
          </cell>
          <cell r="E310">
            <v>-55763.87</v>
          </cell>
          <cell r="F310">
            <v>-350990.92</v>
          </cell>
          <cell r="G310">
            <v>-295227.05</v>
          </cell>
          <cell r="H310">
            <v>-55763.87</v>
          </cell>
        </row>
        <row r="311">
          <cell r="A311" t="str">
            <v>71003914</v>
          </cell>
          <cell r="B311" t="str">
            <v>Rail Lubrication</v>
          </cell>
          <cell r="C311">
            <v>-2789944.86</v>
          </cell>
          <cell r="D311">
            <v>-1804570.34</v>
          </cell>
          <cell r="E311">
            <v>-985374.52</v>
          </cell>
          <cell r="F311">
            <v>-2789944.86</v>
          </cell>
          <cell r="G311">
            <v>-1804570.34</v>
          </cell>
          <cell r="H311">
            <v>-985374.52</v>
          </cell>
        </row>
        <row r="312">
          <cell r="A312" t="str">
            <v>71003917</v>
          </cell>
          <cell r="B312" t="str">
            <v>Purchased Trans</v>
          </cell>
          <cell r="C312">
            <v>0</v>
          </cell>
          <cell r="D312">
            <v>-7234.28</v>
          </cell>
          <cell r="E312">
            <v>7234.28</v>
          </cell>
          <cell r="F312">
            <v>0</v>
          </cell>
          <cell r="G312">
            <v>-7234.28</v>
          </cell>
          <cell r="H312">
            <v>7234.28</v>
          </cell>
        </row>
        <row r="313">
          <cell r="A313" t="str">
            <v>71003919</v>
          </cell>
          <cell r="B313" t="str">
            <v>Chief Sourcing Off</v>
          </cell>
          <cell r="C313">
            <v>0</v>
          </cell>
          <cell r="D313">
            <v>0</v>
          </cell>
          <cell r="E313">
            <v>0</v>
          </cell>
          <cell r="F313">
            <v>0</v>
          </cell>
          <cell r="G313">
            <v>0</v>
          </cell>
          <cell r="H313">
            <v>0</v>
          </cell>
        </row>
        <row r="314">
          <cell r="A314" t="str">
            <v>71003920</v>
          </cell>
          <cell r="B314" t="str">
            <v>Rent of Equip W Oper</v>
          </cell>
          <cell r="C314">
            <v>0</v>
          </cell>
          <cell r="D314">
            <v>-75356.73</v>
          </cell>
          <cell r="E314">
            <v>75356.73</v>
          </cell>
          <cell r="F314">
            <v>0</v>
          </cell>
          <cell r="G314">
            <v>-75356.73</v>
          </cell>
          <cell r="H314">
            <v>75356.73</v>
          </cell>
        </row>
        <row r="315">
          <cell r="A315" t="str">
            <v>71003921</v>
          </cell>
          <cell r="B315" t="str">
            <v>GE Maintenance</v>
          </cell>
          <cell r="C315">
            <v>-73275385.090000004</v>
          </cell>
          <cell r="D315">
            <v>-71374281.420000002</v>
          </cell>
          <cell r="E315">
            <v>-1901103.67</v>
          </cell>
          <cell r="F315">
            <v>-73275385.090000004</v>
          </cell>
          <cell r="G315">
            <v>-71374281.420000002</v>
          </cell>
          <cell r="H315">
            <v>-1901103.67</v>
          </cell>
        </row>
        <row r="316">
          <cell r="A316" t="str">
            <v>71003922</v>
          </cell>
          <cell r="B316" t="str">
            <v>EMD Maintenance</v>
          </cell>
          <cell r="C316">
            <v>-8126878.1600000001</v>
          </cell>
          <cell r="D316">
            <v>-8642472.5999999996</v>
          </cell>
          <cell r="E316">
            <v>515594.44</v>
          </cell>
          <cell r="F316">
            <v>-8126878.1600000001</v>
          </cell>
          <cell r="G316">
            <v>-8642472.5999999996</v>
          </cell>
          <cell r="H316">
            <v>515594.44</v>
          </cell>
        </row>
        <row r="317">
          <cell r="A317" t="str">
            <v>71003923</v>
          </cell>
          <cell r="B317" t="str">
            <v>BL Maintenance</v>
          </cell>
          <cell r="C317">
            <v>-151501.5</v>
          </cell>
          <cell r="D317">
            <v>-151578</v>
          </cell>
          <cell r="E317">
            <v>76.5</v>
          </cell>
          <cell r="F317">
            <v>-151501.5</v>
          </cell>
          <cell r="G317">
            <v>-151578</v>
          </cell>
          <cell r="H317">
            <v>76.5</v>
          </cell>
        </row>
        <row r="318">
          <cell r="A318" t="str">
            <v>71003924</v>
          </cell>
          <cell r="B318" t="str">
            <v>Alstom Maintenance</v>
          </cell>
          <cell r="C318">
            <v>0</v>
          </cell>
          <cell r="D318">
            <v>0</v>
          </cell>
          <cell r="E318">
            <v>0</v>
          </cell>
          <cell r="F318">
            <v>0</v>
          </cell>
          <cell r="G318">
            <v>0</v>
          </cell>
          <cell r="H318">
            <v>0</v>
          </cell>
        </row>
        <row r="319">
          <cell r="A319" t="str">
            <v>71003925</v>
          </cell>
          <cell r="B319" t="str">
            <v>Omnitrax Maintenance</v>
          </cell>
          <cell r="C319">
            <v>0</v>
          </cell>
          <cell r="D319">
            <v>0</v>
          </cell>
          <cell r="E319">
            <v>0</v>
          </cell>
          <cell r="F319">
            <v>0</v>
          </cell>
          <cell r="G319">
            <v>0</v>
          </cell>
          <cell r="H319">
            <v>0</v>
          </cell>
        </row>
        <row r="320">
          <cell r="A320" t="str">
            <v>71003926</v>
          </cell>
          <cell r="B320" t="str">
            <v>BCD Travel</v>
          </cell>
          <cell r="C320">
            <v>-8157.83</v>
          </cell>
          <cell r="D320">
            <v>-6366.43</v>
          </cell>
          <cell r="E320">
            <v>-1791.4</v>
          </cell>
          <cell r="F320">
            <v>-8157.83</v>
          </cell>
          <cell r="G320">
            <v>-6366.43</v>
          </cell>
          <cell r="H320">
            <v>-1791.4</v>
          </cell>
        </row>
        <row r="321">
          <cell r="A321" t="str">
            <v>71003927</v>
          </cell>
          <cell r="B321" t="str">
            <v>AAR Contract Service</v>
          </cell>
          <cell r="C321">
            <v>0</v>
          </cell>
          <cell r="D321">
            <v>0</v>
          </cell>
          <cell r="E321">
            <v>0</v>
          </cell>
          <cell r="F321">
            <v>0</v>
          </cell>
          <cell r="G321">
            <v>0</v>
          </cell>
          <cell r="H321">
            <v>0</v>
          </cell>
        </row>
        <row r="322">
          <cell r="A322" t="str">
            <v>71003928</v>
          </cell>
          <cell r="B322" t="str">
            <v>Emerg Contract Svcs</v>
          </cell>
          <cell r="C322">
            <v>-3588</v>
          </cell>
          <cell r="D322">
            <v>-590679.5</v>
          </cell>
          <cell r="E322">
            <v>587091.5</v>
          </cell>
          <cell r="F322">
            <v>-3588</v>
          </cell>
          <cell r="G322">
            <v>-590679.5</v>
          </cell>
          <cell r="H322">
            <v>587091.5</v>
          </cell>
        </row>
        <row r="323">
          <cell r="A323" t="str">
            <v>71003929</v>
          </cell>
          <cell r="B323" t="str">
            <v>PPA Amort – Purch Sv</v>
          </cell>
          <cell r="C323">
            <v>5777222.2199999997</v>
          </cell>
          <cell r="D323">
            <v>5998972.2300000004</v>
          </cell>
          <cell r="E323">
            <v>-221750.01</v>
          </cell>
          <cell r="F323">
            <v>5777222.2199999997</v>
          </cell>
          <cell r="G323">
            <v>5998972.2300000004</v>
          </cell>
          <cell r="H323">
            <v>-221750.01</v>
          </cell>
        </row>
        <row r="324">
          <cell r="A324" t="str">
            <v>71003930</v>
          </cell>
          <cell r="B324" t="str">
            <v>Building Maint&amp;Rep</v>
          </cell>
          <cell r="C324">
            <v>-514708.19</v>
          </cell>
          <cell r="D324">
            <v>-854298.67</v>
          </cell>
          <cell r="E324">
            <v>339590.48</v>
          </cell>
          <cell r="F324">
            <v>-514708.19</v>
          </cell>
          <cell r="G324">
            <v>-854298.67</v>
          </cell>
          <cell r="H324">
            <v>339590.48</v>
          </cell>
        </row>
        <row r="325">
          <cell r="A325" t="str">
            <v>71003939</v>
          </cell>
          <cell r="B325" t="str">
            <v>Building Maint&amp;Rep - JCI</v>
          </cell>
          <cell r="C325">
            <v>-1567889.03</v>
          </cell>
          <cell r="D325">
            <v>-1873588.63</v>
          </cell>
          <cell r="E325">
            <v>305699.59999999998</v>
          </cell>
          <cell r="F325">
            <v>-1567889.03</v>
          </cell>
          <cell r="G325">
            <v>-1873588.63</v>
          </cell>
          <cell r="H325">
            <v>305699.59999999998</v>
          </cell>
        </row>
        <row r="326">
          <cell r="A326" t="str">
            <v>71003940</v>
          </cell>
          <cell r="B326" t="str">
            <v>Bridge Repair</v>
          </cell>
          <cell r="C326">
            <v>-996465.68</v>
          </cell>
          <cell r="D326">
            <v>-7194.67</v>
          </cell>
          <cell r="E326">
            <v>-989271.01</v>
          </cell>
          <cell r="F326">
            <v>-996465.68</v>
          </cell>
          <cell r="G326">
            <v>-7194.67</v>
          </cell>
          <cell r="H326">
            <v>-989271.01</v>
          </cell>
        </row>
        <row r="327">
          <cell r="A327" t="str">
            <v>71003950</v>
          </cell>
          <cell r="B327" t="str">
            <v>Pave Snow Rmv Grade</v>
          </cell>
          <cell r="C327">
            <v>-1625363.37</v>
          </cell>
          <cell r="D327">
            <v>-3446399.45</v>
          </cell>
          <cell r="E327">
            <v>1821036.08</v>
          </cell>
          <cell r="F327">
            <v>-1625363.37</v>
          </cell>
          <cell r="G327">
            <v>-3446399.45</v>
          </cell>
          <cell r="H327">
            <v>1821036.08</v>
          </cell>
        </row>
        <row r="328">
          <cell r="A328" t="str">
            <v>71003951</v>
          </cell>
          <cell r="B328" t="str">
            <v>Ramp Act Pave Strip</v>
          </cell>
          <cell r="C328">
            <v>0</v>
          </cell>
          <cell r="D328">
            <v>0</v>
          </cell>
          <cell r="E328">
            <v>0</v>
          </cell>
          <cell r="F328">
            <v>0</v>
          </cell>
          <cell r="G328">
            <v>0</v>
          </cell>
          <cell r="H328">
            <v>0</v>
          </cell>
        </row>
        <row r="329">
          <cell r="A329" t="str">
            <v>71003959</v>
          </cell>
          <cell r="B329" t="str">
            <v>Pave Snow Rmv Grade-JCI</v>
          </cell>
          <cell r="C329">
            <v>-2629552</v>
          </cell>
          <cell r="D329">
            <v>-2614273.9900000002</v>
          </cell>
          <cell r="E329">
            <v>-15278.01</v>
          </cell>
          <cell r="F329">
            <v>-2629552</v>
          </cell>
          <cell r="G329">
            <v>-2614273.9900000002</v>
          </cell>
          <cell r="H329">
            <v>-15278.01</v>
          </cell>
        </row>
        <row r="330">
          <cell r="A330" t="str">
            <v>71003960</v>
          </cell>
          <cell r="B330" t="str">
            <v>Facility Services</v>
          </cell>
          <cell r="C330">
            <v>-474151.21</v>
          </cell>
          <cell r="D330">
            <v>-1100559.42</v>
          </cell>
          <cell r="E330">
            <v>626408.21</v>
          </cell>
          <cell r="F330">
            <v>-474151.21</v>
          </cell>
          <cell r="G330">
            <v>-1100559.42</v>
          </cell>
          <cell r="H330">
            <v>626408.21</v>
          </cell>
        </row>
        <row r="331">
          <cell r="A331" t="str">
            <v>71003961</v>
          </cell>
          <cell r="B331" t="str">
            <v>Ramp Act Fac Svcs</v>
          </cell>
          <cell r="C331">
            <v>-14296.32</v>
          </cell>
          <cell r="D331">
            <v>-23556.22</v>
          </cell>
          <cell r="E331">
            <v>9259.9</v>
          </cell>
          <cell r="F331">
            <v>-14296.32</v>
          </cell>
          <cell r="G331">
            <v>-23556.22</v>
          </cell>
          <cell r="H331">
            <v>9259.9</v>
          </cell>
        </row>
        <row r="332">
          <cell r="A332" t="str">
            <v>71003969</v>
          </cell>
          <cell r="B332" t="str">
            <v>Facility Services-JCI</v>
          </cell>
          <cell r="C332">
            <v>-3193416</v>
          </cell>
          <cell r="D332">
            <v>-4137438.4</v>
          </cell>
          <cell r="E332">
            <v>944022.4</v>
          </cell>
          <cell r="F332">
            <v>-3193416</v>
          </cell>
          <cell r="G332">
            <v>-4137438.4</v>
          </cell>
          <cell r="H332">
            <v>944022.4</v>
          </cell>
        </row>
        <row r="333">
          <cell r="A333" t="str">
            <v>71003970</v>
          </cell>
          <cell r="B333" t="str">
            <v>Landscaping &amp; Mowing</v>
          </cell>
          <cell r="C333">
            <v>-164802.09</v>
          </cell>
          <cell r="D333">
            <v>-128034.84</v>
          </cell>
          <cell r="E333">
            <v>-36767.25</v>
          </cell>
          <cell r="F333">
            <v>-164802.09</v>
          </cell>
          <cell r="G333">
            <v>-128034.84</v>
          </cell>
          <cell r="H333">
            <v>-36767.25</v>
          </cell>
        </row>
        <row r="334">
          <cell r="A334" t="str">
            <v>71003979</v>
          </cell>
          <cell r="B334" t="str">
            <v>Landscaping &amp; Mowing- JCI</v>
          </cell>
          <cell r="C334">
            <v>-579402.04</v>
          </cell>
          <cell r="D334">
            <v>-810390.02</v>
          </cell>
          <cell r="E334">
            <v>230987.98</v>
          </cell>
          <cell r="F334">
            <v>-579402.04</v>
          </cell>
          <cell r="G334">
            <v>-810390.02</v>
          </cell>
          <cell r="H334">
            <v>230987.98</v>
          </cell>
        </row>
        <row r="335">
          <cell r="A335" t="str">
            <v>71003980</v>
          </cell>
          <cell r="B335" t="str">
            <v>Construction &amp; Demol</v>
          </cell>
          <cell r="C335">
            <v>-282930.3</v>
          </cell>
          <cell r="D335">
            <v>-272655.5</v>
          </cell>
          <cell r="E335">
            <v>-10274.799999999999</v>
          </cell>
          <cell r="F335">
            <v>-282930.3</v>
          </cell>
          <cell r="G335">
            <v>-272655.5</v>
          </cell>
          <cell r="H335">
            <v>-10274.799999999999</v>
          </cell>
        </row>
        <row r="336">
          <cell r="A336" t="str">
            <v>71003990</v>
          </cell>
          <cell r="B336" t="str">
            <v>Contract Services</v>
          </cell>
          <cell r="C336">
            <v>-41130930.509999998</v>
          </cell>
          <cell r="D336">
            <v>-37318709.630000003</v>
          </cell>
          <cell r="E336">
            <v>-3812220.88</v>
          </cell>
          <cell r="F336">
            <v>-41130930.509999998</v>
          </cell>
          <cell r="G336">
            <v>-37318709.630000003</v>
          </cell>
          <cell r="H336">
            <v>-3812220.88</v>
          </cell>
        </row>
        <row r="337">
          <cell r="A337" t="str">
            <v>71003999</v>
          </cell>
          <cell r="B337" t="str">
            <v>Contract Services-JCI</v>
          </cell>
          <cell r="C337">
            <v>-3189503.97</v>
          </cell>
          <cell r="D337">
            <v>-3013697.07</v>
          </cell>
          <cell r="E337">
            <v>-175806.9</v>
          </cell>
          <cell r="F337">
            <v>-3189503.97</v>
          </cell>
          <cell r="G337">
            <v>-3013697.07</v>
          </cell>
          <cell r="H337">
            <v>-175806.9</v>
          </cell>
        </row>
        <row r="338">
          <cell r="A338" t="str">
            <v>71004000</v>
          </cell>
          <cell r="B338" t="str">
            <v>T&amp;E Meals - Sched</v>
          </cell>
          <cell r="C338">
            <v>-3141389.37</v>
          </cell>
          <cell r="D338">
            <v>-2508927.7400000002</v>
          </cell>
          <cell r="E338">
            <v>-632461.63</v>
          </cell>
          <cell r="F338">
            <v>-3141389.37</v>
          </cell>
          <cell r="G338">
            <v>-2508927.7400000002</v>
          </cell>
          <cell r="H338">
            <v>-632461.63</v>
          </cell>
        </row>
        <row r="339">
          <cell r="A339" t="str">
            <v>71004001</v>
          </cell>
          <cell r="B339" t="str">
            <v>T&amp;E Meals - Exempt</v>
          </cell>
          <cell r="C339">
            <v>-1410688.44</v>
          </cell>
          <cell r="D339">
            <v>-1342372.9</v>
          </cell>
          <cell r="E339">
            <v>-68315.539999999994</v>
          </cell>
          <cell r="F339">
            <v>-1410688.44</v>
          </cell>
          <cell r="G339">
            <v>-1342372.9</v>
          </cell>
          <cell r="H339">
            <v>-68315.539999999994</v>
          </cell>
        </row>
        <row r="340">
          <cell r="A340" t="str">
            <v>71004002</v>
          </cell>
          <cell r="B340" t="str">
            <v>T&amp;E Lodging - Exempt</v>
          </cell>
          <cell r="C340">
            <v>-4652135.57</v>
          </cell>
          <cell r="D340">
            <v>-4173131.43</v>
          </cell>
          <cell r="E340">
            <v>-479004.14</v>
          </cell>
          <cell r="F340">
            <v>-4652135.57</v>
          </cell>
          <cell r="G340">
            <v>-4173131.43</v>
          </cell>
          <cell r="H340">
            <v>-479004.14</v>
          </cell>
        </row>
        <row r="341">
          <cell r="A341" t="str">
            <v>71004003</v>
          </cell>
          <cell r="B341" t="str">
            <v>T&amp;E Oth Trav Exp Exm</v>
          </cell>
          <cell r="C341">
            <v>-1531507.82</v>
          </cell>
          <cell r="D341">
            <v>-1516664.09</v>
          </cell>
          <cell r="E341">
            <v>-14843.73</v>
          </cell>
          <cell r="F341">
            <v>-1531507.82</v>
          </cell>
          <cell r="G341">
            <v>-1516664.09</v>
          </cell>
          <cell r="H341">
            <v>-14843.73</v>
          </cell>
        </row>
        <row r="342">
          <cell r="A342" t="str">
            <v>71004004</v>
          </cell>
          <cell r="B342" t="str">
            <v>T&amp;E Mileage - Exempt</v>
          </cell>
          <cell r="C342">
            <v>-237053.55</v>
          </cell>
          <cell r="D342">
            <v>-241654.35</v>
          </cell>
          <cell r="E342">
            <v>4600.8</v>
          </cell>
          <cell r="F342">
            <v>-237053.55</v>
          </cell>
          <cell r="G342">
            <v>-241654.35</v>
          </cell>
          <cell r="H342">
            <v>4600.8</v>
          </cell>
        </row>
        <row r="343">
          <cell r="A343" t="str">
            <v>71004005</v>
          </cell>
          <cell r="B343" t="str">
            <v>T&amp;E Air Travel - Exe</v>
          </cell>
          <cell r="C343">
            <v>-4868105.2300000004</v>
          </cell>
          <cell r="D343">
            <v>-4813209.6399999997</v>
          </cell>
          <cell r="E343">
            <v>-54895.59</v>
          </cell>
          <cell r="F343">
            <v>-4868105.2300000004</v>
          </cell>
          <cell r="G343">
            <v>-4813209.6399999997</v>
          </cell>
          <cell r="H343">
            <v>-54895.59</v>
          </cell>
        </row>
        <row r="344">
          <cell r="A344" t="str">
            <v>71004007</v>
          </cell>
          <cell r="B344" t="str">
            <v>Prof Mem Due Exempt</v>
          </cell>
          <cell r="C344">
            <v>-320297.28000000003</v>
          </cell>
          <cell r="D344">
            <v>-1681630.73</v>
          </cell>
          <cell r="E344">
            <v>1361333.45</v>
          </cell>
          <cell r="F344">
            <v>-320297.28000000003</v>
          </cell>
          <cell r="G344">
            <v>-1681630.73</v>
          </cell>
          <cell r="H344">
            <v>1361333.45</v>
          </cell>
        </row>
        <row r="345">
          <cell r="A345" t="str">
            <v>71004008</v>
          </cell>
          <cell r="B345" t="str">
            <v>T&amp;E Ent Exp Exempt</v>
          </cell>
          <cell r="C345">
            <v>-375031.56</v>
          </cell>
          <cell r="D345">
            <v>-452213.97</v>
          </cell>
          <cell r="E345">
            <v>77182.41</v>
          </cell>
          <cell r="F345">
            <v>-375031.56</v>
          </cell>
          <cell r="G345">
            <v>-452213.97</v>
          </cell>
          <cell r="H345">
            <v>77182.41</v>
          </cell>
        </row>
        <row r="346">
          <cell r="A346" t="str">
            <v>71004009</v>
          </cell>
          <cell r="B346" t="str">
            <v>T&amp;E Auto Rental - Ex</v>
          </cell>
          <cell r="C346">
            <v>-1518717.64</v>
          </cell>
          <cell r="D346">
            <v>-1341831.55</v>
          </cell>
          <cell r="E346">
            <v>-176886.09</v>
          </cell>
          <cell r="F346">
            <v>-1518717.64</v>
          </cell>
          <cell r="G346">
            <v>-1341831.55</v>
          </cell>
          <cell r="H346">
            <v>-176886.09</v>
          </cell>
        </row>
        <row r="347">
          <cell r="A347" t="str">
            <v>71004010</v>
          </cell>
          <cell r="B347" t="str">
            <v>T&amp;E Lodging - Schedu</v>
          </cell>
          <cell r="C347">
            <v>-1318143.1299999999</v>
          </cell>
          <cell r="D347">
            <v>-1135365.45</v>
          </cell>
          <cell r="E347">
            <v>-182777.68</v>
          </cell>
          <cell r="F347">
            <v>-1318143.1299999999</v>
          </cell>
          <cell r="G347">
            <v>-1135365.45</v>
          </cell>
          <cell r="H347">
            <v>-182777.68</v>
          </cell>
        </row>
        <row r="348">
          <cell r="A348" t="str">
            <v>71004011</v>
          </cell>
          <cell r="B348" t="str">
            <v>T&amp;E Meals Fully Dd E</v>
          </cell>
          <cell r="C348">
            <v>-843789.37</v>
          </cell>
          <cell r="D348">
            <v>-757122.18</v>
          </cell>
          <cell r="E348">
            <v>-86667.19</v>
          </cell>
          <cell r="F348">
            <v>-843789.37</v>
          </cell>
          <cell r="G348">
            <v>-757122.18</v>
          </cell>
          <cell r="H348">
            <v>-86667.19</v>
          </cell>
        </row>
        <row r="349">
          <cell r="A349" t="str">
            <v>71004012</v>
          </cell>
          <cell r="B349" t="str">
            <v>T&amp;E Ent Fully Dd Exp</v>
          </cell>
          <cell r="C349">
            <v>-3915666.01</v>
          </cell>
          <cell r="D349">
            <v>-3030588.15</v>
          </cell>
          <cell r="E349">
            <v>-885077.86</v>
          </cell>
          <cell r="F349">
            <v>-3915666.01</v>
          </cell>
          <cell r="G349">
            <v>-3030588.15</v>
          </cell>
          <cell r="H349">
            <v>-885077.86</v>
          </cell>
        </row>
        <row r="350">
          <cell r="A350" t="str">
            <v>71004013</v>
          </cell>
          <cell r="B350" t="str">
            <v>T&amp;E Spousal Trav Exm</v>
          </cell>
          <cell r="C350">
            <v>-4796.79</v>
          </cell>
          <cell r="D350">
            <v>-4024.84</v>
          </cell>
          <cell r="E350">
            <v>-771.95</v>
          </cell>
          <cell r="F350">
            <v>-4796.79</v>
          </cell>
          <cell r="G350">
            <v>-4024.84</v>
          </cell>
          <cell r="H350">
            <v>-771.95</v>
          </cell>
        </row>
        <row r="351">
          <cell r="A351" t="str">
            <v>71004015</v>
          </cell>
          <cell r="B351" t="str">
            <v>T&amp;E Meal Wclient Exm</v>
          </cell>
          <cell r="C351">
            <v>-209824.77</v>
          </cell>
          <cell r="D351">
            <v>-232080.52</v>
          </cell>
          <cell r="E351">
            <v>22255.75</v>
          </cell>
          <cell r="F351">
            <v>-209824.77</v>
          </cell>
          <cell r="G351">
            <v>-232080.52</v>
          </cell>
          <cell r="H351">
            <v>22255.75</v>
          </cell>
        </row>
        <row r="352">
          <cell r="A352" t="str">
            <v>71004017</v>
          </cell>
          <cell r="B352" t="str">
            <v>T&amp;E Seminars</v>
          </cell>
          <cell r="C352">
            <v>-434264.17</v>
          </cell>
          <cell r="D352">
            <v>-369483.84</v>
          </cell>
          <cell r="E352">
            <v>-64780.33</v>
          </cell>
          <cell r="F352">
            <v>-434264.17</v>
          </cell>
          <cell r="G352">
            <v>-369483.84</v>
          </cell>
          <cell r="H352">
            <v>-64780.33</v>
          </cell>
        </row>
        <row r="353">
          <cell r="A353" t="str">
            <v>71004018</v>
          </cell>
          <cell r="B353" t="str">
            <v>T&amp;E Meals WOther Ex</v>
          </cell>
          <cell r="C353">
            <v>-2062320.95</v>
          </cell>
          <cell r="D353">
            <v>-1737140.29</v>
          </cell>
          <cell r="E353">
            <v>-325180.65999999997</v>
          </cell>
          <cell r="F353">
            <v>-2062320.95</v>
          </cell>
          <cell r="G353">
            <v>-1737140.29</v>
          </cell>
          <cell r="H353">
            <v>-325180.65999999997</v>
          </cell>
        </row>
        <row r="354">
          <cell r="A354" t="str">
            <v>71004019</v>
          </cell>
          <cell r="B354" t="str">
            <v>T&amp;E Trav Rsv Exm</v>
          </cell>
          <cell r="C354">
            <v>-209242.36</v>
          </cell>
          <cell r="D354">
            <v>-217021.26</v>
          </cell>
          <cell r="E354">
            <v>7778.9</v>
          </cell>
          <cell r="F354">
            <v>-209242.36</v>
          </cell>
          <cell r="G354">
            <v>-217021.26</v>
          </cell>
          <cell r="H354">
            <v>7778.9</v>
          </cell>
        </row>
        <row r="355">
          <cell r="A355" t="str">
            <v>71004020</v>
          </cell>
          <cell r="B355" t="str">
            <v>T&amp;E Oth Trav Exp Sch</v>
          </cell>
          <cell r="C355">
            <v>-994447.16</v>
          </cell>
          <cell r="D355">
            <v>-810467.7</v>
          </cell>
          <cell r="E355">
            <v>-183979.46</v>
          </cell>
          <cell r="F355">
            <v>-994447.16</v>
          </cell>
          <cell r="G355">
            <v>-810467.7</v>
          </cell>
          <cell r="H355">
            <v>-183979.46</v>
          </cell>
        </row>
        <row r="356">
          <cell r="A356" t="str">
            <v>71004024</v>
          </cell>
          <cell r="B356" t="str">
            <v>T&amp;E Trav Rsv Sch</v>
          </cell>
          <cell r="C356">
            <v>-52450.49</v>
          </cell>
          <cell r="D356">
            <v>-41017.279999999999</v>
          </cell>
          <cell r="E356">
            <v>-11433.21</v>
          </cell>
          <cell r="F356">
            <v>-52450.49</v>
          </cell>
          <cell r="G356">
            <v>-41017.279999999999</v>
          </cell>
          <cell r="H356">
            <v>-11433.21</v>
          </cell>
        </row>
        <row r="357">
          <cell r="A357" t="str">
            <v>71004026</v>
          </cell>
          <cell r="B357" t="str">
            <v>T&amp;E Meals Fully Dd S</v>
          </cell>
          <cell r="C357">
            <v>-80704.88</v>
          </cell>
          <cell r="D357">
            <v>-58288.25</v>
          </cell>
          <cell r="E357">
            <v>-22416.63</v>
          </cell>
          <cell r="F357">
            <v>-80704.88</v>
          </cell>
          <cell r="G357">
            <v>-58288.25</v>
          </cell>
          <cell r="H357">
            <v>-22416.63</v>
          </cell>
        </row>
        <row r="358">
          <cell r="A358" t="str">
            <v>71004027</v>
          </cell>
          <cell r="B358" t="str">
            <v>T&amp;E Ent Fully Dd Sch</v>
          </cell>
          <cell r="C358">
            <v>-3388.23</v>
          </cell>
          <cell r="D358">
            <v>-4102.38</v>
          </cell>
          <cell r="E358">
            <v>714.15</v>
          </cell>
          <cell r="F358">
            <v>-3388.23</v>
          </cell>
          <cell r="G358">
            <v>-4102.38</v>
          </cell>
          <cell r="H358">
            <v>714.15</v>
          </cell>
        </row>
        <row r="359">
          <cell r="A359" t="str">
            <v>71004030</v>
          </cell>
          <cell r="B359" t="str">
            <v>T&amp;E Mileage - Sched</v>
          </cell>
          <cell r="C359">
            <v>-1131012.24</v>
          </cell>
          <cell r="D359">
            <v>-907901.79</v>
          </cell>
          <cell r="E359">
            <v>-223110.45</v>
          </cell>
          <cell r="F359">
            <v>-1131012.24</v>
          </cell>
          <cell r="G359">
            <v>-907901.79</v>
          </cell>
          <cell r="H359">
            <v>-223110.45</v>
          </cell>
        </row>
        <row r="360">
          <cell r="A360" t="str">
            <v>71004040</v>
          </cell>
          <cell r="B360" t="str">
            <v>T&amp;E Air Travel - Sch</v>
          </cell>
          <cell r="C360">
            <v>-2656634.21</v>
          </cell>
          <cell r="D360">
            <v>-2060220.16</v>
          </cell>
          <cell r="E360">
            <v>-596414.05000000005</v>
          </cell>
          <cell r="F360">
            <v>-2656634.21</v>
          </cell>
          <cell r="G360">
            <v>-2060220.16</v>
          </cell>
          <cell r="H360">
            <v>-596414.05000000005</v>
          </cell>
        </row>
        <row r="361">
          <cell r="A361" t="str">
            <v>71004050</v>
          </cell>
          <cell r="B361" t="str">
            <v>T&amp;E Business Car</v>
          </cell>
          <cell r="C361">
            <v>-74335.59</v>
          </cell>
          <cell r="D361">
            <v>-51327.07</v>
          </cell>
          <cell r="E361">
            <v>-23008.52</v>
          </cell>
          <cell r="F361">
            <v>-74335.59</v>
          </cell>
          <cell r="G361">
            <v>-51327.07</v>
          </cell>
          <cell r="H361">
            <v>-23008.52</v>
          </cell>
        </row>
        <row r="362">
          <cell r="A362" t="str">
            <v>71004060</v>
          </cell>
          <cell r="B362" t="str">
            <v>Prof Mem Due Sched</v>
          </cell>
          <cell r="C362">
            <v>-971903.97</v>
          </cell>
          <cell r="D362">
            <v>-449413.68</v>
          </cell>
          <cell r="E362">
            <v>-522490.29</v>
          </cell>
          <cell r="F362">
            <v>-971903.97</v>
          </cell>
          <cell r="G362">
            <v>-449413.68</v>
          </cell>
          <cell r="H362">
            <v>-522490.29</v>
          </cell>
        </row>
        <row r="363">
          <cell r="A363" t="str">
            <v>71004061</v>
          </cell>
          <cell r="B363" t="str">
            <v>Lobby/Org/Mem Dues</v>
          </cell>
          <cell r="C363">
            <v>-768199.49</v>
          </cell>
          <cell r="D363">
            <v>-798685.06</v>
          </cell>
          <cell r="E363">
            <v>30485.57</v>
          </cell>
          <cell r="F363">
            <v>-768199.49</v>
          </cell>
          <cell r="G363">
            <v>-798685.06</v>
          </cell>
          <cell r="H363">
            <v>30485.57</v>
          </cell>
        </row>
        <row r="364">
          <cell r="A364" t="str">
            <v>71004070</v>
          </cell>
          <cell r="B364" t="str">
            <v>T&amp;E Ent Exp Sch</v>
          </cell>
          <cell r="C364">
            <v>-7308.69</v>
          </cell>
          <cell r="D364">
            <v>6978.45</v>
          </cell>
          <cell r="E364">
            <v>-14287.14</v>
          </cell>
          <cell r="F364">
            <v>-7308.69</v>
          </cell>
          <cell r="G364">
            <v>6978.45</v>
          </cell>
          <cell r="H364">
            <v>-14287.14</v>
          </cell>
        </row>
        <row r="365">
          <cell r="A365" t="str">
            <v>71004080</v>
          </cell>
          <cell r="B365" t="str">
            <v>Travel Allowance</v>
          </cell>
          <cell r="C365">
            <v>0</v>
          </cell>
          <cell r="D365">
            <v>-203.87</v>
          </cell>
          <cell r="E365">
            <v>203.87</v>
          </cell>
          <cell r="F365">
            <v>0</v>
          </cell>
          <cell r="G365">
            <v>-203.87</v>
          </cell>
          <cell r="H365">
            <v>203.87</v>
          </cell>
        </row>
        <row r="366">
          <cell r="A366" t="str">
            <v>71004090</v>
          </cell>
          <cell r="B366" t="str">
            <v>T&amp;E Auto Rental - Sc</v>
          </cell>
          <cell r="C366">
            <v>-377303.19</v>
          </cell>
          <cell r="D366">
            <v>-293706.59000000003</v>
          </cell>
          <cell r="E366">
            <v>-83596.600000000006</v>
          </cell>
          <cell r="F366">
            <v>-377303.19</v>
          </cell>
          <cell r="G366">
            <v>-293706.59000000003</v>
          </cell>
          <cell r="H366">
            <v>-83596.600000000006</v>
          </cell>
        </row>
        <row r="367">
          <cell r="A367" t="str">
            <v>71004100</v>
          </cell>
          <cell r="B367" t="str">
            <v>Utilities - Electric</v>
          </cell>
          <cell r="C367">
            <v>-15490586.33</v>
          </cell>
          <cell r="D367">
            <v>-16296395.15</v>
          </cell>
          <cell r="E367">
            <v>805808.82</v>
          </cell>
          <cell r="F367">
            <v>-15490586.33</v>
          </cell>
          <cell r="G367">
            <v>-16296395.15</v>
          </cell>
          <cell r="H367">
            <v>805808.82</v>
          </cell>
        </row>
        <row r="368">
          <cell r="A368" t="str">
            <v>71004105</v>
          </cell>
          <cell r="B368" t="str">
            <v>Cell Phn - Exempt</v>
          </cell>
          <cell r="C368">
            <v>-1111270.3700000001</v>
          </cell>
          <cell r="D368">
            <v>-1083599.8999999999</v>
          </cell>
          <cell r="E368">
            <v>-27670.47</v>
          </cell>
          <cell r="F368">
            <v>-1111270.3700000001</v>
          </cell>
          <cell r="G368">
            <v>-1083599.8999999999</v>
          </cell>
          <cell r="H368">
            <v>-27670.47</v>
          </cell>
        </row>
        <row r="369">
          <cell r="A369" t="str">
            <v>71004108</v>
          </cell>
          <cell r="B369" t="str">
            <v>Telephn CC Exempt</v>
          </cell>
          <cell r="C369">
            <v>-225.74</v>
          </cell>
          <cell r="D369">
            <v>-822.52</v>
          </cell>
          <cell r="E369">
            <v>596.78</v>
          </cell>
          <cell r="F369">
            <v>-225.74</v>
          </cell>
          <cell r="G369">
            <v>-822.52</v>
          </cell>
          <cell r="H369">
            <v>596.78</v>
          </cell>
        </row>
        <row r="370">
          <cell r="A370" t="str">
            <v>71004110</v>
          </cell>
          <cell r="B370" t="str">
            <v>Utilities Gas</v>
          </cell>
          <cell r="C370">
            <v>-6461737.8799999999</v>
          </cell>
          <cell r="D370">
            <v>-8879498.1699999999</v>
          </cell>
          <cell r="E370">
            <v>2417760.29</v>
          </cell>
          <cell r="F370">
            <v>-6461737.8799999999</v>
          </cell>
          <cell r="G370">
            <v>-8879498.1699999999</v>
          </cell>
          <cell r="H370">
            <v>2417760.29</v>
          </cell>
        </row>
        <row r="371">
          <cell r="A371" t="str">
            <v>71004120</v>
          </cell>
          <cell r="B371" t="str">
            <v>Utilities Water</v>
          </cell>
          <cell r="C371">
            <v>-2016281.57</v>
          </cell>
          <cell r="D371">
            <v>-1881288.8</v>
          </cell>
          <cell r="E371">
            <v>-134992.76999999999</v>
          </cell>
          <cell r="F371">
            <v>-2016281.57</v>
          </cell>
          <cell r="G371">
            <v>-1881288.8</v>
          </cell>
          <cell r="H371">
            <v>-134992.76999999999</v>
          </cell>
        </row>
        <row r="372">
          <cell r="A372" t="str">
            <v>71004130</v>
          </cell>
          <cell r="B372" t="str">
            <v>Utilities Telephone</v>
          </cell>
          <cell r="C372">
            <v>-3439802.34</v>
          </cell>
          <cell r="D372">
            <v>-3454191.25</v>
          </cell>
          <cell r="E372">
            <v>14388.91</v>
          </cell>
          <cell r="F372">
            <v>-3439802.34</v>
          </cell>
          <cell r="G372">
            <v>-3454191.25</v>
          </cell>
          <cell r="H372">
            <v>14388.91</v>
          </cell>
        </row>
        <row r="373">
          <cell r="A373" t="str">
            <v>71004140</v>
          </cell>
          <cell r="B373" t="str">
            <v>Cell Phn Scheduled</v>
          </cell>
          <cell r="C373">
            <v>-2636737.35</v>
          </cell>
          <cell r="D373">
            <v>-2131930.35</v>
          </cell>
          <cell r="E373">
            <v>-504807</v>
          </cell>
          <cell r="F373">
            <v>-2636737.35</v>
          </cell>
          <cell r="G373">
            <v>-2131930.35</v>
          </cell>
          <cell r="H373">
            <v>-504807</v>
          </cell>
        </row>
        <row r="374">
          <cell r="A374" t="str">
            <v>71004150</v>
          </cell>
          <cell r="B374" t="str">
            <v>Telecom - Leased Cir</v>
          </cell>
          <cell r="C374">
            <v>-1878296.55</v>
          </cell>
          <cell r="D374">
            <v>-1496227.42</v>
          </cell>
          <cell r="E374">
            <v>-382069.13</v>
          </cell>
          <cell r="F374">
            <v>-1878296.55</v>
          </cell>
          <cell r="G374">
            <v>-1496227.42</v>
          </cell>
          <cell r="H374">
            <v>-382069.13</v>
          </cell>
        </row>
        <row r="375">
          <cell r="A375" t="str">
            <v>71004160</v>
          </cell>
          <cell r="B375" t="str">
            <v>Pagers</v>
          </cell>
          <cell r="C375">
            <v>-7161.24</v>
          </cell>
          <cell r="D375">
            <v>-13934.91</v>
          </cell>
          <cell r="E375">
            <v>6773.67</v>
          </cell>
          <cell r="F375">
            <v>-7161.24</v>
          </cell>
          <cell r="G375">
            <v>-13934.91</v>
          </cell>
          <cell r="H375">
            <v>6773.67</v>
          </cell>
        </row>
        <row r="376">
          <cell r="A376" t="str">
            <v>71004170</v>
          </cell>
          <cell r="B376" t="str">
            <v>Telephn CC Scheduled</v>
          </cell>
          <cell r="C376">
            <v>-75.680000000000007</v>
          </cell>
          <cell r="D376">
            <v>-157.28</v>
          </cell>
          <cell r="E376">
            <v>81.599999999999994</v>
          </cell>
          <cell r="F376">
            <v>-75.680000000000007</v>
          </cell>
          <cell r="G376">
            <v>-157.28</v>
          </cell>
          <cell r="H376">
            <v>81.599999999999994</v>
          </cell>
        </row>
        <row r="377">
          <cell r="A377" t="str">
            <v>71004180</v>
          </cell>
          <cell r="B377" t="str">
            <v>Utilities - Propane</v>
          </cell>
          <cell r="C377">
            <v>-8153293.0700000003</v>
          </cell>
          <cell r="D377">
            <v>-16149423.029999999</v>
          </cell>
          <cell r="E377">
            <v>7996129.96</v>
          </cell>
          <cell r="F377">
            <v>-8153293.0700000003</v>
          </cell>
          <cell r="G377">
            <v>-16149423.029999999</v>
          </cell>
          <cell r="H377">
            <v>7996129.96</v>
          </cell>
        </row>
        <row r="378">
          <cell r="A378" t="str">
            <v>71004200</v>
          </cell>
          <cell r="B378" t="str">
            <v>Utilities - Other</v>
          </cell>
          <cell r="C378">
            <v>-9323.5300000000007</v>
          </cell>
          <cell r="D378">
            <v>-3225.1</v>
          </cell>
          <cell r="E378">
            <v>-6098.43</v>
          </cell>
          <cell r="F378">
            <v>-9323.5300000000007</v>
          </cell>
          <cell r="G378">
            <v>-3225.1</v>
          </cell>
          <cell r="H378">
            <v>-6098.43</v>
          </cell>
        </row>
        <row r="379">
          <cell r="A379" t="str">
            <v>71004280</v>
          </cell>
          <cell r="B379" t="str">
            <v>Corporate Aircraft</v>
          </cell>
          <cell r="C379">
            <v>-1640348.05</v>
          </cell>
          <cell r="D379">
            <v>-1698107.31</v>
          </cell>
          <cell r="E379">
            <v>57759.26</v>
          </cell>
          <cell r="F379">
            <v>-1640348.05</v>
          </cell>
          <cell r="G379">
            <v>-1698107.31</v>
          </cell>
          <cell r="H379">
            <v>57759.26</v>
          </cell>
        </row>
        <row r="380">
          <cell r="A380" t="str">
            <v>71004300</v>
          </cell>
          <cell r="B380" t="str">
            <v>Rents/Ls - Office</v>
          </cell>
          <cell r="C380">
            <v>-5205053.49</v>
          </cell>
          <cell r="D380">
            <v>-4034798.64</v>
          </cell>
          <cell r="E380">
            <v>-1170254.8500000001</v>
          </cell>
          <cell r="F380">
            <v>-5205053.49</v>
          </cell>
          <cell r="G380">
            <v>-4034798.64</v>
          </cell>
          <cell r="H380">
            <v>-1170254.8500000001</v>
          </cell>
        </row>
        <row r="381">
          <cell r="A381" t="str">
            <v>71004301</v>
          </cell>
          <cell r="B381" t="str">
            <v>Rents/Ls - Car Equip</v>
          </cell>
          <cell r="C381">
            <v>0</v>
          </cell>
          <cell r="D381">
            <v>0</v>
          </cell>
          <cell r="E381">
            <v>0</v>
          </cell>
          <cell r="F381">
            <v>0</v>
          </cell>
          <cell r="G381">
            <v>0</v>
          </cell>
          <cell r="H381">
            <v>0</v>
          </cell>
        </row>
        <row r="382">
          <cell r="A382" t="str">
            <v>71004310</v>
          </cell>
          <cell r="B382" t="str">
            <v>Rents/Ls - CompEqp</v>
          </cell>
          <cell r="C382">
            <v>0</v>
          </cell>
          <cell r="D382">
            <v>0</v>
          </cell>
          <cell r="E382">
            <v>0</v>
          </cell>
          <cell r="F382">
            <v>0</v>
          </cell>
          <cell r="G382">
            <v>0</v>
          </cell>
          <cell r="H382">
            <v>0</v>
          </cell>
        </row>
        <row r="383">
          <cell r="A383" t="str">
            <v>71004320</v>
          </cell>
          <cell r="B383" t="str">
            <v>Rents/Ls Ofc Equip</v>
          </cell>
          <cell r="C383">
            <v>488538.73</v>
          </cell>
          <cell r="D383">
            <v>-12563.32</v>
          </cell>
          <cell r="E383">
            <v>501102.05</v>
          </cell>
          <cell r="F383">
            <v>488538.73</v>
          </cell>
          <cell r="G383">
            <v>-12563.32</v>
          </cell>
          <cell r="H383">
            <v>501102.05</v>
          </cell>
        </row>
        <row r="384">
          <cell r="A384" t="str">
            <v>71004330</v>
          </cell>
          <cell r="B384" t="str">
            <v>Rents/Ls Vehicles</v>
          </cell>
          <cell r="C384">
            <v>-2431869.64</v>
          </cell>
          <cell r="D384">
            <v>-8886113.2799999993</v>
          </cell>
          <cell r="E384">
            <v>6454243.6399999997</v>
          </cell>
          <cell r="F384">
            <v>-2431869.64</v>
          </cell>
          <cell r="G384">
            <v>-8886113.2799999993</v>
          </cell>
          <cell r="H384">
            <v>6454243.6399999997</v>
          </cell>
        </row>
        <row r="385">
          <cell r="A385" t="str">
            <v>71004340</v>
          </cell>
          <cell r="B385" t="str">
            <v>Rents/Ls SmToolEquip</v>
          </cell>
          <cell r="C385">
            <v>-3133760.41</v>
          </cell>
          <cell r="D385">
            <v>-1785067.18</v>
          </cell>
          <cell r="E385">
            <v>-1348693.23</v>
          </cell>
          <cell r="F385">
            <v>-3133760.41</v>
          </cell>
          <cell r="G385">
            <v>-1785067.18</v>
          </cell>
          <cell r="H385">
            <v>-1348693.23</v>
          </cell>
        </row>
        <row r="386">
          <cell r="A386" t="str">
            <v>71004350</v>
          </cell>
          <cell r="B386" t="str">
            <v>Rents/Ls Gen Fac</v>
          </cell>
          <cell r="C386">
            <v>-3492587.63</v>
          </cell>
          <cell r="D386">
            <v>-3718566.59</v>
          </cell>
          <cell r="E386">
            <v>225978.96</v>
          </cell>
          <cell r="F386">
            <v>-3492587.63</v>
          </cell>
          <cell r="G386">
            <v>-3718566.59</v>
          </cell>
          <cell r="H386">
            <v>225978.96</v>
          </cell>
        </row>
        <row r="387">
          <cell r="A387" t="str">
            <v>71004370</v>
          </cell>
          <cell r="B387" t="str">
            <v>Rents/Ls Ls Lines</v>
          </cell>
          <cell r="C387">
            <v>-117877.01</v>
          </cell>
          <cell r="D387">
            <v>-150429.04999999999</v>
          </cell>
          <cell r="E387">
            <v>32552.04</v>
          </cell>
          <cell r="F387">
            <v>-117877.01</v>
          </cell>
          <cell r="G387">
            <v>-150429.04999999999</v>
          </cell>
          <cell r="H387">
            <v>32552.04</v>
          </cell>
        </row>
        <row r="388">
          <cell r="A388" t="str">
            <v>71004390</v>
          </cell>
          <cell r="B388" t="str">
            <v>BNSF Easment</v>
          </cell>
          <cell r="C388">
            <v>-500</v>
          </cell>
          <cell r="D388">
            <v>-500</v>
          </cell>
          <cell r="E388">
            <v>0</v>
          </cell>
          <cell r="F388">
            <v>-500</v>
          </cell>
          <cell r="G388">
            <v>-500</v>
          </cell>
          <cell r="H388">
            <v>0</v>
          </cell>
        </row>
        <row r="389">
          <cell r="A389" t="str">
            <v>71004410</v>
          </cell>
          <cell r="B389" t="str">
            <v>Frt Car Inspec Fee</v>
          </cell>
          <cell r="C389">
            <v>0</v>
          </cell>
          <cell r="D389">
            <v>0</v>
          </cell>
          <cell r="E389">
            <v>0</v>
          </cell>
          <cell r="F389">
            <v>0</v>
          </cell>
          <cell r="G389">
            <v>0</v>
          </cell>
          <cell r="H389">
            <v>0</v>
          </cell>
        </row>
        <row r="390">
          <cell r="A390" t="str">
            <v>71004420</v>
          </cell>
          <cell r="B390" t="str">
            <v>Pymt of ETD Inv</v>
          </cell>
          <cell r="C390">
            <v>580765.99</v>
          </cell>
          <cell r="D390">
            <v>120978.5</v>
          </cell>
          <cell r="E390">
            <v>459787.49</v>
          </cell>
          <cell r="F390">
            <v>580765.99</v>
          </cell>
          <cell r="G390">
            <v>120978.5</v>
          </cell>
          <cell r="H390">
            <v>459787.49</v>
          </cell>
        </row>
        <row r="391">
          <cell r="A391" t="str">
            <v>71004490</v>
          </cell>
          <cell r="B391" t="str">
            <v>MRL Rents Crd</v>
          </cell>
          <cell r="C391">
            <v>0</v>
          </cell>
          <cell r="D391">
            <v>0</v>
          </cell>
          <cell r="E391">
            <v>0</v>
          </cell>
          <cell r="F391">
            <v>0</v>
          </cell>
          <cell r="G391">
            <v>0</v>
          </cell>
          <cell r="H391">
            <v>0</v>
          </cell>
        </row>
        <row r="392">
          <cell r="A392" t="str">
            <v>71004500</v>
          </cell>
          <cell r="B392" t="str">
            <v>Ramp Act Lift MTCE V</v>
          </cell>
          <cell r="C392">
            <v>-989128.45</v>
          </cell>
          <cell r="D392">
            <v>-877119.91</v>
          </cell>
          <cell r="E392">
            <v>-112008.54</v>
          </cell>
          <cell r="F392">
            <v>-989128.45</v>
          </cell>
          <cell r="G392">
            <v>-877119.91</v>
          </cell>
          <cell r="H392">
            <v>-112008.54</v>
          </cell>
        </row>
        <row r="393">
          <cell r="A393" t="str">
            <v>71004510</v>
          </cell>
          <cell r="B393" t="str">
            <v>Ramp Act Ramp/DRamp</v>
          </cell>
          <cell r="C393">
            <v>-36922681.939999998</v>
          </cell>
          <cell r="D393">
            <v>-37899463.979999997</v>
          </cell>
          <cell r="E393">
            <v>976782.04</v>
          </cell>
          <cell r="F393">
            <v>-36922681.939999998</v>
          </cell>
          <cell r="G393">
            <v>-37899463.979999997</v>
          </cell>
          <cell r="H393">
            <v>976782.04</v>
          </cell>
        </row>
        <row r="394">
          <cell r="A394" t="str">
            <v>71004520</v>
          </cell>
          <cell r="B394" t="str">
            <v>Ramp Act Check Point</v>
          </cell>
          <cell r="C394">
            <v>-5479572.7800000003</v>
          </cell>
          <cell r="D394">
            <v>-5082576.43</v>
          </cell>
          <cell r="E394">
            <v>-396996.35</v>
          </cell>
          <cell r="F394">
            <v>-5479572.7800000003</v>
          </cell>
          <cell r="G394">
            <v>-5082576.43</v>
          </cell>
          <cell r="H394">
            <v>-396996.35</v>
          </cell>
        </row>
        <row r="395">
          <cell r="A395" t="str">
            <v>71004530</v>
          </cell>
          <cell r="B395" t="str">
            <v>Ramp Act Admin</v>
          </cell>
          <cell r="C395">
            <v>-1108462.3999999999</v>
          </cell>
          <cell r="D395">
            <v>-1022608.38</v>
          </cell>
          <cell r="E395">
            <v>-85854.02</v>
          </cell>
          <cell r="F395">
            <v>-1108462.3999999999</v>
          </cell>
          <cell r="G395">
            <v>-1022608.38</v>
          </cell>
          <cell r="H395">
            <v>-85854.02</v>
          </cell>
        </row>
        <row r="396">
          <cell r="A396" t="str">
            <v>71004540</v>
          </cell>
          <cell r="B396" t="str">
            <v>Ramp Act Sales Taxes</v>
          </cell>
          <cell r="C396">
            <v>-188975.17</v>
          </cell>
          <cell r="D396">
            <v>-157330.60999999999</v>
          </cell>
          <cell r="E396">
            <v>-31644.560000000001</v>
          </cell>
          <cell r="F396">
            <v>-188975.17</v>
          </cell>
          <cell r="G396">
            <v>-157330.60999999999</v>
          </cell>
          <cell r="H396">
            <v>-31644.560000000001</v>
          </cell>
        </row>
        <row r="397">
          <cell r="A397" t="str">
            <v>71004550</v>
          </cell>
          <cell r="B397" t="str">
            <v>Ramp Act Incent Plan</v>
          </cell>
          <cell r="C397">
            <v>-386564.28</v>
          </cell>
          <cell r="D397">
            <v>-1095251.68</v>
          </cell>
          <cell r="E397">
            <v>708687.4</v>
          </cell>
          <cell r="F397">
            <v>-386564.28</v>
          </cell>
          <cell r="G397">
            <v>-1095251.68</v>
          </cell>
          <cell r="H397">
            <v>708687.4</v>
          </cell>
        </row>
        <row r="398">
          <cell r="A398" t="str">
            <v>71004560</v>
          </cell>
          <cell r="B398" t="str">
            <v>Ramp Act Chassis Sh</v>
          </cell>
          <cell r="C398">
            <v>0</v>
          </cell>
          <cell r="D398">
            <v>0</v>
          </cell>
          <cell r="E398">
            <v>0</v>
          </cell>
          <cell r="F398">
            <v>0</v>
          </cell>
          <cell r="G398">
            <v>0</v>
          </cell>
          <cell r="H398">
            <v>0</v>
          </cell>
        </row>
        <row r="399">
          <cell r="A399" t="str">
            <v>71004570</v>
          </cell>
          <cell r="B399" t="str">
            <v>Ramp Act Yard Ops</v>
          </cell>
          <cell r="C399">
            <v>-534385.31000000006</v>
          </cell>
          <cell r="D399">
            <v>-225860.69</v>
          </cell>
          <cell r="E399">
            <v>-308524.62</v>
          </cell>
          <cell r="F399">
            <v>-534385.31000000006</v>
          </cell>
          <cell r="G399">
            <v>-225860.69</v>
          </cell>
          <cell r="H399">
            <v>-308524.62</v>
          </cell>
        </row>
        <row r="400">
          <cell r="A400" t="str">
            <v>71004580</v>
          </cell>
          <cell r="B400" t="str">
            <v>Ramp Act Cooridinat</v>
          </cell>
          <cell r="C400">
            <v>-1213723.51</v>
          </cell>
          <cell r="D400">
            <v>-1114771.6399999999</v>
          </cell>
          <cell r="E400">
            <v>-98951.87</v>
          </cell>
          <cell r="F400">
            <v>-1213723.51</v>
          </cell>
          <cell r="G400">
            <v>-1114771.6399999999</v>
          </cell>
          <cell r="H400">
            <v>-98951.87</v>
          </cell>
        </row>
        <row r="401">
          <cell r="A401" t="str">
            <v>71004590</v>
          </cell>
          <cell r="B401" t="str">
            <v>Ramp Activities IBCs</v>
          </cell>
          <cell r="C401">
            <v>-132694.78</v>
          </cell>
          <cell r="D401">
            <v>-127888.85</v>
          </cell>
          <cell r="E401">
            <v>-4805.93</v>
          </cell>
          <cell r="F401">
            <v>-132694.78</v>
          </cell>
          <cell r="G401">
            <v>-127888.85</v>
          </cell>
          <cell r="H401">
            <v>-4805.93</v>
          </cell>
        </row>
        <row r="402">
          <cell r="A402" t="str">
            <v>71004600</v>
          </cell>
          <cell r="B402" t="str">
            <v>Ramp Act Flip Mgmt</v>
          </cell>
          <cell r="C402">
            <v>-305890.87</v>
          </cell>
          <cell r="D402">
            <v>-347535.01</v>
          </cell>
          <cell r="E402">
            <v>41644.14</v>
          </cell>
          <cell r="F402">
            <v>-305890.87</v>
          </cell>
          <cell r="G402">
            <v>-347535.01</v>
          </cell>
          <cell r="H402">
            <v>41644.14</v>
          </cell>
        </row>
        <row r="403">
          <cell r="A403" t="str">
            <v>71004610</v>
          </cell>
          <cell r="B403" t="str">
            <v>Ramp Act Shuttle Mv</v>
          </cell>
          <cell r="C403">
            <v>-105195.52</v>
          </cell>
          <cell r="D403">
            <v>-177315.47</v>
          </cell>
          <cell r="E403">
            <v>72119.95</v>
          </cell>
          <cell r="F403">
            <v>-105195.52</v>
          </cell>
          <cell r="G403">
            <v>-177315.47</v>
          </cell>
          <cell r="H403">
            <v>72119.95</v>
          </cell>
        </row>
        <row r="404">
          <cell r="A404" t="str">
            <v>71004620</v>
          </cell>
          <cell r="B404" t="str">
            <v>Ramp Act Ground Stak</v>
          </cell>
          <cell r="C404">
            <v>-644931.88</v>
          </cell>
          <cell r="D404">
            <v>-550591.16</v>
          </cell>
          <cell r="E404">
            <v>-94340.72</v>
          </cell>
          <cell r="F404">
            <v>-644931.88</v>
          </cell>
          <cell r="G404">
            <v>-550591.16</v>
          </cell>
          <cell r="H404">
            <v>-94340.72</v>
          </cell>
        </row>
        <row r="405">
          <cell r="A405" t="str">
            <v>71004630</v>
          </cell>
          <cell r="B405" t="str">
            <v>Ramp Act Chassis St</v>
          </cell>
          <cell r="C405">
            <v>-316455.64</v>
          </cell>
          <cell r="D405">
            <v>-288870.73</v>
          </cell>
          <cell r="E405">
            <v>-27584.91</v>
          </cell>
          <cell r="F405">
            <v>-316455.64</v>
          </cell>
          <cell r="G405">
            <v>-288870.73</v>
          </cell>
          <cell r="H405">
            <v>-27584.91</v>
          </cell>
        </row>
        <row r="406">
          <cell r="A406" t="str">
            <v>71004640</v>
          </cell>
          <cell r="B406" t="str">
            <v>Ramp Act Access Form</v>
          </cell>
          <cell r="C406">
            <v>-575519.71</v>
          </cell>
          <cell r="D406">
            <v>-476941.5</v>
          </cell>
          <cell r="E406">
            <v>-98578.21</v>
          </cell>
          <cell r="F406">
            <v>-575519.71</v>
          </cell>
          <cell r="G406">
            <v>-476941.5</v>
          </cell>
          <cell r="H406">
            <v>-98578.21</v>
          </cell>
        </row>
        <row r="407">
          <cell r="A407" t="str">
            <v>71004650</v>
          </cell>
          <cell r="B407" t="str">
            <v>Ramp Act Lift MTCE F</v>
          </cell>
          <cell r="C407">
            <v>-6042026.2300000004</v>
          </cell>
          <cell r="D407">
            <v>-5900711.9199999999</v>
          </cell>
          <cell r="E407">
            <v>-141314.31</v>
          </cell>
          <cell r="F407">
            <v>-6042026.2300000004</v>
          </cell>
          <cell r="G407">
            <v>-5900711.9199999999</v>
          </cell>
          <cell r="H407">
            <v>-141314.31</v>
          </cell>
        </row>
        <row r="408">
          <cell r="A408" t="str">
            <v>71004660</v>
          </cell>
          <cell r="B408" t="str">
            <v>Ramp Act Inventory</v>
          </cell>
          <cell r="C408">
            <v>-624861.52</v>
          </cell>
          <cell r="D408">
            <v>-578624.86</v>
          </cell>
          <cell r="E408">
            <v>-46236.66</v>
          </cell>
          <cell r="F408">
            <v>-624861.52</v>
          </cell>
          <cell r="G408">
            <v>-578624.86</v>
          </cell>
          <cell r="H408">
            <v>-46236.66</v>
          </cell>
        </row>
        <row r="409">
          <cell r="A409" t="str">
            <v>71004670</v>
          </cell>
          <cell r="B409" t="str">
            <v>Ramp Act Lift MTCE O</v>
          </cell>
          <cell r="C409">
            <v>-328201.14</v>
          </cell>
          <cell r="D409">
            <v>-365711.69</v>
          </cell>
          <cell r="E409">
            <v>37510.550000000003</v>
          </cell>
          <cell r="F409">
            <v>-328201.14</v>
          </cell>
          <cell r="G409">
            <v>-365711.69</v>
          </cell>
          <cell r="H409">
            <v>37510.550000000003</v>
          </cell>
        </row>
        <row r="410">
          <cell r="A410" t="str">
            <v>71004680</v>
          </cell>
          <cell r="B410" t="str">
            <v>Ramp Act Crane Moves</v>
          </cell>
          <cell r="C410">
            <v>-400.57</v>
          </cell>
          <cell r="D410">
            <v>-99869.38</v>
          </cell>
          <cell r="E410">
            <v>99468.81</v>
          </cell>
          <cell r="F410">
            <v>-400.57</v>
          </cell>
          <cell r="G410">
            <v>-99869.38</v>
          </cell>
          <cell r="H410">
            <v>99468.81</v>
          </cell>
        </row>
        <row r="411">
          <cell r="A411" t="str">
            <v>71004690</v>
          </cell>
          <cell r="B411" t="str">
            <v>Ramp Act Snow Rem</v>
          </cell>
          <cell r="C411">
            <v>-4186794.01</v>
          </cell>
          <cell r="D411">
            <v>-6867407.7999999998</v>
          </cell>
          <cell r="E411">
            <v>2680613.79</v>
          </cell>
          <cell r="F411">
            <v>-4186794.01</v>
          </cell>
          <cell r="G411">
            <v>-6867407.7999999998</v>
          </cell>
          <cell r="H411">
            <v>2680613.79</v>
          </cell>
        </row>
        <row r="412">
          <cell r="A412" t="str">
            <v>71004700</v>
          </cell>
          <cell r="B412" t="str">
            <v>Ramp Act Load/UpLoad</v>
          </cell>
          <cell r="C412">
            <v>-3128611.61</v>
          </cell>
          <cell r="D412">
            <v>-2758633.94</v>
          </cell>
          <cell r="E412">
            <v>-369977.67</v>
          </cell>
          <cell r="F412">
            <v>-3128611.61</v>
          </cell>
          <cell r="G412">
            <v>-2758633.94</v>
          </cell>
          <cell r="H412">
            <v>-369977.67</v>
          </cell>
        </row>
        <row r="413">
          <cell r="A413" t="str">
            <v>71004710</v>
          </cell>
          <cell r="B413" t="str">
            <v>Ramp Act Security</v>
          </cell>
          <cell r="C413">
            <v>-265154.84999999998</v>
          </cell>
          <cell r="D413">
            <v>-314245.53999999998</v>
          </cell>
          <cell r="E413">
            <v>49090.69</v>
          </cell>
          <cell r="F413">
            <v>-265154.84999999998</v>
          </cell>
          <cell r="G413">
            <v>-314245.53999999998</v>
          </cell>
          <cell r="H413">
            <v>49090.69</v>
          </cell>
        </row>
        <row r="414">
          <cell r="A414" t="str">
            <v>71004720</v>
          </cell>
          <cell r="B414" t="str">
            <v>Ramp Act Inspections</v>
          </cell>
          <cell r="C414">
            <v>-92968.67</v>
          </cell>
          <cell r="D414">
            <v>-104750.05</v>
          </cell>
          <cell r="E414">
            <v>11781.38</v>
          </cell>
          <cell r="F414">
            <v>-92968.67</v>
          </cell>
          <cell r="G414">
            <v>-104750.05</v>
          </cell>
          <cell r="H414">
            <v>11781.38</v>
          </cell>
        </row>
        <row r="415">
          <cell r="A415" t="str">
            <v>71004750</v>
          </cell>
          <cell r="B415" t="str">
            <v>Ramp Act Equip Rep</v>
          </cell>
          <cell r="C415">
            <v>-174094.28</v>
          </cell>
          <cell r="D415">
            <v>-123793.58</v>
          </cell>
          <cell r="E415">
            <v>-50300.7</v>
          </cell>
          <cell r="F415">
            <v>-174094.28</v>
          </cell>
          <cell r="G415">
            <v>-123793.58</v>
          </cell>
          <cell r="H415">
            <v>-50300.7</v>
          </cell>
        </row>
        <row r="416">
          <cell r="A416" t="str">
            <v>71004760</v>
          </cell>
          <cell r="B416" t="str">
            <v>Rmp Act-Chkpnt Parts</v>
          </cell>
          <cell r="C416">
            <v>-81221.929999999993</v>
          </cell>
          <cell r="D416">
            <v>-63943.48</v>
          </cell>
          <cell r="E416">
            <v>-17278.45</v>
          </cell>
          <cell r="F416">
            <v>-81221.929999999993</v>
          </cell>
          <cell r="G416">
            <v>-63943.48</v>
          </cell>
          <cell r="H416">
            <v>-17278.45</v>
          </cell>
        </row>
        <row r="417">
          <cell r="A417" t="str">
            <v>71004790</v>
          </cell>
          <cell r="B417" t="str">
            <v>Ramp  Acti - Ot Init</v>
          </cell>
          <cell r="C417">
            <v>0</v>
          </cell>
          <cell r="D417">
            <v>0</v>
          </cell>
          <cell r="E417">
            <v>0</v>
          </cell>
          <cell r="F417">
            <v>0</v>
          </cell>
          <cell r="G417">
            <v>0</v>
          </cell>
          <cell r="H417">
            <v>0</v>
          </cell>
        </row>
        <row r="418">
          <cell r="A418" t="str">
            <v>71004800</v>
          </cell>
          <cell r="B418" t="str">
            <v>IBM SERVICES</v>
          </cell>
          <cell r="C418">
            <v>-19924999.98</v>
          </cell>
          <cell r="D418">
            <v>-18159380.420000002</v>
          </cell>
          <cell r="E418">
            <v>-1765619.56</v>
          </cell>
          <cell r="F418">
            <v>-19924999.98</v>
          </cell>
          <cell r="G418">
            <v>-18159380.420000002</v>
          </cell>
          <cell r="H418">
            <v>-1765619.56</v>
          </cell>
        </row>
        <row r="419">
          <cell r="A419" t="str">
            <v>71004810</v>
          </cell>
          <cell r="B419" t="str">
            <v>RAIL DETECTION SERVI</v>
          </cell>
          <cell r="C419">
            <v>-8952278.0600000005</v>
          </cell>
          <cell r="D419">
            <v>-8813704</v>
          </cell>
          <cell r="E419">
            <v>-138574.06</v>
          </cell>
          <cell r="F419">
            <v>-8952278.0600000005</v>
          </cell>
          <cell r="G419">
            <v>-8813704</v>
          </cell>
          <cell r="H419">
            <v>-138574.06</v>
          </cell>
        </row>
        <row r="420">
          <cell r="A420" t="str">
            <v>71004820</v>
          </cell>
          <cell r="B420" t="str">
            <v>Contractor Labor</v>
          </cell>
          <cell r="C420">
            <v>-11793681.59</v>
          </cell>
          <cell r="D420">
            <v>-11700719.08</v>
          </cell>
          <cell r="E420">
            <v>-92962.51</v>
          </cell>
          <cell r="F420">
            <v>-11793681.59</v>
          </cell>
          <cell r="G420">
            <v>-11700719.08</v>
          </cell>
          <cell r="H420">
            <v>-92962.51</v>
          </cell>
        </row>
        <row r="421">
          <cell r="A421" t="str">
            <v>71004970</v>
          </cell>
          <cell r="B421" t="str">
            <v>Vegetation Control</v>
          </cell>
          <cell r="C421">
            <v>-7512779.75</v>
          </cell>
          <cell r="D421">
            <v>-6627329.2199999997</v>
          </cell>
          <cell r="E421">
            <v>-885450.53</v>
          </cell>
          <cell r="F421">
            <v>-7512779.75</v>
          </cell>
          <cell r="G421">
            <v>-6627329.2199999997</v>
          </cell>
          <cell r="H421">
            <v>-885450.53</v>
          </cell>
        </row>
        <row r="422">
          <cell r="A422" t="str">
            <v>71005000</v>
          </cell>
          <cell r="B422" t="str">
            <v>Joint Facility - Deb</v>
          </cell>
          <cell r="C422">
            <v>-61112961.840000004</v>
          </cell>
          <cell r="D422">
            <v>-56364480.020000003</v>
          </cell>
          <cell r="E422">
            <v>-4748481.82</v>
          </cell>
          <cell r="F422">
            <v>-61112961.840000004</v>
          </cell>
          <cell r="G422">
            <v>-56364480.020000003</v>
          </cell>
          <cell r="H422">
            <v>-4748481.82</v>
          </cell>
        </row>
        <row r="423">
          <cell r="A423" t="str">
            <v>71005030</v>
          </cell>
          <cell r="B423" t="str">
            <v>Recoveries - Non-Ins</v>
          </cell>
          <cell r="C423">
            <v>1369182.08</v>
          </cell>
          <cell r="D423">
            <v>9332988</v>
          </cell>
          <cell r="E423">
            <v>-7963805.9199999999</v>
          </cell>
          <cell r="F423">
            <v>1369182.08</v>
          </cell>
          <cell r="G423">
            <v>9332988</v>
          </cell>
          <cell r="H423">
            <v>-7963805.9199999999</v>
          </cell>
        </row>
        <row r="424">
          <cell r="A424" t="str">
            <v>71005040</v>
          </cell>
          <cell r="B424" t="str">
            <v>Frn Loco Repair Db</v>
          </cell>
          <cell r="C424">
            <v>-117861.61</v>
          </cell>
          <cell r="D424">
            <v>-124286.61</v>
          </cell>
          <cell r="E424">
            <v>6425</v>
          </cell>
          <cell r="F424">
            <v>-117861.61</v>
          </cell>
          <cell r="G424">
            <v>-124286.61</v>
          </cell>
          <cell r="H424">
            <v>6425</v>
          </cell>
        </row>
        <row r="425">
          <cell r="A425" t="str">
            <v>71005050</v>
          </cell>
          <cell r="B425" t="str">
            <v>Frn Loco Repair Cr</v>
          </cell>
          <cell r="C425">
            <v>358341.85</v>
          </cell>
          <cell r="D425">
            <v>0</v>
          </cell>
          <cell r="E425">
            <v>358341.85</v>
          </cell>
          <cell r="F425">
            <v>358341.85</v>
          </cell>
          <cell r="G425">
            <v>0</v>
          </cell>
          <cell r="H425">
            <v>358341.85</v>
          </cell>
        </row>
        <row r="426">
          <cell r="A426" t="str">
            <v>71005060</v>
          </cell>
          <cell r="B426" t="str">
            <v>Foreign Repairs Deb</v>
          </cell>
          <cell r="C426">
            <v>-12572388.35</v>
          </cell>
          <cell r="D426">
            <v>-13417444.619999999</v>
          </cell>
          <cell r="E426">
            <v>845056.27</v>
          </cell>
          <cell r="F426">
            <v>-12572388.35</v>
          </cell>
          <cell r="G426">
            <v>-13417444.619999999</v>
          </cell>
          <cell r="H426">
            <v>845056.27</v>
          </cell>
        </row>
        <row r="427">
          <cell r="A427" t="str">
            <v>71005070</v>
          </cell>
          <cell r="B427" t="str">
            <v>Frn Repairs Credit</v>
          </cell>
          <cell r="C427">
            <v>53972949.710000001</v>
          </cell>
          <cell r="D427">
            <v>46621457.109999999</v>
          </cell>
          <cell r="E427">
            <v>7351492.5999999996</v>
          </cell>
          <cell r="F427">
            <v>53972949.710000001</v>
          </cell>
          <cell r="G427">
            <v>46621457.109999999</v>
          </cell>
          <cell r="H427">
            <v>7351492.5999999996</v>
          </cell>
        </row>
        <row r="428">
          <cell r="A428" t="str">
            <v>71005100</v>
          </cell>
          <cell r="B428" t="str">
            <v>Joint Fac - Casu Deb</v>
          </cell>
          <cell r="C428">
            <v>0</v>
          </cell>
          <cell r="D428">
            <v>-7949.42</v>
          </cell>
          <cell r="E428">
            <v>7949.42</v>
          </cell>
          <cell r="F428">
            <v>0</v>
          </cell>
          <cell r="G428">
            <v>-7949.42</v>
          </cell>
          <cell r="H428">
            <v>7949.42</v>
          </cell>
        </row>
        <row r="429">
          <cell r="A429" t="str">
            <v>71005300</v>
          </cell>
          <cell r="B429" t="str">
            <v>Advertising</v>
          </cell>
          <cell r="C429">
            <v>-900820.45</v>
          </cell>
          <cell r="D429">
            <v>-1734094.04</v>
          </cell>
          <cell r="E429">
            <v>833273.59</v>
          </cell>
          <cell r="F429">
            <v>-900820.45</v>
          </cell>
          <cell r="G429">
            <v>-1734094.04</v>
          </cell>
          <cell r="H429">
            <v>833273.59</v>
          </cell>
        </row>
        <row r="430">
          <cell r="A430" t="str">
            <v>71005310</v>
          </cell>
          <cell r="B430" t="str">
            <v>Sales Promotions</v>
          </cell>
          <cell r="C430">
            <v>-2619953.9</v>
          </cell>
          <cell r="D430">
            <v>-2291743</v>
          </cell>
          <cell r="E430">
            <v>-328210.90000000002</v>
          </cell>
          <cell r="F430">
            <v>-2619953.9</v>
          </cell>
          <cell r="G430">
            <v>-2291743</v>
          </cell>
          <cell r="H430">
            <v>-328210.90000000002</v>
          </cell>
        </row>
        <row r="431">
          <cell r="A431" t="str">
            <v>71005320</v>
          </cell>
          <cell r="B431" t="str">
            <v>Community Functions</v>
          </cell>
          <cell r="C431">
            <v>-420336.05</v>
          </cell>
          <cell r="D431">
            <v>-272355.09999999998</v>
          </cell>
          <cell r="E431">
            <v>-147980.95000000001</v>
          </cell>
          <cell r="F431">
            <v>-420336.05</v>
          </cell>
          <cell r="G431">
            <v>-272355.09999999998</v>
          </cell>
          <cell r="H431">
            <v>-147980.95000000001</v>
          </cell>
        </row>
        <row r="432">
          <cell r="A432" t="str">
            <v>71005350</v>
          </cell>
          <cell r="B432" t="str">
            <v>Audio Visual Service</v>
          </cell>
          <cell r="C432">
            <v>-590309.64</v>
          </cell>
          <cell r="D432">
            <v>-441481.7</v>
          </cell>
          <cell r="E432">
            <v>-148827.94</v>
          </cell>
          <cell r="F432">
            <v>-590309.64</v>
          </cell>
          <cell r="G432">
            <v>-441481.7</v>
          </cell>
          <cell r="H432">
            <v>-148827.94</v>
          </cell>
        </row>
        <row r="433">
          <cell r="A433" t="str">
            <v>71005360</v>
          </cell>
          <cell r="B433" t="str">
            <v>Legal Settlements</v>
          </cell>
          <cell r="C433">
            <v>300604.63</v>
          </cell>
          <cell r="D433">
            <v>-143303.59</v>
          </cell>
          <cell r="E433">
            <v>443908.22</v>
          </cell>
          <cell r="F433">
            <v>300604.63</v>
          </cell>
          <cell r="G433">
            <v>-143303.59</v>
          </cell>
          <cell r="H433">
            <v>443908.22</v>
          </cell>
        </row>
        <row r="434">
          <cell r="A434" t="str">
            <v>71005540</v>
          </cell>
          <cell r="B434" t="str">
            <v>Personal Injury</v>
          </cell>
          <cell r="C434">
            <v>-3627843.79</v>
          </cell>
          <cell r="D434">
            <v>-14668177.119999999</v>
          </cell>
          <cell r="E434">
            <v>11040333.33</v>
          </cell>
          <cell r="F434">
            <v>-3627843.79</v>
          </cell>
          <cell r="G434">
            <v>-14668177.119999999</v>
          </cell>
          <cell r="H434">
            <v>11040333.33</v>
          </cell>
        </row>
        <row r="435">
          <cell r="A435" t="str">
            <v>71005690</v>
          </cell>
          <cell r="B435" t="str">
            <v>Casualties Expense</v>
          </cell>
          <cell r="C435">
            <v>-51207958.780000001</v>
          </cell>
          <cell r="D435">
            <v>-33610666.020000003</v>
          </cell>
          <cell r="E435">
            <v>-17597292.760000002</v>
          </cell>
          <cell r="F435">
            <v>-51207958.780000001</v>
          </cell>
          <cell r="G435">
            <v>-33610666.020000003</v>
          </cell>
          <cell r="H435">
            <v>-17597292.760000002</v>
          </cell>
        </row>
        <row r="436">
          <cell r="A436" t="str">
            <v>71006020</v>
          </cell>
          <cell r="B436" t="str">
            <v>Insurance Expense</v>
          </cell>
          <cell r="C436">
            <v>-23483470.23</v>
          </cell>
          <cell r="D436">
            <v>-23442749.550000001</v>
          </cell>
          <cell r="E436">
            <v>-40720.68</v>
          </cell>
          <cell r="F436">
            <v>-23483470.23</v>
          </cell>
          <cell r="G436">
            <v>-23442749.550000001</v>
          </cell>
          <cell r="H436">
            <v>-40720.68</v>
          </cell>
        </row>
        <row r="437">
          <cell r="A437" t="str">
            <v>71006030</v>
          </cell>
          <cell r="B437" t="str">
            <v>Insurance Recoveries</v>
          </cell>
          <cell r="C437">
            <v>106493052.31</v>
          </cell>
          <cell r="D437">
            <v>34471.769999999997</v>
          </cell>
          <cell r="E437">
            <v>106458580.54000001</v>
          </cell>
          <cell r="F437">
            <v>106493052.31</v>
          </cell>
          <cell r="G437">
            <v>34471.769999999997</v>
          </cell>
          <cell r="H437">
            <v>106458580.54000001</v>
          </cell>
        </row>
        <row r="438">
          <cell r="A438" t="str">
            <v>71007000</v>
          </cell>
          <cell r="B438" t="str">
            <v>Environ Cleanups</v>
          </cell>
          <cell r="C438">
            <v>-239309.39</v>
          </cell>
          <cell r="D438">
            <v>-94394.77</v>
          </cell>
          <cell r="E438">
            <v>-144914.62</v>
          </cell>
          <cell r="F438">
            <v>-239309.39</v>
          </cell>
          <cell r="G438">
            <v>-94394.77</v>
          </cell>
          <cell r="H438">
            <v>-144914.62</v>
          </cell>
        </row>
        <row r="439">
          <cell r="A439" t="str">
            <v>71007020</v>
          </cell>
          <cell r="B439" t="str">
            <v>Environ Loco Emiss</v>
          </cell>
          <cell r="C439">
            <v>-220728.72</v>
          </cell>
          <cell r="D439">
            <v>-164419.22</v>
          </cell>
          <cell r="E439">
            <v>-56309.5</v>
          </cell>
          <cell r="F439">
            <v>-220728.72</v>
          </cell>
          <cell r="G439">
            <v>-164419.22</v>
          </cell>
          <cell r="H439">
            <v>-56309.5</v>
          </cell>
        </row>
        <row r="440">
          <cell r="A440" t="str">
            <v>71007050</v>
          </cell>
          <cell r="B440" t="str">
            <v>Environ Auditing</v>
          </cell>
          <cell r="C440">
            <v>-99400.51</v>
          </cell>
          <cell r="D440">
            <v>-66615.66</v>
          </cell>
          <cell r="E440">
            <v>-32784.85</v>
          </cell>
          <cell r="F440">
            <v>-99400.51</v>
          </cell>
          <cell r="G440">
            <v>-66615.66</v>
          </cell>
          <cell r="H440">
            <v>-32784.85</v>
          </cell>
        </row>
        <row r="441">
          <cell r="A441" t="str">
            <v>71007110</v>
          </cell>
          <cell r="B441" t="str">
            <v>Environ Consulting</v>
          </cell>
          <cell r="C441">
            <v>-2393279.46</v>
          </cell>
          <cell r="D441">
            <v>-1625987.02</v>
          </cell>
          <cell r="E441">
            <v>-767292.44</v>
          </cell>
          <cell r="F441">
            <v>-2393279.46</v>
          </cell>
          <cell r="G441">
            <v>-1625987.02</v>
          </cell>
          <cell r="H441">
            <v>-767292.44</v>
          </cell>
        </row>
        <row r="442">
          <cell r="A442" t="str">
            <v>71007130</v>
          </cell>
          <cell r="B442" t="str">
            <v>Environ - Perm&amp;Plans</v>
          </cell>
          <cell r="C442">
            <v>-857483.05</v>
          </cell>
          <cell r="D442">
            <v>-809831.69</v>
          </cell>
          <cell r="E442">
            <v>-47651.360000000001</v>
          </cell>
          <cell r="F442">
            <v>-857483.05</v>
          </cell>
          <cell r="G442">
            <v>-809831.69</v>
          </cell>
          <cell r="H442">
            <v>-47651.360000000001</v>
          </cell>
        </row>
        <row r="443">
          <cell r="A443" t="str">
            <v>71007200</v>
          </cell>
          <cell r="B443" t="str">
            <v>Environ - Sam&amp;Inspec</v>
          </cell>
          <cell r="C443">
            <v>-158166.94</v>
          </cell>
          <cell r="D443">
            <v>-144537.82999999999</v>
          </cell>
          <cell r="E443">
            <v>-13629.11</v>
          </cell>
          <cell r="F443">
            <v>-158166.94</v>
          </cell>
          <cell r="G443">
            <v>-144537.82999999999</v>
          </cell>
          <cell r="H443">
            <v>-13629.11</v>
          </cell>
        </row>
        <row r="444">
          <cell r="A444" t="str">
            <v>71007230</v>
          </cell>
          <cell r="B444" t="str">
            <v>Environ - Stu&amp;Inspec</v>
          </cell>
          <cell r="C444">
            <v>-4832.32</v>
          </cell>
          <cell r="D444">
            <v>-5670.64</v>
          </cell>
          <cell r="E444">
            <v>838.32</v>
          </cell>
          <cell r="F444">
            <v>-4832.32</v>
          </cell>
          <cell r="G444">
            <v>-5670.64</v>
          </cell>
          <cell r="H444">
            <v>838.32</v>
          </cell>
        </row>
        <row r="445">
          <cell r="A445" t="str">
            <v>71007250</v>
          </cell>
          <cell r="B445" t="str">
            <v>Environ - Test Pipe</v>
          </cell>
          <cell r="C445">
            <v>-203359.35999999999</v>
          </cell>
          <cell r="D445">
            <v>-153972.67000000001</v>
          </cell>
          <cell r="E445">
            <v>-49386.69</v>
          </cell>
          <cell r="F445">
            <v>-203359.35999999999</v>
          </cell>
          <cell r="G445">
            <v>-153972.67000000001</v>
          </cell>
          <cell r="H445">
            <v>-49386.69</v>
          </cell>
        </row>
        <row r="446">
          <cell r="A446" t="str">
            <v>71007260</v>
          </cell>
          <cell r="B446" t="str">
            <v>Environ - Training</v>
          </cell>
          <cell r="C446">
            <v>-410770.44</v>
          </cell>
          <cell r="D446">
            <v>-35215.32</v>
          </cell>
          <cell r="E446">
            <v>-375555.12</v>
          </cell>
          <cell r="F446">
            <v>-410770.44</v>
          </cell>
          <cell r="G446">
            <v>-35215.32</v>
          </cell>
          <cell r="H446">
            <v>-375555.12</v>
          </cell>
        </row>
        <row r="447">
          <cell r="A447" t="str">
            <v>71007270</v>
          </cell>
          <cell r="B447" t="str">
            <v>Environ - Train Haz</v>
          </cell>
          <cell r="C447">
            <v>-183652.41</v>
          </cell>
          <cell r="D447">
            <v>-103376.04</v>
          </cell>
          <cell r="E447">
            <v>-80276.37</v>
          </cell>
          <cell r="F447">
            <v>-183652.41</v>
          </cell>
          <cell r="G447">
            <v>-103376.04</v>
          </cell>
          <cell r="H447">
            <v>-80276.37</v>
          </cell>
        </row>
        <row r="448">
          <cell r="A448" t="str">
            <v>71007300</v>
          </cell>
          <cell r="B448" t="str">
            <v>Environ - Waste Disp</v>
          </cell>
          <cell r="C448">
            <v>-897364.5</v>
          </cell>
          <cell r="D448">
            <v>-611530.63</v>
          </cell>
          <cell r="E448">
            <v>-285833.87</v>
          </cell>
          <cell r="F448">
            <v>-897364.5</v>
          </cell>
          <cell r="G448">
            <v>-611530.63</v>
          </cell>
          <cell r="H448">
            <v>-285833.87</v>
          </cell>
        </row>
        <row r="449">
          <cell r="A449" t="str">
            <v>71007310</v>
          </cell>
          <cell r="B449" t="str">
            <v>Environmental - WWTP</v>
          </cell>
          <cell r="C449">
            <v>-481338.72</v>
          </cell>
          <cell r="D449">
            <v>-337106.43</v>
          </cell>
          <cell r="E449">
            <v>-144232.29</v>
          </cell>
          <cell r="F449">
            <v>-481338.72</v>
          </cell>
          <cell r="G449">
            <v>-337106.43</v>
          </cell>
          <cell r="H449">
            <v>-144232.29</v>
          </cell>
        </row>
        <row r="450">
          <cell r="A450" t="str">
            <v>71007370</v>
          </cell>
          <cell r="B450" t="str">
            <v>Environ - Other</v>
          </cell>
          <cell r="C450">
            <v>-75499.320000000007</v>
          </cell>
          <cell r="D450">
            <v>-42380.800000000003</v>
          </cell>
          <cell r="E450">
            <v>-33118.519999999997</v>
          </cell>
          <cell r="F450">
            <v>-75499.320000000007</v>
          </cell>
          <cell r="G450">
            <v>-42380.800000000003</v>
          </cell>
          <cell r="H450">
            <v>-33118.519999999997</v>
          </cell>
        </row>
        <row r="451">
          <cell r="A451" t="str">
            <v>71007390</v>
          </cell>
          <cell r="B451" t="str">
            <v>Environ Air Consult</v>
          </cell>
          <cell r="C451">
            <v>-108986.58</v>
          </cell>
          <cell r="D451">
            <v>-70460.56</v>
          </cell>
          <cell r="E451">
            <v>-38526.019999999997</v>
          </cell>
          <cell r="F451">
            <v>-108986.58</v>
          </cell>
          <cell r="G451">
            <v>-70460.56</v>
          </cell>
          <cell r="H451">
            <v>-38526.019999999997</v>
          </cell>
        </row>
        <row r="452">
          <cell r="A452" t="str">
            <v>71007410</v>
          </cell>
          <cell r="B452" t="str">
            <v>Environ -Trac Mat Ha</v>
          </cell>
          <cell r="C452">
            <v>-48562.04</v>
          </cell>
          <cell r="D452">
            <v>-15389.73</v>
          </cell>
          <cell r="E452">
            <v>-33172.31</v>
          </cell>
          <cell r="F452">
            <v>-48562.04</v>
          </cell>
          <cell r="G452">
            <v>-15389.73</v>
          </cell>
          <cell r="H452">
            <v>-33172.31</v>
          </cell>
        </row>
        <row r="453">
          <cell r="A453" t="str">
            <v>71007552</v>
          </cell>
          <cell r="B453" t="str">
            <v>Pool &amp; Fgn Car Repai</v>
          </cell>
          <cell r="C453">
            <v>-5199468.08</v>
          </cell>
          <cell r="D453">
            <v>-5773950.8300000001</v>
          </cell>
          <cell r="E453">
            <v>574482.75</v>
          </cell>
          <cell r="F453">
            <v>-5199468.08</v>
          </cell>
          <cell r="G453">
            <v>-5773950.8300000001</v>
          </cell>
          <cell r="H453">
            <v>574482.75</v>
          </cell>
        </row>
        <row r="454">
          <cell r="A454" t="str">
            <v>71007600</v>
          </cell>
          <cell r="B454" t="str">
            <v>Bad Debt Expense</v>
          </cell>
          <cell r="C454">
            <v>1731619.61</v>
          </cell>
          <cell r="D454">
            <v>2821663.07</v>
          </cell>
          <cell r="E454">
            <v>-1090043.46</v>
          </cell>
          <cell r="F454">
            <v>1731619.61</v>
          </cell>
          <cell r="G454">
            <v>2821663.07</v>
          </cell>
          <cell r="H454">
            <v>-1090043.46</v>
          </cell>
        </row>
        <row r="455">
          <cell r="A455" t="str">
            <v>71007610</v>
          </cell>
          <cell r="B455" t="str">
            <v>Charitable Contri</v>
          </cell>
          <cell r="C455">
            <v>-1200668.21</v>
          </cell>
          <cell r="D455">
            <v>-146485.82</v>
          </cell>
          <cell r="E455">
            <v>-1054182.3899999999</v>
          </cell>
          <cell r="F455">
            <v>-1200668.21</v>
          </cell>
          <cell r="G455">
            <v>-146485.82</v>
          </cell>
          <cell r="H455">
            <v>-1054182.3899999999</v>
          </cell>
        </row>
        <row r="456">
          <cell r="A456" t="str">
            <v>71007616</v>
          </cell>
          <cell r="B456" t="str">
            <v>Postage and Delivery</v>
          </cell>
          <cell r="C456">
            <v>-2320804.25</v>
          </cell>
          <cell r="D456">
            <v>-2209917.39</v>
          </cell>
          <cell r="E456">
            <v>-110886.86</v>
          </cell>
          <cell r="F456">
            <v>-2320804.25</v>
          </cell>
          <cell r="G456">
            <v>-2209917.39</v>
          </cell>
          <cell r="H456">
            <v>-110886.86</v>
          </cell>
        </row>
        <row r="457">
          <cell r="A457" t="str">
            <v>71007627</v>
          </cell>
          <cell r="B457" t="str">
            <v>Gain/Loss on Easment</v>
          </cell>
          <cell r="C457">
            <v>3736128.54</v>
          </cell>
          <cell r="D457">
            <v>4015870.74</v>
          </cell>
          <cell r="E457">
            <v>-279742.2</v>
          </cell>
          <cell r="F457">
            <v>3736128.54</v>
          </cell>
          <cell r="G457">
            <v>4015870.74</v>
          </cell>
          <cell r="H457">
            <v>-279742.2</v>
          </cell>
        </row>
        <row r="458">
          <cell r="A458" t="str">
            <v>71007640</v>
          </cell>
          <cell r="B458" t="str">
            <v>California PUC Fees</v>
          </cell>
          <cell r="C458">
            <v>-1846220.5</v>
          </cell>
          <cell r="D458">
            <v>-1640004.72</v>
          </cell>
          <cell r="E458">
            <v>-206215.78</v>
          </cell>
          <cell r="F458">
            <v>-1846220.5</v>
          </cell>
          <cell r="G458">
            <v>-1640004.72</v>
          </cell>
          <cell r="H458">
            <v>-206215.78</v>
          </cell>
        </row>
        <row r="459">
          <cell r="A459" t="str">
            <v>71007660</v>
          </cell>
          <cell r="B459" t="str">
            <v>Freight Charges</v>
          </cell>
          <cell r="C459">
            <v>-21976956.489999998</v>
          </cell>
          <cell r="D459">
            <v>-17171245.760000002</v>
          </cell>
          <cell r="E459">
            <v>-4805710.7300000004</v>
          </cell>
          <cell r="F459">
            <v>-21976956.489999998</v>
          </cell>
          <cell r="G459">
            <v>-17171245.760000002</v>
          </cell>
          <cell r="H459">
            <v>-4805710.7300000004</v>
          </cell>
        </row>
        <row r="460">
          <cell r="A460" t="str">
            <v>71007690</v>
          </cell>
          <cell r="B460" t="str">
            <v>Land Acquisitions</v>
          </cell>
          <cell r="C460">
            <v>0</v>
          </cell>
          <cell r="D460">
            <v>0</v>
          </cell>
          <cell r="E460">
            <v>0</v>
          </cell>
          <cell r="F460">
            <v>0</v>
          </cell>
          <cell r="G460">
            <v>0</v>
          </cell>
          <cell r="H460">
            <v>0</v>
          </cell>
        </row>
        <row r="461">
          <cell r="A461" t="str">
            <v>71007700</v>
          </cell>
          <cell r="B461" t="str">
            <v>Emp Amtrak Rail Pass</v>
          </cell>
          <cell r="C461">
            <v>-28641.09</v>
          </cell>
          <cell r="D461">
            <v>-33130.239999999998</v>
          </cell>
          <cell r="E461">
            <v>4489.1499999999996</v>
          </cell>
          <cell r="F461">
            <v>-28641.09</v>
          </cell>
          <cell r="G461">
            <v>-33130.239999999998</v>
          </cell>
          <cell r="H461">
            <v>4489.1499999999996</v>
          </cell>
        </row>
        <row r="462">
          <cell r="A462" t="str">
            <v>71007720</v>
          </cell>
          <cell r="B462" t="str">
            <v>Network Recovery</v>
          </cell>
          <cell r="C462">
            <v>-4309.8599999999997</v>
          </cell>
          <cell r="D462">
            <v>-1796415.51</v>
          </cell>
          <cell r="E462">
            <v>1792105.65</v>
          </cell>
          <cell r="F462">
            <v>-4309.8599999999997</v>
          </cell>
          <cell r="G462">
            <v>-1796415.51</v>
          </cell>
          <cell r="H462">
            <v>1792105.65</v>
          </cell>
        </row>
        <row r="463">
          <cell r="A463" t="str">
            <v>71007730</v>
          </cell>
          <cell r="B463" t="str">
            <v>Change in Accounting</v>
          </cell>
          <cell r="C463">
            <v>0</v>
          </cell>
          <cell r="D463">
            <v>0</v>
          </cell>
          <cell r="E463">
            <v>0</v>
          </cell>
          <cell r="F463">
            <v>0</v>
          </cell>
          <cell r="G463">
            <v>0</v>
          </cell>
          <cell r="H463">
            <v>0</v>
          </cell>
        </row>
        <row r="464">
          <cell r="A464" t="str">
            <v>71007750</v>
          </cell>
          <cell r="B464" t="str">
            <v>Environ Exp Accrual</v>
          </cell>
          <cell r="C464">
            <v>-411417.08</v>
          </cell>
          <cell r="D464">
            <v>-1655707.18</v>
          </cell>
          <cell r="E464">
            <v>1244290.1000000001</v>
          </cell>
          <cell r="F464">
            <v>-411417.08</v>
          </cell>
          <cell r="G464">
            <v>-1655707.18</v>
          </cell>
          <cell r="H464">
            <v>1244290.1000000001</v>
          </cell>
        </row>
        <row r="465">
          <cell r="A465" t="str">
            <v>71007770</v>
          </cell>
          <cell r="B465" t="str">
            <v>Suburban Svcs Bill</v>
          </cell>
          <cell r="C465">
            <v>15236836.470000001</v>
          </cell>
          <cell r="D465">
            <v>14049322.58</v>
          </cell>
          <cell r="E465">
            <v>1187513.8899999999</v>
          </cell>
          <cell r="F465">
            <v>15236836.470000001</v>
          </cell>
          <cell r="G465">
            <v>14049322.58</v>
          </cell>
          <cell r="H465">
            <v>1187513.8899999999</v>
          </cell>
        </row>
        <row r="466">
          <cell r="A466" t="str">
            <v>71007780</v>
          </cell>
          <cell r="B466" t="str">
            <v>Equity in Uncon Subs</v>
          </cell>
          <cell r="C466">
            <v>2829068.64</v>
          </cell>
          <cell r="D466">
            <v>3701656.46</v>
          </cell>
          <cell r="E466">
            <v>-872587.82</v>
          </cell>
          <cell r="F466">
            <v>2829068.64</v>
          </cell>
          <cell r="G466">
            <v>3701656.46</v>
          </cell>
          <cell r="H466">
            <v>-872587.82</v>
          </cell>
        </row>
        <row r="467">
          <cell r="A467" t="str">
            <v>71007811</v>
          </cell>
          <cell r="B467" t="str">
            <v>Weighing Cars</v>
          </cell>
          <cell r="C467">
            <v>0</v>
          </cell>
          <cell r="D467">
            <v>0</v>
          </cell>
          <cell r="E467">
            <v>0</v>
          </cell>
          <cell r="F467">
            <v>0</v>
          </cell>
          <cell r="G467">
            <v>0</v>
          </cell>
          <cell r="H467">
            <v>0</v>
          </cell>
        </row>
        <row r="468">
          <cell r="A468" t="str">
            <v>71007818</v>
          </cell>
          <cell r="B468" t="str">
            <v>Detour Expense</v>
          </cell>
          <cell r="C468">
            <v>-751645.66</v>
          </cell>
          <cell r="D468">
            <v>-169202.21</v>
          </cell>
          <cell r="E468">
            <v>-582443.44999999995</v>
          </cell>
          <cell r="F468">
            <v>-751645.66</v>
          </cell>
          <cell r="G468">
            <v>-169202.21</v>
          </cell>
          <cell r="H468">
            <v>-582443.44999999995</v>
          </cell>
        </row>
        <row r="469">
          <cell r="A469" t="str">
            <v>71007840</v>
          </cell>
          <cell r="B469" t="str">
            <v>Engineering Billable</v>
          </cell>
          <cell r="C469">
            <v>0</v>
          </cell>
          <cell r="D469">
            <v>0</v>
          </cell>
          <cell r="E469">
            <v>0</v>
          </cell>
          <cell r="F469">
            <v>0</v>
          </cell>
          <cell r="G469">
            <v>0</v>
          </cell>
          <cell r="H469">
            <v>0</v>
          </cell>
        </row>
        <row r="470">
          <cell r="A470" t="str">
            <v>71007850</v>
          </cell>
          <cell r="B470" t="str">
            <v>BC - Loco Main Labor</v>
          </cell>
          <cell r="C470">
            <v>-598385.12</v>
          </cell>
          <cell r="D470">
            <v>0</v>
          </cell>
          <cell r="E470">
            <v>-598385.12</v>
          </cell>
          <cell r="F470">
            <v>-598385.12</v>
          </cell>
          <cell r="G470">
            <v>0</v>
          </cell>
          <cell r="H470">
            <v>-598385.12</v>
          </cell>
        </row>
        <row r="471">
          <cell r="A471" t="str">
            <v>71007900</v>
          </cell>
          <cell r="B471" t="str">
            <v>Other Operating Expe</v>
          </cell>
          <cell r="C471">
            <v>0</v>
          </cell>
          <cell r="D471">
            <v>0</v>
          </cell>
          <cell r="E471">
            <v>0</v>
          </cell>
          <cell r="F471">
            <v>0</v>
          </cell>
          <cell r="G471">
            <v>0</v>
          </cell>
          <cell r="H471">
            <v>0</v>
          </cell>
        </row>
        <row r="472">
          <cell r="A472" t="str">
            <v>71007910</v>
          </cell>
          <cell r="B472" t="str">
            <v>Acctg Reg Fees</v>
          </cell>
          <cell r="C472">
            <v>-24314</v>
          </cell>
          <cell r="D472">
            <v>-17259</v>
          </cell>
          <cell r="E472">
            <v>-7055</v>
          </cell>
          <cell r="F472">
            <v>-24314</v>
          </cell>
          <cell r="G472">
            <v>-17259</v>
          </cell>
          <cell r="H472">
            <v>-7055</v>
          </cell>
        </row>
        <row r="473">
          <cell r="A473" t="str">
            <v>71007930</v>
          </cell>
          <cell r="B473" t="str">
            <v>Power By The Mile Re</v>
          </cell>
          <cell r="C473">
            <v>1376950.46</v>
          </cell>
          <cell r="D473">
            <v>25409.63</v>
          </cell>
          <cell r="E473">
            <v>1351540.83</v>
          </cell>
          <cell r="F473">
            <v>1376950.46</v>
          </cell>
          <cell r="G473">
            <v>25409.63</v>
          </cell>
          <cell r="H473">
            <v>1351540.83</v>
          </cell>
        </row>
        <row r="474">
          <cell r="A474" t="str">
            <v>71007980</v>
          </cell>
          <cell r="B474" t="str">
            <v>Merger &amp; Sep Cost</v>
          </cell>
          <cell r="C474">
            <v>0</v>
          </cell>
          <cell r="D474">
            <v>0</v>
          </cell>
          <cell r="E474">
            <v>0</v>
          </cell>
          <cell r="F474">
            <v>0</v>
          </cell>
          <cell r="G474">
            <v>0</v>
          </cell>
          <cell r="H474">
            <v>0</v>
          </cell>
        </row>
        <row r="475">
          <cell r="A475" t="str">
            <v>71007999</v>
          </cell>
          <cell r="B475" t="str">
            <v>Per Diem Capital Cle</v>
          </cell>
          <cell r="C475">
            <v>8769734.3599999994</v>
          </cell>
          <cell r="D475">
            <v>8204132.0999999996</v>
          </cell>
          <cell r="E475">
            <v>565602.26</v>
          </cell>
          <cell r="F475">
            <v>8769734.3599999994</v>
          </cell>
          <cell r="G475">
            <v>8204132.0999999996</v>
          </cell>
          <cell r="H475">
            <v>565602.26</v>
          </cell>
        </row>
        <row r="476">
          <cell r="A476" t="str">
            <v>71008000</v>
          </cell>
          <cell r="B476" t="str">
            <v>Depreciation Expense</v>
          </cell>
          <cell r="C476">
            <v>-507216750.19999999</v>
          </cell>
          <cell r="D476">
            <v>-486341666.57999998</v>
          </cell>
          <cell r="E476">
            <v>-20875083.620000001</v>
          </cell>
          <cell r="F476">
            <v>-507216750.19999999</v>
          </cell>
          <cell r="G476">
            <v>-486341666.57999998</v>
          </cell>
          <cell r="H476">
            <v>-20875083.620000001</v>
          </cell>
        </row>
        <row r="477">
          <cell r="A477" t="str">
            <v>71009310</v>
          </cell>
          <cell r="B477" t="str">
            <v>Gain/Loss Abnrm AsRe</v>
          </cell>
          <cell r="C477">
            <v>0</v>
          </cell>
          <cell r="D477">
            <v>0</v>
          </cell>
          <cell r="E477">
            <v>0</v>
          </cell>
          <cell r="F477">
            <v>0</v>
          </cell>
          <cell r="G477">
            <v>0</v>
          </cell>
          <cell r="H477">
            <v>0</v>
          </cell>
        </row>
        <row r="478">
          <cell r="A478" t="str">
            <v>71009320</v>
          </cell>
          <cell r="B478" t="str">
            <v>Gain/Loss on Abnorma</v>
          </cell>
          <cell r="C478">
            <v>-4997538.47</v>
          </cell>
          <cell r="D478">
            <v>0</v>
          </cell>
          <cell r="E478">
            <v>-4997538.47</v>
          </cell>
          <cell r="F478">
            <v>-4997538.47</v>
          </cell>
          <cell r="G478">
            <v>0</v>
          </cell>
          <cell r="H478">
            <v>-4997538.47</v>
          </cell>
        </row>
        <row r="479">
          <cell r="A479" t="str">
            <v>71009770</v>
          </cell>
          <cell r="B479" t="str">
            <v>Cash Discounts</v>
          </cell>
          <cell r="C479">
            <v>1407128.03</v>
          </cell>
          <cell r="D479">
            <v>1335771.51</v>
          </cell>
          <cell r="E479">
            <v>71356.52</v>
          </cell>
          <cell r="F479">
            <v>1407128.03</v>
          </cell>
          <cell r="G479">
            <v>1335771.51</v>
          </cell>
          <cell r="H479">
            <v>71356.52</v>
          </cell>
        </row>
        <row r="480">
          <cell r="A480" t="str">
            <v>71009801</v>
          </cell>
          <cell r="B480" t="str">
            <v>Purchased Price Diff</v>
          </cell>
          <cell r="C480">
            <v>-1210838.0900000001</v>
          </cell>
          <cell r="D480">
            <v>796041.15</v>
          </cell>
          <cell r="E480">
            <v>-2006879.24</v>
          </cell>
          <cell r="F480">
            <v>-1210838.0900000001</v>
          </cell>
          <cell r="G480">
            <v>796041.15</v>
          </cell>
          <cell r="H480">
            <v>-2006879.24</v>
          </cell>
        </row>
        <row r="481">
          <cell r="A481" t="str">
            <v>71009990</v>
          </cell>
          <cell r="B481" t="str">
            <v>Asset Impairment</v>
          </cell>
          <cell r="C481">
            <v>0</v>
          </cell>
          <cell r="D481">
            <v>0</v>
          </cell>
          <cell r="E481">
            <v>0</v>
          </cell>
          <cell r="F481">
            <v>0</v>
          </cell>
          <cell r="G481">
            <v>0</v>
          </cell>
          <cell r="H481">
            <v>0</v>
          </cell>
        </row>
        <row r="482">
          <cell r="A482" t="str">
            <v>71003170</v>
          </cell>
          <cell r="B482" t="str">
            <v>Pro Cd Person Charge</v>
          </cell>
          <cell r="C482">
            <v>0</v>
          </cell>
          <cell r="D482">
            <v>0</v>
          </cell>
          <cell r="E482">
            <v>0</v>
          </cell>
          <cell r="F482">
            <v>0</v>
          </cell>
          <cell r="G482">
            <v>0</v>
          </cell>
          <cell r="H482">
            <v>0</v>
          </cell>
        </row>
        <row r="483">
          <cell r="A483" t="str">
            <v>71003540</v>
          </cell>
          <cell r="B483" t="str">
            <v>BC - Additives</v>
          </cell>
          <cell r="C483">
            <v>0</v>
          </cell>
          <cell r="D483">
            <v>0</v>
          </cell>
          <cell r="E483">
            <v>0</v>
          </cell>
          <cell r="F483">
            <v>0</v>
          </cell>
          <cell r="G483">
            <v>0</v>
          </cell>
          <cell r="H483">
            <v>0</v>
          </cell>
        </row>
        <row r="484">
          <cell r="A484" t="str">
            <v>71003592</v>
          </cell>
          <cell r="B484" t="str">
            <v>Private Chassis Dama</v>
          </cell>
          <cell r="C484">
            <v>-911678.98</v>
          </cell>
          <cell r="D484">
            <v>-468127.72</v>
          </cell>
          <cell r="E484">
            <v>-443551.26</v>
          </cell>
          <cell r="F484">
            <v>-911678.98</v>
          </cell>
          <cell r="G484">
            <v>-468127.72</v>
          </cell>
          <cell r="H484">
            <v>-443551.26</v>
          </cell>
        </row>
        <row r="485">
          <cell r="A485" t="str">
            <v>71003594</v>
          </cell>
          <cell r="B485" t="str">
            <v>Private Chassis-Dome</v>
          </cell>
          <cell r="C485">
            <v>-1568826.04</v>
          </cell>
          <cell r="D485">
            <v>-234606.04</v>
          </cell>
          <cell r="E485">
            <v>-1334220</v>
          </cell>
          <cell r="F485">
            <v>-1568826.04</v>
          </cell>
          <cell r="G485">
            <v>-234606.04</v>
          </cell>
          <cell r="H485">
            <v>-1334220</v>
          </cell>
        </row>
        <row r="486">
          <cell r="A486" t="str">
            <v>71003596</v>
          </cell>
          <cell r="B486" t="str">
            <v>Private Chassis-Int'</v>
          </cell>
          <cell r="C486">
            <v>0</v>
          </cell>
          <cell r="D486">
            <v>0</v>
          </cell>
          <cell r="E486">
            <v>0</v>
          </cell>
          <cell r="F486">
            <v>0</v>
          </cell>
          <cell r="G486">
            <v>0</v>
          </cell>
          <cell r="H486">
            <v>0</v>
          </cell>
        </row>
        <row r="487">
          <cell r="A487" t="str">
            <v>71003601</v>
          </cell>
          <cell r="B487" t="str">
            <v>Photography</v>
          </cell>
          <cell r="C487">
            <v>0</v>
          </cell>
          <cell r="D487">
            <v>0</v>
          </cell>
          <cell r="E487">
            <v>0</v>
          </cell>
          <cell r="F487">
            <v>0</v>
          </cell>
          <cell r="G487">
            <v>0</v>
          </cell>
          <cell r="H487">
            <v>0</v>
          </cell>
        </row>
        <row r="488">
          <cell r="A488" t="str">
            <v>71003610</v>
          </cell>
          <cell r="B488" t="str">
            <v>Private Trailer-Gen'</v>
          </cell>
          <cell r="C488">
            <v>-396968.97</v>
          </cell>
          <cell r="D488">
            <v>-89100.51</v>
          </cell>
          <cell r="E488">
            <v>-307868.46000000002</v>
          </cell>
          <cell r="F488">
            <v>-396968.97</v>
          </cell>
          <cell r="G488">
            <v>-89100.51</v>
          </cell>
          <cell r="H488">
            <v>-307868.46000000002</v>
          </cell>
        </row>
        <row r="489">
          <cell r="A489" t="str">
            <v>71003625</v>
          </cell>
          <cell r="B489" t="str">
            <v>Private Trailer-Temp</v>
          </cell>
          <cell r="C489">
            <v>-6016.34</v>
          </cell>
          <cell r="D489">
            <v>0</v>
          </cell>
          <cell r="E489">
            <v>-6016.34</v>
          </cell>
          <cell r="F489">
            <v>-6016.34</v>
          </cell>
          <cell r="G489">
            <v>0</v>
          </cell>
          <cell r="H489">
            <v>-6016.34</v>
          </cell>
        </row>
        <row r="490">
          <cell r="A490" t="str">
            <v>71003678</v>
          </cell>
          <cell r="B490" t="str">
            <v>JBH Shuttle Drayage</v>
          </cell>
          <cell r="C490">
            <v>-1677155.66</v>
          </cell>
          <cell r="D490">
            <v>0</v>
          </cell>
          <cell r="E490">
            <v>-1677155.66</v>
          </cell>
          <cell r="F490">
            <v>-1677155.66</v>
          </cell>
          <cell r="G490">
            <v>0</v>
          </cell>
          <cell r="H490">
            <v>-1677155.66</v>
          </cell>
        </row>
        <row r="491">
          <cell r="A491" t="str">
            <v>71003706</v>
          </cell>
          <cell r="B491" t="str">
            <v>Private Container -D</v>
          </cell>
          <cell r="C491">
            <v>-2815.06</v>
          </cell>
          <cell r="D491">
            <v>0</v>
          </cell>
          <cell r="E491">
            <v>-2815.06</v>
          </cell>
          <cell r="F491">
            <v>-2815.06</v>
          </cell>
          <cell r="G491">
            <v>0</v>
          </cell>
          <cell r="H491">
            <v>-2815.06</v>
          </cell>
        </row>
        <row r="492">
          <cell r="A492" t="str">
            <v>71003707</v>
          </cell>
          <cell r="B492" t="str">
            <v>Private Container-Te</v>
          </cell>
          <cell r="C492">
            <v>-461.09</v>
          </cell>
          <cell r="D492">
            <v>0</v>
          </cell>
          <cell r="E492">
            <v>-461.09</v>
          </cell>
          <cell r="F492">
            <v>-461.09</v>
          </cell>
          <cell r="G492">
            <v>0</v>
          </cell>
          <cell r="H492">
            <v>-461.09</v>
          </cell>
        </row>
        <row r="493">
          <cell r="A493" t="str">
            <v>71003708</v>
          </cell>
          <cell r="B493" t="str">
            <v>Private Container-Te</v>
          </cell>
          <cell r="C493">
            <v>-21.87</v>
          </cell>
          <cell r="D493">
            <v>0</v>
          </cell>
          <cell r="E493">
            <v>-21.87</v>
          </cell>
          <cell r="F493">
            <v>-21.87</v>
          </cell>
          <cell r="G493">
            <v>0</v>
          </cell>
          <cell r="H493">
            <v>-21.87</v>
          </cell>
        </row>
        <row r="494">
          <cell r="A494" t="str">
            <v>71003931</v>
          </cell>
          <cell r="B494" t="str">
            <v>Facility Remodel</v>
          </cell>
          <cell r="C494">
            <v>-160087.53</v>
          </cell>
          <cell r="D494">
            <v>0</v>
          </cell>
          <cell r="E494">
            <v>-160087.53</v>
          </cell>
          <cell r="F494">
            <v>-160087.53</v>
          </cell>
          <cell r="G494">
            <v>0</v>
          </cell>
          <cell r="H494">
            <v>-160087.53</v>
          </cell>
        </row>
        <row r="495">
          <cell r="A495" t="str">
            <v>71004900</v>
          </cell>
          <cell r="B495" t="str">
            <v>Ramp Act JBH Flips</v>
          </cell>
          <cell r="C495">
            <v>-21330.38</v>
          </cell>
          <cell r="D495">
            <v>0</v>
          </cell>
          <cell r="E495">
            <v>-21330.38</v>
          </cell>
          <cell r="F495">
            <v>-21330.38</v>
          </cell>
          <cell r="G495">
            <v>0</v>
          </cell>
          <cell r="H495">
            <v>-21330.38</v>
          </cell>
        </row>
        <row r="496">
          <cell r="A496" t="str">
            <v>71004920</v>
          </cell>
          <cell r="B496" t="str">
            <v>Ramp Act JBH Ground</v>
          </cell>
          <cell r="C496">
            <v>-24027.61</v>
          </cell>
          <cell r="D496">
            <v>0</v>
          </cell>
          <cell r="E496">
            <v>-24027.61</v>
          </cell>
          <cell r="F496">
            <v>-24027.61</v>
          </cell>
          <cell r="G496">
            <v>0</v>
          </cell>
          <cell r="H496">
            <v>-24027.61</v>
          </cell>
        </row>
        <row r="497">
          <cell r="A497" t="str">
            <v>71004930</v>
          </cell>
          <cell r="B497" t="str">
            <v>Ramp Act JBH Chassis</v>
          </cell>
          <cell r="C497">
            <v>-239224.65</v>
          </cell>
          <cell r="D497">
            <v>0</v>
          </cell>
          <cell r="E497">
            <v>-239224.65</v>
          </cell>
          <cell r="F497">
            <v>-239224.65</v>
          </cell>
          <cell r="G497">
            <v>0</v>
          </cell>
          <cell r="H497">
            <v>-239224.65</v>
          </cell>
        </row>
        <row r="498">
          <cell r="A498" t="str">
            <v>71003902</v>
          </cell>
          <cell r="B498" t="str">
            <v>PLAN and Fcst only</v>
          </cell>
          <cell r="C498">
            <v>0</v>
          </cell>
          <cell r="D498">
            <v>0</v>
          </cell>
          <cell r="E498">
            <v>0</v>
          </cell>
          <cell r="F498">
            <v>0</v>
          </cell>
          <cell r="G498">
            <v>0</v>
          </cell>
          <cell r="H498">
            <v>0</v>
          </cell>
        </row>
        <row r="499">
          <cell r="A499">
            <v>71000000</v>
          </cell>
          <cell r="C499">
            <v>-3402306914.9200029</v>
          </cell>
          <cell r="D499">
            <v>-3790146789.0400023</v>
          </cell>
          <cell r="E499">
            <v>387839874.11999965</v>
          </cell>
          <cell r="F499">
            <v>-3402306914.9200029</v>
          </cell>
          <cell r="G499">
            <v>-3790146789.0400023</v>
          </cell>
          <cell r="H499">
            <v>387839874.11999965</v>
          </cell>
        </row>
        <row r="501">
          <cell r="A501" t="str">
            <v>71021730</v>
          </cell>
          <cell r="B501" t="str">
            <v>Billable Credit/Labo</v>
          </cell>
          <cell r="C501">
            <v>663390.62</v>
          </cell>
          <cell r="D501">
            <v>537449.64</v>
          </cell>
          <cell r="E501">
            <v>125940.98</v>
          </cell>
          <cell r="F501">
            <v>663390.62</v>
          </cell>
          <cell r="G501">
            <v>537449.64</v>
          </cell>
          <cell r="H501">
            <v>125940.98</v>
          </cell>
        </row>
        <row r="502">
          <cell r="A502" t="str">
            <v>71021731</v>
          </cell>
          <cell r="B502" t="str">
            <v>Billable Cr Labor Ad</v>
          </cell>
          <cell r="C502">
            <v>15413970.34</v>
          </cell>
          <cell r="D502">
            <v>8277068.5899999999</v>
          </cell>
          <cell r="E502">
            <v>7136901.75</v>
          </cell>
          <cell r="F502">
            <v>15413970.34</v>
          </cell>
          <cell r="G502">
            <v>8277068.5899999999</v>
          </cell>
          <cell r="H502">
            <v>7136901.75</v>
          </cell>
        </row>
        <row r="503">
          <cell r="A503" t="str">
            <v>71021750</v>
          </cell>
          <cell r="B503" t="str">
            <v>BC - Labor Add</v>
          </cell>
          <cell r="C503">
            <v>1061531.9099999999</v>
          </cell>
          <cell r="D503">
            <v>1046940.48</v>
          </cell>
          <cell r="E503">
            <v>14591.43</v>
          </cell>
          <cell r="F503">
            <v>1061531.9099999999</v>
          </cell>
          <cell r="G503">
            <v>1046940.48</v>
          </cell>
          <cell r="H503">
            <v>14591.43</v>
          </cell>
        </row>
        <row r="504">
          <cell r="A504" t="str">
            <v>71021760</v>
          </cell>
          <cell r="B504" t="str">
            <v>Sch Non-Op Recapital</v>
          </cell>
          <cell r="C504">
            <v>3139969.57</v>
          </cell>
          <cell r="D504">
            <v>1769636.32</v>
          </cell>
          <cell r="E504">
            <v>1370333.25</v>
          </cell>
          <cell r="F504">
            <v>3139969.57</v>
          </cell>
          <cell r="G504">
            <v>1769636.32</v>
          </cell>
          <cell r="H504">
            <v>1370333.25</v>
          </cell>
        </row>
        <row r="505">
          <cell r="A505" t="str">
            <v>71022270</v>
          </cell>
          <cell r="B505" t="str">
            <v>Billable Cr Tax Addi</v>
          </cell>
          <cell r="C505">
            <v>0</v>
          </cell>
          <cell r="D505">
            <v>0</v>
          </cell>
          <cell r="E505">
            <v>0</v>
          </cell>
          <cell r="F505">
            <v>0</v>
          </cell>
          <cell r="G505">
            <v>0</v>
          </cell>
          <cell r="H505">
            <v>0</v>
          </cell>
        </row>
        <row r="506">
          <cell r="A506" t="str">
            <v>71022271</v>
          </cell>
          <cell r="B506" t="str">
            <v>Billable Cr Tax Addi</v>
          </cell>
          <cell r="C506">
            <v>2272668.1800000002</v>
          </cell>
          <cell r="D506">
            <v>1269389.6000000001</v>
          </cell>
          <cell r="E506">
            <v>1003278.58</v>
          </cell>
          <cell r="F506">
            <v>2272668.1800000002</v>
          </cell>
          <cell r="G506">
            <v>1269389.6000000001</v>
          </cell>
          <cell r="H506">
            <v>1003278.58</v>
          </cell>
        </row>
        <row r="507">
          <cell r="A507" t="str">
            <v>71022330</v>
          </cell>
          <cell r="B507" t="str">
            <v>BC - Hlth&amp;Wfare</v>
          </cell>
          <cell r="C507">
            <v>0</v>
          </cell>
          <cell r="D507">
            <v>0</v>
          </cell>
          <cell r="E507">
            <v>0</v>
          </cell>
          <cell r="F507">
            <v>0</v>
          </cell>
          <cell r="G507">
            <v>0</v>
          </cell>
          <cell r="H507">
            <v>0</v>
          </cell>
        </row>
        <row r="508">
          <cell r="A508" t="str">
            <v>71022331</v>
          </cell>
          <cell r="B508" t="str">
            <v>Billable Cr H/W Addi</v>
          </cell>
          <cell r="C508">
            <v>2845355.14</v>
          </cell>
          <cell r="D508">
            <v>1595236.73</v>
          </cell>
          <cell r="E508">
            <v>1250118.4099999999</v>
          </cell>
          <cell r="F508">
            <v>2845355.14</v>
          </cell>
          <cell r="G508">
            <v>1595236.73</v>
          </cell>
          <cell r="H508">
            <v>1250118.4099999999</v>
          </cell>
        </row>
        <row r="509">
          <cell r="A509" t="str">
            <v>71023000</v>
          </cell>
          <cell r="B509" t="str">
            <v>Material &amp; Suppl Cr</v>
          </cell>
          <cell r="C509">
            <v>0.01</v>
          </cell>
          <cell r="D509">
            <v>5832.96</v>
          </cell>
          <cell r="E509">
            <v>-5832.95</v>
          </cell>
          <cell r="F509">
            <v>0.01</v>
          </cell>
          <cell r="G509">
            <v>5832.96</v>
          </cell>
          <cell r="H509">
            <v>-5832.95</v>
          </cell>
        </row>
        <row r="510">
          <cell r="A510" t="str">
            <v>71023001</v>
          </cell>
          <cell r="B510" t="str">
            <v>Billable Cr Material</v>
          </cell>
          <cell r="C510">
            <v>12.07</v>
          </cell>
          <cell r="D510">
            <v>0</v>
          </cell>
          <cell r="E510">
            <v>12.07</v>
          </cell>
          <cell r="F510">
            <v>12.07</v>
          </cell>
          <cell r="G510">
            <v>0</v>
          </cell>
          <cell r="H510">
            <v>12.07</v>
          </cell>
        </row>
        <row r="511">
          <cell r="A511" t="str">
            <v>71023531</v>
          </cell>
          <cell r="B511" t="str">
            <v>Billable Cr Mat Addi</v>
          </cell>
          <cell r="C511">
            <v>1538357.21</v>
          </cell>
          <cell r="D511">
            <v>362978.44</v>
          </cell>
          <cell r="E511">
            <v>1175378.77</v>
          </cell>
          <cell r="F511">
            <v>1538357.21</v>
          </cell>
          <cell r="G511">
            <v>362978.44</v>
          </cell>
          <cell r="H511">
            <v>1175378.77</v>
          </cell>
        </row>
        <row r="512">
          <cell r="A512" t="str">
            <v>71023990</v>
          </cell>
          <cell r="B512" t="str">
            <v>Purchased Svcs Cr</v>
          </cell>
          <cell r="C512">
            <v>474555.08</v>
          </cell>
          <cell r="D512">
            <v>337779.65</v>
          </cell>
          <cell r="E512">
            <v>136775.43</v>
          </cell>
          <cell r="F512">
            <v>474555.08</v>
          </cell>
          <cell r="G512">
            <v>337779.65</v>
          </cell>
          <cell r="H512">
            <v>136775.43</v>
          </cell>
        </row>
        <row r="513">
          <cell r="A513" t="str">
            <v>71024000</v>
          </cell>
          <cell r="B513" t="str">
            <v>Purch Svcs Credits</v>
          </cell>
          <cell r="C513">
            <v>634187.64</v>
          </cell>
          <cell r="D513">
            <v>1732833.28</v>
          </cell>
          <cell r="E513">
            <v>-1098645.6399999999</v>
          </cell>
          <cell r="F513">
            <v>634187.64</v>
          </cell>
          <cell r="G513">
            <v>1732833.28</v>
          </cell>
          <cell r="H513">
            <v>-1098645.6399999999</v>
          </cell>
        </row>
        <row r="514">
          <cell r="A514" t="str">
            <v>71025010</v>
          </cell>
          <cell r="B514" t="str">
            <v>JF Credits</v>
          </cell>
          <cell r="C514">
            <v>27046328.059999999</v>
          </cell>
          <cell r="D514">
            <v>29155434.390000001</v>
          </cell>
          <cell r="E514">
            <v>-2109106.33</v>
          </cell>
          <cell r="F514">
            <v>27046328.059999999</v>
          </cell>
          <cell r="G514">
            <v>29155434.390000001</v>
          </cell>
          <cell r="H514">
            <v>-2109106.33</v>
          </cell>
        </row>
        <row r="515">
          <cell r="A515" t="str">
            <v>71025011</v>
          </cell>
          <cell r="B515" t="str">
            <v>JF Credit Additives</v>
          </cell>
          <cell r="C515">
            <v>0</v>
          </cell>
          <cell r="D515">
            <v>0</v>
          </cell>
          <cell r="E515">
            <v>0</v>
          </cell>
          <cell r="F515">
            <v>0</v>
          </cell>
          <cell r="G515">
            <v>0</v>
          </cell>
          <cell r="H515">
            <v>0</v>
          </cell>
        </row>
        <row r="516">
          <cell r="A516" t="str">
            <v>71025110</v>
          </cell>
          <cell r="B516" t="str">
            <v>JF Casualty Credits</v>
          </cell>
          <cell r="C516">
            <v>0</v>
          </cell>
          <cell r="D516">
            <v>0</v>
          </cell>
          <cell r="E516">
            <v>0</v>
          </cell>
          <cell r="F516">
            <v>0</v>
          </cell>
          <cell r="G516">
            <v>0</v>
          </cell>
          <cell r="H516">
            <v>0</v>
          </cell>
        </row>
        <row r="517">
          <cell r="A517" t="str">
            <v>71025690</v>
          </cell>
          <cell r="B517" t="str">
            <v>Casualties - Bill Cr</v>
          </cell>
          <cell r="C517">
            <v>2126409.5</v>
          </cell>
          <cell r="D517">
            <v>889492.18</v>
          </cell>
          <cell r="E517">
            <v>1236917.32</v>
          </cell>
          <cell r="F517">
            <v>2126409.5</v>
          </cell>
          <cell r="G517">
            <v>889492.18</v>
          </cell>
          <cell r="H517">
            <v>1236917.32</v>
          </cell>
        </row>
        <row r="518">
          <cell r="A518" t="str">
            <v>71026001</v>
          </cell>
          <cell r="B518" t="str">
            <v>Billable Cr Ins Addi</v>
          </cell>
          <cell r="C518">
            <v>1545781.1</v>
          </cell>
          <cell r="D518">
            <v>826614.25</v>
          </cell>
          <cell r="E518">
            <v>719166.85</v>
          </cell>
          <cell r="F518">
            <v>1545781.1</v>
          </cell>
          <cell r="G518">
            <v>826614.25</v>
          </cell>
          <cell r="H518">
            <v>719166.85</v>
          </cell>
        </row>
        <row r="519">
          <cell r="A519" t="str">
            <v>71027790</v>
          </cell>
          <cell r="B519" t="str">
            <v>BC - Corporate</v>
          </cell>
          <cell r="C519">
            <v>2370015.0099999998</v>
          </cell>
          <cell r="D519">
            <v>2752567.27</v>
          </cell>
          <cell r="E519">
            <v>-382552.26</v>
          </cell>
          <cell r="F519">
            <v>2370015.0099999998</v>
          </cell>
          <cell r="G519">
            <v>2752567.27</v>
          </cell>
          <cell r="H519">
            <v>-382552.26</v>
          </cell>
        </row>
        <row r="520">
          <cell r="A520" t="str">
            <v>71027820</v>
          </cell>
          <cell r="B520" t="str">
            <v>BC - Additives</v>
          </cell>
          <cell r="C520">
            <v>4614765.18</v>
          </cell>
          <cell r="D520">
            <v>3732452.38</v>
          </cell>
          <cell r="E520">
            <v>882312.8</v>
          </cell>
          <cell r="F520">
            <v>4614765.18</v>
          </cell>
          <cell r="G520">
            <v>3732452.38</v>
          </cell>
          <cell r="H520">
            <v>882312.8</v>
          </cell>
        </row>
        <row r="521">
          <cell r="A521" t="str">
            <v>71027850</v>
          </cell>
          <cell r="B521" t="str">
            <v>BC - Loco Main Labor</v>
          </cell>
          <cell r="C521">
            <v>1718135.76</v>
          </cell>
          <cell r="D521">
            <v>3726655.53</v>
          </cell>
          <cell r="E521">
            <v>-2008519.77</v>
          </cell>
          <cell r="F521">
            <v>1718135.76</v>
          </cell>
          <cell r="G521">
            <v>3726655.53</v>
          </cell>
          <cell r="H521">
            <v>-2008519.77</v>
          </cell>
        </row>
        <row r="522">
          <cell r="A522" t="str">
            <v>71027920</v>
          </cell>
          <cell r="B522" t="str">
            <v>BC -  Amtrak</v>
          </cell>
          <cell r="C522">
            <v>6268776.8799999999</v>
          </cell>
          <cell r="D522">
            <v>5499632.7000000002</v>
          </cell>
          <cell r="E522">
            <v>769144.18</v>
          </cell>
          <cell r="F522">
            <v>6268776.8799999999</v>
          </cell>
          <cell r="G522">
            <v>5499632.7000000002</v>
          </cell>
          <cell r="H522">
            <v>769144.18</v>
          </cell>
        </row>
        <row r="523">
          <cell r="A523" t="str">
            <v>71027930</v>
          </cell>
          <cell r="B523" t="str">
            <v>Power by Mile Rebill</v>
          </cell>
          <cell r="C523">
            <v>1415981.42</v>
          </cell>
          <cell r="D523">
            <v>1107079.92</v>
          </cell>
          <cell r="E523">
            <v>308901.5</v>
          </cell>
          <cell r="F523">
            <v>1415981.42</v>
          </cell>
          <cell r="G523">
            <v>1107079.92</v>
          </cell>
          <cell r="H523">
            <v>308901.5</v>
          </cell>
        </row>
        <row r="524">
          <cell r="A524" t="str">
            <v>71027940</v>
          </cell>
          <cell r="B524" t="str">
            <v>Other Billable Cred</v>
          </cell>
          <cell r="C524">
            <v>3142588.63</v>
          </cell>
          <cell r="D524">
            <v>2899118.0800000001</v>
          </cell>
          <cell r="E524">
            <v>243470.55</v>
          </cell>
          <cell r="F524">
            <v>3142588.63</v>
          </cell>
          <cell r="G524">
            <v>2899118.0800000001</v>
          </cell>
          <cell r="H524">
            <v>243470.55</v>
          </cell>
        </row>
        <row r="525">
          <cell r="A525">
            <v>71020000</v>
          </cell>
          <cell r="C525">
            <v>78292779.309999987</v>
          </cell>
          <cell r="D525">
            <v>67524192.390000015</v>
          </cell>
          <cell r="E525">
            <v>10768586.920000002</v>
          </cell>
          <cell r="F525">
            <v>78292779.309999987</v>
          </cell>
          <cell r="G525">
            <v>67524192.390000015</v>
          </cell>
          <cell r="H525">
            <v>10768586.920000002</v>
          </cell>
        </row>
        <row r="527">
          <cell r="A527" t="str">
            <v>71041700</v>
          </cell>
          <cell r="B527" t="str">
            <v>Road Labor Add-(CNV)</v>
          </cell>
          <cell r="C527">
            <v>0</v>
          </cell>
          <cell r="D527">
            <v>21260.37</v>
          </cell>
          <cell r="E527">
            <v>-21260.37</v>
          </cell>
          <cell r="F527">
            <v>0</v>
          </cell>
          <cell r="G527">
            <v>21260.37</v>
          </cell>
          <cell r="H527">
            <v>-21260.37</v>
          </cell>
        </row>
        <row r="528">
          <cell r="A528" t="str">
            <v>71042250</v>
          </cell>
          <cell r="B528" t="str">
            <v>Road Pay Tax Add-(CN</v>
          </cell>
          <cell r="C528">
            <v>0</v>
          </cell>
          <cell r="D528">
            <v>0</v>
          </cell>
          <cell r="E528">
            <v>0</v>
          </cell>
          <cell r="F528">
            <v>0</v>
          </cell>
          <cell r="G528">
            <v>0</v>
          </cell>
          <cell r="H528">
            <v>0</v>
          </cell>
        </row>
        <row r="529">
          <cell r="A529" t="str">
            <v>71042340</v>
          </cell>
          <cell r="B529" t="str">
            <v>Road H&amp;W Additi(CNV)</v>
          </cell>
          <cell r="C529">
            <v>0</v>
          </cell>
          <cell r="D529">
            <v>0</v>
          </cell>
          <cell r="E529">
            <v>0</v>
          </cell>
          <cell r="F529">
            <v>0</v>
          </cell>
          <cell r="G529">
            <v>0</v>
          </cell>
          <cell r="H529">
            <v>0</v>
          </cell>
        </row>
        <row r="530">
          <cell r="A530" t="str">
            <v>71043510</v>
          </cell>
          <cell r="B530" t="str">
            <v>Road Materl Add CNV</v>
          </cell>
          <cell r="C530">
            <v>0</v>
          </cell>
          <cell r="D530">
            <v>0</v>
          </cell>
          <cell r="E530">
            <v>0</v>
          </cell>
          <cell r="F530">
            <v>0</v>
          </cell>
          <cell r="G530">
            <v>0</v>
          </cell>
          <cell r="H530">
            <v>0</v>
          </cell>
        </row>
        <row r="531">
          <cell r="A531" t="str">
            <v>71043880</v>
          </cell>
          <cell r="B531" t="str">
            <v>Road Purch Svc Add</v>
          </cell>
          <cell r="C531">
            <v>-1711330.79</v>
          </cell>
          <cell r="D531">
            <v>-1855416.09</v>
          </cell>
          <cell r="E531">
            <v>144085.29999999999</v>
          </cell>
          <cell r="F531">
            <v>-1711330.79</v>
          </cell>
          <cell r="G531">
            <v>-1855416.09</v>
          </cell>
          <cell r="H531">
            <v>144085.29999999999</v>
          </cell>
        </row>
        <row r="532">
          <cell r="A532" t="str">
            <v>71047800</v>
          </cell>
          <cell r="B532" t="str">
            <v>Road Other Add - CNV</v>
          </cell>
          <cell r="C532">
            <v>1711330.79</v>
          </cell>
          <cell r="D532">
            <v>1855416.09</v>
          </cell>
          <cell r="E532">
            <v>-144085.29999999999</v>
          </cell>
          <cell r="F532">
            <v>1711330.79</v>
          </cell>
          <cell r="G532">
            <v>1855416.09</v>
          </cell>
          <cell r="H532">
            <v>-144085.29999999999</v>
          </cell>
        </row>
        <row r="533">
          <cell r="A533">
            <v>71040000</v>
          </cell>
          <cell r="C533">
            <v>0</v>
          </cell>
          <cell r="D533">
            <v>21260.370000000112</v>
          </cell>
          <cell r="E533">
            <v>-21260.369999999995</v>
          </cell>
          <cell r="F533">
            <v>0</v>
          </cell>
          <cell r="G533">
            <v>21260.370000000112</v>
          </cell>
          <cell r="H533">
            <v>-21260.369999999995</v>
          </cell>
        </row>
        <row r="535">
          <cell r="A535" t="str">
            <v>71081700</v>
          </cell>
          <cell r="B535" t="str">
            <v>Equipment Labor Add</v>
          </cell>
          <cell r="C535">
            <v>0</v>
          </cell>
          <cell r="D535">
            <v>0</v>
          </cell>
          <cell r="E535">
            <v>0</v>
          </cell>
          <cell r="F535">
            <v>0</v>
          </cell>
          <cell r="G535">
            <v>0</v>
          </cell>
          <cell r="H535">
            <v>0</v>
          </cell>
        </row>
        <row r="536">
          <cell r="A536" t="str">
            <v>71082250</v>
          </cell>
          <cell r="B536" t="str">
            <v>Equip PyRoll Tax add</v>
          </cell>
          <cell r="C536">
            <v>0</v>
          </cell>
          <cell r="D536">
            <v>0</v>
          </cell>
          <cell r="E536">
            <v>0</v>
          </cell>
          <cell r="F536">
            <v>0</v>
          </cell>
          <cell r="G536">
            <v>0</v>
          </cell>
          <cell r="H536">
            <v>0</v>
          </cell>
        </row>
        <row r="537">
          <cell r="A537" t="str">
            <v>71082340</v>
          </cell>
          <cell r="B537" t="str">
            <v>Equipment H&amp;W Add</v>
          </cell>
          <cell r="C537">
            <v>0</v>
          </cell>
          <cell r="D537">
            <v>0</v>
          </cell>
          <cell r="E537">
            <v>0</v>
          </cell>
          <cell r="F537">
            <v>0</v>
          </cell>
          <cell r="G537">
            <v>0</v>
          </cell>
          <cell r="H537">
            <v>0</v>
          </cell>
        </row>
        <row r="538">
          <cell r="A538" t="str">
            <v>71083510</v>
          </cell>
          <cell r="B538" t="str">
            <v>Equip Matl Add CNV</v>
          </cell>
          <cell r="C538">
            <v>0</v>
          </cell>
          <cell r="D538">
            <v>0</v>
          </cell>
          <cell r="E538">
            <v>0</v>
          </cell>
          <cell r="F538">
            <v>0</v>
          </cell>
          <cell r="G538">
            <v>0</v>
          </cell>
          <cell r="H538">
            <v>0</v>
          </cell>
        </row>
        <row r="539">
          <cell r="A539" t="str">
            <v>71083880</v>
          </cell>
          <cell r="B539" t="str">
            <v>Equip Purch Svc Add</v>
          </cell>
          <cell r="C539">
            <v>0</v>
          </cell>
          <cell r="D539">
            <v>0</v>
          </cell>
          <cell r="E539">
            <v>0</v>
          </cell>
          <cell r="F539">
            <v>0</v>
          </cell>
          <cell r="G539">
            <v>0</v>
          </cell>
          <cell r="H539">
            <v>0</v>
          </cell>
        </row>
        <row r="540">
          <cell r="A540" t="str">
            <v>71087830</v>
          </cell>
          <cell r="B540" t="str">
            <v>Equip Othr Add  CNV</v>
          </cell>
          <cell r="C540">
            <v>0</v>
          </cell>
          <cell r="D540">
            <v>0</v>
          </cell>
          <cell r="E540">
            <v>0</v>
          </cell>
          <cell r="F540">
            <v>0</v>
          </cell>
          <cell r="G540">
            <v>0</v>
          </cell>
          <cell r="H540">
            <v>0</v>
          </cell>
        </row>
        <row r="541">
          <cell r="A541">
            <v>71080000</v>
          </cell>
          <cell r="C541">
            <v>0</v>
          </cell>
          <cell r="D541">
            <v>0</v>
          </cell>
          <cell r="E541">
            <v>0</v>
          </cell>
          <cell r="F541">
            <v>0</v>
          </cell>
          <cell r="G541">
            <v>0</v>
          </cell>
          <cell r="H541">
            <v>0</v>
          </cell>
        </row>
        <row r="543">
          <cell r="A543" t="str">
            <v>71101000</v>
          </cell>
          <cell r="B543" t="str">
            <v>PPA Amort – Fuel</v>
          </cell>
          <cell r="C543">
            <v>0</v>
          </cell>
          <cell r="D543">
            <v>0</v>
          </cell>
          <cell r="E543">
            <v>0</v>
          </cell>
          <cell r="F543">
            <v>0</v>
          </cell>
          <cell r="G543">
            <v>0</v>
          </cell>
          <cell r="H543">
            <v>0</v>
          </cell>
        </row>
        <row r="545">
          <cell r="A545" t="str">
            <v>71155350</v>
          </cell>
          <cell r="B545" t="str">
            <v>Fuel Inventory Adjus</v>
          </cell>
          <cell r="C545">
            <v>468715.32</v>
          </cell>
          <cell r="D545">
            <v>2271193.06</v>
          </cell>
          <cell r="E545">
            <v>-1802477.74</v>
          </cell>
          <cell r="F545">
            <v>468715.32</v>
          </cell>
          <cell r="G545">
            <v>2271193.06</v>
          </cell>
          <cell r="H545">
            <v>-1802477.74</v>
          </cell>
        </row>
        <row r="546">
          <cell r="A546" t="str">
            <v>71155730</v>
          </cell>
          <cell r="B546" t="str">
            <v>Fuel Pipeline Shrink</v>
          </cell>
          <cell r="C546">
            <v>-59491.01</v>
          </cell>
          <cell r="D546">
            <v>-228394.01</v>
          </cell>
          <cell r="E546">
            <v>168903</v>
          </cell>
          <cell r="F546">
            <v>-59491.01</v>
          </cell>
          <cell r="G546">
            <v>-228394.01</v>
          </cell>
          <cell r="H546">
            <v>168903</v>
          </cell>
        </row>
        <row r="547">
          <cell r="A547" t="str">
            <v>71155740</v>
          </cell>
          <cell r="B547" t="str">
            <v>Fuel RecovEnExciseTx</v>
          </cell>
          <cell r="C547">
            <v>0</v>
          </cell>
          <cell r="D547">
            <v>0</v>
          </cell>
          <cell r="E547">
            <v>0</v>
          </cell>
          <cell r="F547">
            <v>0</v>
          </cell>
          <cell r="G547">
            <v>0</v>
          </cell>
          <cell r="H547">
            <v>0</v>
          </cell>
        </row>
        <row r="548">
          <cell r="A548" t="str">
            <v>71155750</v>
          </cell>
          <cell r="B548" t="str">
            <v>Fuel FED Excise Tax</v>
          </cell>
          <cell r="C548">
            <v>49422.41</v>
          </cell>
          <cell r="D548">
            <v>-710728.8</v>
          </cell>
          <cell r="E548">
            <v>760151.21</v>
          </cell>
          <cell r="F548">
            <v>49422.41</v>
          </cell>
          <cell r="G548">
            <v>-710728.8</v>
          </cell>
          <cell r="H548">
            <v>760151.21</v>
          </cell>
        </row>
        <row r="549">
          <cell r="A549" t="str">
            <v>71155760</v>
          </cell>
          <cell r="B549" t="str">
            <v>Fuel St Env/ExcisTax</v>
          </cell>
          <cell r="C549">
            <v>-1721956.27</v>
          </cell>
          <cell r="D549">
            <v>-692094.12</v>
          </cell>
          <cell r="E549">
            <v>-1029862.15</v>
          </cell>
          <cell r="F549">
            <v>-1721956.27</v>
          </cell>
          <cell r="G549">
            <v>-692094.12</v>
          </cell>
          <cell r="H549">
            <v>-1029862.15</v>
          </cell>
        </row>
        <row r="550">
          <cell r="A550" t="str">
            <v>71155810</v>
          </cell>
          <cell r="B550" t="str">
            <v>Fuel KS Environment</v>
          </cell>
          <cell r="C550">
            <v>0</v>
          </cell>
          <cell r="D550">
            <v>-135659.94</v>
          </cell>
          <cell r="E550">
            <v>135659.94</v>
          </cell>
          <cell r="F550">
            <v>0</v>
          </cell>
          <cell r="G550">
            <v>-135659.94</v>
          </cell>
          <cell r="H550">
            <v>135659.94</v>
          </cell>
        </row>
        <row r="551">
          <cell r="A551" t="str">
            <v>71155820</v>
          </cell>
          <cell r="B551" t="str">
            <v>Fuel - WA Petrol. Pr</v>
          </cell>
          <cell r="C551">
            <v>0</v>
          </cell>
          <cell r="D551">
            <v>0</v>
          </cell>
          <cell r="E551">
            <v>0</v>
          </cell>
          <cell r="F551">
            <v>0</v>
          </cell>
          <cell r="G551">
            <v>0</v>
          </cell>
          <cell r="H551">
            <v>0</v>
          </cell>
        </row>
        <row r="552">
          <cell r="A552" t="str">
            <v>71155830</v>
          </cell>
          <cell r="B552" t="str">
            <v>Fuel WA Hazd Sub Tx</v>
          </cell>
          <cell r="C552">
            <v>-248226.37</v>
          </cell>
          <cell r="D552">
            <v>-390947.39</v>
          </cell>
          <cell r="E552">
            <v>142721.01999999999</v>
          </cell>
          <cell r="F552">
            <v>-248226.37</v>
          </cell>
          <cell r="G552">
            <v>-390947.39</v>
          </cell>
          <cell r="H552">
            <v>142721.01999999999</v>
          </cell>
        </row>
        <row r="553">
          <cell r="A553" t="str">
            <v>71155840</v>
          </cell>
          <cell r="B553" t="str">
            <v>ND Special Fuel Tax</v>
          </cell>
          <cell r="C553">
            <v>-778583.61</v>
          </cell>
          <cell r="D553">
            <v>-699814.1</v>
          </cell>
          <cell r="E553">
            <v>-78769.509999999995</v>
          </cell>
          <cell r="F553">
            <v>-778583.61</v>
          </cell>
          <cell r="G553">
            <v>-699814.1</v>
          </cell>
          <cell r="H553">
            <v>-78769.509999999995</v>
          </cell>
        </row>
        <row r="554">
          <cell r="A554" t="str">
            <v>71157850</v>
          </cell>
          <cell r="B554" t="str">
            <v>Fuel Joint Facility</v>
          </cell>
          <cell r="C554">
            <v>-1476643.05</v>
          </cell>
          <cell r="D554">
            <v>447391.78</v>
          </cell>
          <cell r="E554">
            <v>-1924034.83</v>
          </cell>
          <cell r="F554">
            <v>-1476643.05</v>
          </cell>
          <cell r="G554">
            <v>447391.78</v>
          </cell>
          <cell r="H554">
            <v>-1924034.83</v>
          </cell>
        </row>
        <row r="555">
          <cell r="A555" t="str">
            <v>71159770</v>
          </cell>
          <cell r="B555" t="str">
            <v>Fuel - Cash Discount</v>
          </cell>
          <cell r="C555">
            <v>0</v>
          </cell>
          <cell r="D555">
            <v>0</v>
          </cell>
          <cell r="E555">
            <v>0</v>
          </cell>
          <cell r="F555">
            <v>0</v>
          </cell>
          <cell r="G555">
            <v>0</v>
          </cell>
          <cell r="H555">
            <v>0</v>
          </cell>
        </row>
        <row r="556">
          <cell r="A556" t="str">
            <v>71159780</v>
          </cell>
          <cell r="B556" t="str">
            <v>Fuel Trans Expense</v>
          </cell>
          <cell r="C556">
            <v>-23252389.370000001</v>
          </cell>
          <cell r="D556">
            <v>-18008682.57</v>
          </cell>
          <cell r="E556">
            <v>-5243706.8</v>
          </cell>
          <cell r="F556">
            <v>-23252389.370000001</v>
          </cell>
          <cell r="G556">
            <v>-18008682.57</v>
          </cell>
          <cell r="H556">
            <v>-5243706.8</v>
          </cell>
        </row>
        <row r="557">
          <cell r="A557" t="str">
            <v>71159790</v>
          </cell>
          <cell r="B557" t="str">
            <v>Fuel - Sales Tax</v>
          </cell>
          <cell r="C557">
            <v>-8562179.3399999999</v>
          </cell>
          <cell r="D557">
            <v>-15065670.48</v>
          </cell>
          <cell r="E557">
            <v>6503491.1399999997</v>
          </cell>
          <cell r="F557">
            <v>-8562179.3399999999</v>
          </cell>
          <cell r="G557">
            <v>-15065670.48</v>
          </cell>
          <cell r="H557">
            <v>6503491.1399999997</v>
          </cell>
        </row>
        <row r="558">
          <cell r="A558" t="str">
            <v>71159801</v>
          </cell>
          <cell r="B558" t="str">
            <v>Fuel Purch Var/Tol</v>
          </cell>
          <cell r="C558">
            <v>269.29000000000002</v>
          </cell>
          <cell r="D558">
            <v>-775.84</v>
          </cell>
          <cell r="E558">
            <v>1045.1300000000001</v>
          </cell>
          <cell r="F558">
            <v>269.29000000000002</v>
          </cell>
          <cell r="G558">
            <v>-775.84</v>
          </cell>
          <cell r="H558">
            <v>1045.1300000000001</v>
          </cell>
        </row>
        <row r="559">
          <cell r="A559">
            <v>71150000</v>
          </cell>
          <cell r="C559">
            <v>-35581062.000000007</v>
          </cell>
          <cell r="D559">
            <v>-33214182.41</v>
          </cell>
          <cell r="E559">
            <v>-2366879.59</v>
          </cell>
          <cell r="F559">
            <v>-35581062.000000007</v>
          </cell>
          <cell r="G559">
            <v>-33214182.41</v>
          </cell>
          <cell r="H559">
            <v>-2366879.59</v>
          </cell>
        </row>
        <row r="561">
          <cell r="A561" t="str">
            <v>71160000</v>
          </cell>
          <cell r="B561" t="str">
            <v>Gain/Loss Land Sale</v>
          </cell>
          <cell r="C561">
            <v>22609373.629999999</v>
          </cell>
          <cell r="D561">
            <v>2305365.2000000002</v>
          </cell>
          <cell r="E561">
            <v>20304008.43</v>
          </cell>
          <cell r="F561">
            <v>22609373.629999999</v>
          </cell>
          <cell r="G561">
            <v>2305365.2000000002</v>
          </cell>
          <cell r="H561">
            <v>20304008.43</v>
          </cell>
        </row>
        <row r="562">
          <cell r="A562" t="str">
            <v>71168910</v>
          </cell>
          <cell r="B562" t="str">
            <v>PPA Amort - Deprecia</v>
          </cell>
          <cell r="C562">
            <v>46503564.210000001</v>
          </cell>
          <cell r="D562">
            <v>53279492.579999998</v>
          </cell>
          <cell r="E562">
            <v>-6775928.3700000001</v>
          </cell>
          <cell r="F562">
            <v>46503564.210000001</v>
          </cell>
          <cell r="G562">
            <v>53279492.579999998</v>
          </cell>
          <cell r="H562">
            <v>-6775928.3700000001</v>
          </cell>
        </row>
        <row r="563">
          <cell r="A563" t="str">
            <v>71168911</v>
          </cell>
          <cell r="B563" t="str">
            <v>PPA Amort - Deprecia</v>
          </cell>
          <cell r="C563">
            <v>-34636967.280000001</v>
          </cell>
          <cell r="D563">
            <v>-80459652.200000003</v>
          </cell>
          <cell r="E563">
            <v>45822684.920000002</v>
          </cell>
          <cell r="F563">
            <v>-34636967.280000001</v>
          </cell>
          <cell r="G563">
            <v>-80459652.200000003</v>
          </cell>
          <cell r="H563">
            <v>45822684.920000002</v>
          </cell>
        </row>
        <row r="564">
          <cell r="A564" t="str">
            <v>71168912</v>
          </cell>
          <cell r="B564" t="str">
            <v>PPA - Depr A/D Zero</v>
          </cell>
          <cell r="C564">
            <v>185219055.36000001</v>
          </cell>
          <cell r="D564">
            <v>194354268.36000001</v>
          </cell>
          <cell r="E564">
            <v>-9135213</v>
          </cell>
          <cell r="F564">
            <v>185219055.36000001</v>
          </cell>
          <cell r="G564">
            <v>194354268.36000001</v>
          </cell>
          <cell r="H564">
            <v>-9135213</v>
          </cell>
        </row>
        <row r="565">
          <cell r="A565" t="str">
            <v>71168913</v>
          </cell>
          <cell r="B565" t="str">
            <v>PPA - Depr A/D Zero</v>
          </cell>
          <cell r="C565">
            <v>-185219055.36000001</v>
          </cell>
          <cell r="D565">
            <v>-194354268.36000001</v>
          </cell>
          <cell r="E565">
            <v>9135213</v>
          </cell>
          <cell r="F565">
            <v>-185219055.36000001</v>
          </cell>
          <cell r="G565">
            <v>-194354268.36000001</v>
          </cell>
          <cell r="H565">
            <v>9135213</v>
          </cell>
        </row>
        <row r="566">
          <cell r="A566" t="str">
            <v>71160910</v>
          </cell>
          <cell r="B566" t="str">
            <v>PPA - Gain on Prop S</v>
          </cell>
          <cell r="C566">
            <v>0</v>
          </cell>
          <cell r="D566">
            <v>0</v>
          </cell>
          <cell r="E566">
            <v>0</v>
          </cell>
          <cell r="F566">
            <v>0</v>
          </cell>
          <cell r="G566">
            <v>0</v>
          </cell>
          <cell r="H566">
            <v>0</v>
          </cell>
        </row>
        <row r="567">
          <cell r="A567" t="str">
            <v>71161000</v>
          </cell>
          <cell r="B567" t="str">
            <v>Gain On Pr.sold(OON)</v>
          </cell>
          <cell r="C567">
            <v>-22609373.629999999</v>
          </cell>
          <cell r="D567">
            <v>-2305365.2000000002</v>
          </cell>
          <cell r="E567">
            <v>-20304008.43</v>
          </cell>
          <cell r="F567">
            <v>-22609373.629999999</v>
          </cell>
          <cell r="G567">
            <v>-2305365.2000000002</v>
          </cell>
          <cell r="H567">
            <v>-20304008.43</v>
          </cell>
        </row>
        <row r="568">
          <cell r="A568" t="str">
            <v>71160911</v>
          </cell>
          <cell r="B568" t="str">
            <v>PPA - Gain on Prop S</v>
          </cell>
          <cell r="C568">
            <v>0</v>
          </cell>
          <cell r="D568">
            <v>0</v>
          </cell>
          <cell r="E568">
            <v>0</v>
          </cell>
          <cell r="F568">
            <v>0</v>
          </cell>
          <cell r="G568">
            <v>0</v>
          </cell>
          <cell r="H568">
            <v>0</v>
          </cell>
        </row>
        <row r="569">
          <cell r="A569" t="str">
            <v>71162000</v>
          </cell>
          <cell r="B569" t="str">
            <v>Gain On Prop.sold(IO</v>
          </cell>
          <cell r="C569">
            <v>22609373.629999999</v>
          </cell>
          <cell r="D569">
            <v>2305365.2000000002</v>
          </cell>
          <cell r="E569">
            <v>20304008.43</v>
          </cell>
          <cell r="F569">
            <v>22609373.629999999</v>
          </cell>
          <cell r="G569">
            <v>2305365.2000000002</v>
          </cell>
          <cell r="H569">
            <v>20304008.43</v>
          </cell>
        </row>
        <row r="570">
          <cell r="A570">
            <v>71160000</v>
          </cell>
          <cell r="C570">
            <v>34475970.560000002</v>
          </cell>
          <cell r="D570">
            <v>-24874794.420000017</v>
          </cell>
          <cell r="E570">
            <v>59350764.980000004</v>
          </cell>
          <cell r="F570">
            <v>34475970.560000002</v>
          </cell>
          <cell r="G570">
            <v>-24874794.420000017</v>
          </cell>
          <cell r="H570">
            <v>59350764.980000004</v>
          </cell>
        </row>
        <row r="572">
          <cell r="A572" t="str">
            <v>71193880</v>
          </cell>
          <cell r="B572" t="str">
            <v>I/Co Road P/S Additi</v>
          </cell>
          <cell r="C572">
            <v>1711316.12</v>
          </cell>
          <cell r="D572">
            <v>1855416.09</v>
          </cell>
          <cell r="E572">
            <v>-144099.97</v>
          </cell>
          <cell r="F572">
            <v>1711316.12</v>
          </cell>
          <cell r="G572">
            <v>1855416.09</v>
          </cell>
          <cell r="H572">
            <v>-144099.97</v>
          </cell>
        </row>
        <row r="573">
          <cell r="A573" t="str">
            <v>71197800</v>
          </cell>
          <cell r="B573" t="str">
            <v>I/CO Road Other Addi</v>
          </cell>
          <cell r="C573">
            <v>-1711316.12</v>
          </cell>
          <cell r="D573">
            <v>-1855416.09</v>
          </cell>
          <cell r="E573">
            <v>144099.97</v>
          </cell>
          <cell r="F573">
            <v>-1711316.12</v>
          </cell>
          <cell r="G573">
            <v>-1855416.09</v>
          </cell>
          <cell r="H573">
            <v>144099.97</v>
          </cell>
        </row>
        <row r="574">
          <cell r="A574">
            <v>71190000</v>
          </cell>
          <cell r="C574">
            <v>0</v>
          </cell>
          <cell r="D574">
            <v>0</v>
          </cell>
          <cell r="E574">
            <v>0</v>
          </cell>
          <cell r="F574">
            <v>0</v>
          </cell>
          <cell r="G574">
            <v>0</v>
          </cell>
          <cell r="H574">
            <v>0</v>
          </cell>
        </row>
        <row r="576">
          <cell r="A576" t="str">
            <v>71201100</v>
          </cell>
          <cell r="B576" t="str">
            <v>COR - Wages&amp;Salaries</v>
          </cell>
          <cell r="C576">
            <v>-3542521.17</v>
          </cell>
          <cell r="D576">
            <v>-2764674.22</v>
          </cell>
          <cell r="E576">
            <v>-777846.95</v>
          </cell>
          <cell r="F576">
            <v>-3542521.17</v>
          </cell>
          <cell r="G576">
            <v>-2764674.22</v>
          </cell>
          <cell r="H576">
            <v>-777846.95</v>
          </cell>
        </row>
        <row r="577">
          <cell r="A577" t="str">
            <v>71201110</v>
          </cell>
          <cell r="B577" t="str">
            <v>COR - Overtime</v>
          </cell>
          <cell r="C577">
            <v>-637602.35</v>
          </cell>
          <cell r="D577">
            <v>-459591.1</v>
          </cell>
          <cell r="E577">
            <v>-178011.25</v>
          </cell>
          <cell r="F577">
            <v>-637602.35</v>
          </cell>
          <cell r="G577">
            <v>-459591.1</v>
          </cell>
          <cell r="H577">
            <v>-178011.25</v>
          </cell>
        </row>
        <row r="578">
          <cell r="A578" t="str">
            <v>71201120</v>
          </cell>
          <cell r="B578" t="str">
            <v>COR - Vacation</v>
          </cell>
          <cell r="C578">
            <v>0</v>
          </cell>
          <cell r="D578">
            <v>0</v>
          </cell>
          <cell r="E578">
            <v>0</v>
          </cell>
          <cell r="F578">
            <v>0</v>
          </cell>
          <cell r="G578">
            <v>0</v>
          </cell>
          <cell r="H578">
            <v>0</v>
          </cell>
        </row>
        <row r="579">
          <cell r="A579" t="str">
            <v>71201130</v>
          </cell>
          <cell r="B579" t="str">
            <v>COR - Holiday Pay</v>
          </cell>
          <cell r="C579">
            <v>0</v>
          </cell>
          <cell r="D579">
            <v>0</v>
          </cell>
          <cell r="E579">
            <v>0</v>
          </cell>
          <cell r="F579">
            <v>0</v>
          </cell>
          <cell r="G579">
            <v>0</v>
          </cell>
          <cell r="H579">
            <v>0</v>
          </cell>
        </row>
        <row r="580">
          <cell r="A580" t="str">
            <v>71201230</v>
          </cell>
          <cell r="B580" t="str">
            <v>COR - Seminar Traing</v>
          </cell>
          <cell r="C580">
            <v>0</v>
          </cell>
          <cell r="D580">
            <v>0</v>
          </cell>
          <cell r="E580">
            <v>0</v>
          </cell>
          <cell r="F580">
            <v>0</v>
          </cell>
          <cell r="G580">
            <v>0</v>
          </cell>
          <cell r="H580">
            <v>0</v>
          </cell>
        </row>
        <row r="581">
          <cell r="A581" t="str">
            <v>71201240</v>
          </cell>
          <cell r="B581" t="str">
            <v>COR - Other Claims</v>
          </cell>
          <cell r="C581">
            <v>0</v>
          </cell>
          <cell r="D581">
            <v>-11.16</v>
          </cell>
          <cell r="E581">
            <v>11.16</v>
          </cell>
          <cell r="F581">
            <v>0</v>
          </cell>
          <cell r="G581">
            <v>-11.16</v>
          </cell>
          <cell r="H581">
            <v>11.16</v>
          </cell>
        </row>
        <row r="582">
          <cell r="A582" t="str">
            <v>71201999</v>
          </cell>
          <cell r="B582" t="str">
            <v>COR - Comp &amp; Ben</v>
          </cell>
          <cell r="C582">
            <v>2082085.45</v>
          </cell>
          <cell r="D582">
            <v>1611871.39</v>
          </cell>
          <cell r="E582">
            <v>470214.06</v>
          </cell>
          <cell r="F582">
            <v>2082085.45</v>
          </cell>
          <cell r="G582">
            <v>1611871.39</v>
          </cell>
          <cell r="H582">
            <v>470214.06</v>
          </cell>
        </row>
        <row r="583">
          <cell r="A583" t="str">
            <v>71202290</v>
          </cell>
          <cell r="B583" t="str">
            <v>COR - Payroll Taxes</v>
          </cell>
          <cell r="C583">
            <v>0</v>
          </cell>
          <cell r="D583">
            <v>0</v>
          </cell>
          <cell r="E583">
            <v>0</v>
          </cell>
          <cell r="F583">
            <v>0</v>
          </cell>
          <cell r="G583">
            <v>0</v>
          </cell>
          <cell r="H583">
            <v>0</v>
          </cell>
        </row>
        <row r="584">
          <cell r="A584" t="str">
            <v>71202320</v>
          </cell>
          <cell r="B584" t="str">
            <v>COR - Hlth&amp;Wellfare</v>
          </cell>
          <cell r="C584">
            <v>0</v>
          </cell>
          <cell r="D584">
            <v>0</v>
          </cell>
          <cell r="E584">
            <v>0</v>
          </cell>
          <cell r="F584">
            <v>0</v>
          </cell>
          <cell r="G584">
            <v>0</v>
          </cell>
          <cell r="H584">
            <v>0</v>
          </cell>
        </row>
        <row r="585">
          <cell r="A585" t="str">
            <v>71202470</v>
          </cell>
          <cell r="B585" t="str">
            <v>Per Diem Meals&amp;Lodge</v>
          </cell>
          <cell r="C585">
            <v>0</v>
          </cell>
          <cell r="D585">
            <v>-420</v>
          </cell>
          <cell r="E585">
            <v>420</v>
          </cell>
          <cell r="F585">
            <v>0</v>
          </cell>
          <cell r="G585">
            <v>-420</v>
          </cell>
          <cell r="H585">
            <v>420</v>
          </cell>
        </row>
        <row r="586">
          <cell r="A586" t="str">
            <v>71202560</v>
          </cell>
          <cell r="B586" t="str">
            <v>Per Diem Mileage</v>
          </cell>
          <cell r="C586">
            <v>0</v>
          </cell>
          <cell r="D586">
            <v>0</v>
          </cell>
          <cell r="E586">
            <v>0</v>
          </cell>
          <cell r="F586">
            <v>0</v>
          </cell>
          <cell r="G586">
            <v>0</v>
          </cell>
          <cell r="H586">
            <v>0</v>
          </cell>
        </row>
        <row r="587">
          <cell r="A587" t="str">
            <v>71203190</v>
          </cell>
          <cell r="B587" t="str">
            <v>COR - Material</v>
          </cell>
          <cell r="C587">
            <v>0</v>
          </cell>
          <cell r="D587">
            <v>0</v>
          </cell>
          <cell r="E587">
            <v>0</v>
          </cell>
          <cell r="F587">
            <v>0</v>
          </cell>
          <cell r="G587">
            <v>0</v>
          </cell>
          <cell r="H587">
            <v>0</v>
          </cell>
        </row>
        <row r="588">
          <cell r="A588" t="str">
            <v>71203990</v>
          </cell>
          <cell r="B588" t="str">
            <v>COR - Purchased Svcs</v>
          </cell>
          <cell r="C588">
            <v>0</v>
          </cell>
          <cell r="D588">
            <v>0</v>
          </cell>
          <cell r="E588">
            <v>0</v>
          </cell>
          <cell r="F588">
            <v>0</v>
          </cell>
          <cell r="G588">
            <v>0</v>
          </cell>
          <cell r="H588">
            <v>0</v>
          </cell>
        </row>
        <row r="589">
          <cell r="A589" t="str">
            <v>71207660</v>
          </cell>
          <cell r="B589" t="str">
            <v>COR - Othr</v>
          </cell>
          <cell r="C589">
            <v>0</v>
          </cell>
          <cell r="D589">
            <v>0</v>
          </cell>
          <cell r="E589">
            <v>0</v>
          </cell>
          <cell r="F589">
            <v>0</v>
          </cell>
          <cell r="G589">
            <v>0</v>
          </cell>
          <cell r="H589">
            <v>0</v>
          </cell>
        </row>
        <row r="590">
          <cell r="A590" t="str">
            <v>71207999</v>
          </cell>
          <cell r="B590" t="str">
            <v>Cost of Removal - Ot</v>
          </cell>
          <cell r="C590">
            <v>0</v>
          </cell>
          <cell r="D590">
            <v>420</v>
          </cell>
          <cell r="E590">
            <v>-420</v>
          </cell>
          <cell r="F590">
            <v>0</v>
          </cell>
          <cell r="G590">
            <v>420</v>
          </cell>
          <cell r="H590">
            <v>-420</v>
          </cell>
        </row>
        <row r="591">
          <cell r="A591" t="str">
            <v>71202291</v>
          </cell>
          <cell r="B591" t="str">
            <v>COR - Payroll Taxes</v>
          </cell>
          <cell r="C591">
            <v>-412252.9</v>
          </cell>
          <cell r="D591">
            <v>-303031.84999999998</v>
          </cell>
          <cell r="E591">
            <v>-109221.05</v>
          </cell>
          <cell r="F591">
            <v>-412252.9</v>
          </cell>
          <cell r="G591">
            <v>-303031.84999999998</v>
          </cell>
          <cell r="H591">
            <v>-109221.05</v>
          </cell>
        </row>
        <row r="592">
          <cell r="A592" t="str">
            <v>71202321</v>
          </cell>
          <cell r="B592" t="str">
            <v>COR - Hlth&amp;Wellfare</v>
          </cell>
          <cell r="C592">
            <v>-403924.59</v>
          </cell>
          <cell r="D592">
            <v>-352999.84</v>
          </cell>
          <cell r="E592">
            <v>-50924.75</v>
          </cell>
          <cell r="F592">
            <v>-403924.59</v>
          </cell>
          <cell r="G592">
            <v>-352999.84</v>
          </cell>
          <cell r="H592">
            <v>-50924.75</v>
          </cell>
        </row>
        <row r="593">
          <cell r="A593" t="str">
            <v>71203191</v>
          </cell>
          <cell r="B593" t="str">
            <v>COR - Material</v>
          </cell>
          <cell r="C593">
            <v>-5168.63</v>
          </cell>
          <cell r="D593">
            <v>-26599.55</v>
          </cell>
          <cell r="E593">
            <v>21430.92</v>
          </cell>
          <cell r="F593">
            <v>-5168.63</v>
          </cell>
          <cell r="G593">
            <v>-26599.55</v>
          </cell>
          <cell r="H593">
            <v>21430.92</v>
          </cell>
        </row>
        <row r="594">
          <cell r="A594" t="str">
            <v>71203991</v>
          </cell>
          <cell r="B594" t="str">
            <v>COR - Purchased Svcs</v>
          </cell>
          <cell r="C594">
            <v>-129961.71</v>
          </cell>
          <cell r="D594">
            <v>-137343.26999999999</v>
          </cell>
          <cell r="E594">
            <v>7381.56</v>
          </cell>
          <cell r="F594">
            <v>-129961.71</v>
          </cell>
          <cell r="G594">
            <v>-137343.26999999999</v>
          </cell>
          <cell r="H594">
            <v>7381.56</v>
          </cell>
        </row>
        <row r="595">
          <cell r="A595" t="str">
            <v>71207661</v>
          </cell>
          <cell r="B595" t="str">
            <v>COR - Othr</v>
          </cell>
          <cell r="C595">
            <v>0</v>
          </cell>
          <cell r="D595">
            <v>-69498.789999999994</v>
          </cell>
          <cell r="E595">
            <v>69498.789999999994</v>
          </cell>
          <cell r="F595">
            <v>0</v>
          </cell>
          <cell r="G595">
            <v>-69498.789999999994</v>
          </cell>
          <cell r="H595">
            <v>69498.789999999994</v>
          </cell>
        </row>
        <row r="596">
          <cell r="A596">
            <v>71200000</v>
          </cell>
          <cell r="C596">
            <v>-3049345.9</v>
          </cell>
          <cell r="D596">
            <v>-2501878.39</v>
          </cell>
          <cell r="E596">
            <v>-547467.50999999978</v>
          </cell>
          <cell r="F596">
            <v>-3049345.9</v>
          </cell>
          <cell r="G596">
            <v>-2501878.39</v>
          </cell>
          <cell r="H596">
            <v>-547467.50999999978</v>
          </cell>
        </row>
        <row r="598">
          <cell r="A598" t="str">
            <v>71211100</v>
          </cell>
          <cell r="B598" t="str">
            <v>MOW Removal Labor</v>
          </cell>
          <cell r="C598">
            <v>-2567959.21</v>
          </cell>
          <cell r="D598">
            <v>-1701258.26</v>
          </cell>
          <cell r="E598">
            <v>-866700.95</v>
          </cell>
          <cell r="F598">
            <v>-2567959.21</v>
          </cell>
          <cell r="G598">
            <v>-1701258.26</v>
          </cell>
          <cell r="H598">
            <v>-866700.95</v>
          </cell>
        </row>
        <row r="599">
          <cell r="A599" t="str">
            <v>71211999</v>
          </cell>
          <cell r="B599" t="str">
            <v>MOW Removal</v>
          </cell>
          <cell r="C599">
            <v>2567959.21</v>
          </cell>
          <cell r="D599">
            <v>1701258.26</v>
          </cell>
          <cell r="E599">
            <v>866700.95</v>
          </cell>
          <cell r="F599">
            <v>2567959.21</v>
          </cell>
          <cell r="G599">
            <v>1701258.26</v>
          </cell>
          <cell r="H599">
            <v>866700.95</v>
          </cell>
        </row>
        <row r="600">
          <cell r="A600" t="str">
            <v>71212290</v>
          </cell>
          <cell r="B600" t="str">
            <v>MOW Removal PRT</v>
          </cell>
          <cell r="C600">
            <v>-508455.92</v>
          </cell>
          <cell r="D600">
            <v>-319836.53999999998</v>
          </cell>
          <cell r="E600">
            <v>-188619.38</v>
          </cell>
          <cell r="F600">
            <v>-508455.92</v>
          </cell>
          <cell r="G600">
            <v>-319836.53999999998</v>
          </cell>
          <cell r="H600">
            <v>-188619.38</v>
          </cell>
        </row>
        <row r="601">
          <cell r="A601" t="str">
            <v>71212320</v>
          </cell>
          <cell r="B601" t="str">
            <v>MOW Removal H&amp;W</v>
          </cell>
          <cell r="C601">
            <v>-498184.17</v>
          </cell>
          <cell r="D601">
            <v>-372575.68</v>
          </cell>
          <cell r="E601">
            <v>-125608.49</v>
          </cell>
          <cell r="F601">
            <v>-498184.17</v>
          </cell>
          <cell r="G601">
            <v>-372575.68</v>
          </cell>
          <cell r="H601">
            <v>-125608.49</v>
          </cell>
        </row>
        <row r="602">
          <cell r="A602">
            <v>71210000</v>
          </cell>
          <cell r="C602">
            <v>-1006640.09</v>
          </cell>
          <cell r="D602">
            <v>-692412.22</v>
          </cell>
          <cell r="E602">
            <v>-314227.87</v>
          </cell>
          <cell r="F602">
            <v>-1006640.09</v>
          </cell>
          <cell r="G602">
            <v>-692412.22</v>
          </cell>
          <cell r="H602">
            <v>-314227.87</v>
          </cell>
        </row>
        <row r="604">
          <cell r="A604" t="str">
            <v>71221100</v>
          </cell>
          <cell r="B604" t="str">
            <v>Signal Removal Labor</v>
          </cell>
          <cell r="C604">
            <v>-1102652.68</v>
          </cell>
          <cell r="D604">
            <v>-651414.5</v>
          </cell>
          <cell r="E604">
            <v>-451238.18</v>
          </cell>
          <cell r="F604">
            <v>-1102652.68</v>
          </cell>
          <cell r="G604">
            <v>-651414.5</v>
          </cell>
          <cell r="H604">
            <v>-451238.18</v>
          </cell>
        </row>
        <row r="605">
          <cell r="A605" t="str">
            <v>71221999</v>
          </cell>
          <cell r="B605" t="str">
            <v>Signal Removal</v>
          </cell>
          <cell r="C605">
            <v>1102652.68</v>
          </cell>
          <cell r="D605">
            <v>651414.5</v>
          </cell>
          <cell r="E605">
            <v>451238.18</v>
          </cell>
          <cell r="F605">
            <v>1102652.68</v>
          </cell>
          <cell r="G605">
            <v>651414.5</v>
          </cell>
          <cell r="H605">
            <v>451238.18</v>
          </cell>
        </row>
        <row r="606">
          <cell r="A606" t="str">
            <v>71222290</v>
          </cell>
          <cell r="B606" t="str">
            <v>Signal Removal PRT</v>
          </cell>
          <cell r="C606">
            <v>-217223.29</v>
          </cell>
          <cell r="D606">
            <v>-121814.39999999999</v>
          </cell>
          <cell r="E606">
            <v>-95408.89</v>
          </cell>
          <cell r="F606">
            <v>-217223.29</v>
          </cell>
          <cell r="G606">
            <v>-121814.39999999999</v>
          </cell>
          <cell r="H606">
            <v>-95408.89</v>
          </cell>
        </row>
        <row r="607">
          <cell r="A607" t="str">
            <v>71222320</v>
          </cell>
          <cell r="B607" t="str">
            <v>Signal Removal H&amp;W</v>
          </cell>
          <cell r="C607">
            <v>-180834.28</v>
          </cell>
          <cell r="D607">
            <v>-113346.16</v>
          </cell>
          <cell r="E607">
            <v>-67488.12</v>
          </cell>
          <cell r="F607">
            <v>-180834.28</v>
          </cell>
          <cell r="G607">
            <v>-113346.16</v>
          </cell>
          <cell r="H607">
            <v>-67488.12</v>
          </cell>
        </row>
        <row r="608">
          <cell r="A608">
            <v>71220000</v>
          </cell>
          <cell r="C608">
            <v>-398057.57</v>
          </cell>
          <cell r="D608">
            <v>-235160.56</v>
          </cell>
          <cell r="E608">
            <v>-162897.01</v>
          </cell>
          <cell r="F608">
            <v>-398057.57</v>
          </cell>
          <cell r="G608">
            <v>-235160.56</v>
          </cell>
          <cell r="H608">
            <v>-162897.01</v>
          </cell>
        </row>
        <row r="610">
          <cell r="A610" t="str">
            <v>71401700</v>
          </cell>
          <cell r="B610" t="str">
            <v>Road Labor Additive</v>
          </cell>
          <cell r="C610">
            <v>39460225.539999999</v>
          </cell>
          <cell r="D610">
            <v>31158625.149999999</v>
          </cell>
          <cell r="E610">
            <v>8301600.3899999997</v>
          </cell>
          <cell r="F610">
            <v>39460225.539999999</v>
          </cell>
          <cell r="G610">
            <v>31158625.149999999</v>
          </cell>
          <cell r="H610">
            <v>8301600.3899999997</v>
          </cell>
        </row>
        <row r="611">
          <cell r="A611" t="str">
            <v>71402250</v>
          </cell>
          <cell r="B611" t="str">
            <v>Road Payroll Taxs Ad</v>
          </cell>
          <cell r="C611">
            <v>5460116.5099999998</v>
          </cell>
          <cell r="D611">
            <v>4497148.3600000003</v>
          </cell>
          <cell r="E611">
            <v>962968.15</v>
          </cell>
          <cell r="F611">
            <v>5460116.5099999998</v>
          </cell>
          <cell r="G611">
            <v>4497148.3600000003</v>
          </cell>
          <cell r="H611">
            <v>962968.15</v>
          </cell>
        </row>
        <row r="612">
          <cell r="A612" t="str">
            <v>71402340</v>
          </cell>
          <cell r="B612" t="str">
            <v>Road H&amp;W Additive</v>
          </cell>
          <cell r="C612">
            <v>5478575.71</v>
          </cell>
          <cell r="D612">
            <v>4442589.68</v>
          </cell>
          <cell r="E612">
            <v>1035986.03</v>
          </cell>
          <cell r="F612">
            <v>5478575.71</v>
          </cell>
          <cell r="G612">
            <v>4442589.68</v>
          </cell>
          <cell r="H612">
            <v>1035986.03</v>
          </cell>
        </row>
        <row r="613">
          <cell r="A613" t="str">
            <v>71403510</v>
          </cell>
          <cell r="B613" t="str">
            <v>Road Material Additi</v>
          </cell>
          <cell r="C613">
            <v>18024477.850000001</v>
          </cell>
          <cell r="D613">
            <v>15919876.109999999</v>
          </cell>
          <cell r="E613">
            <v>2104601.7400000002</v>
          </cell>
          <cell r="F613">
            <v>18024477.850000001</v>
          </cell>
          <cell r="G613">
            <v>15919876.109999999</v>
          </cell>
          <cell r="H613">
            <v>2104601.7400000002</v>
          </cell>
        </row>
        <row r="614">
          <cell r="A614" t="str">
            <v>71403880</v>
          </cell>
          <cell r="B614" t="str">
            <v>Road Pur. Serv.  Add</v>
          </cell>
          <cell r="C614">
            <v>22824045.859999999</v>
          </cell>
          <cell r="D614">
            <v>18951888.649999999</v>
          </cell>
          <cell r="E614">
            <v>3872157.21</v>
          </cell>
          <cell r="F614">
            <v>22824045.859999999</v>
          </cell>
          <cell r="G614">
            <v>18951888.649999999</v>
          </cell>
          <cell r="H614">
            <v>3872157.21</v>
          </cell>
        </row>
        <row r="615">
          <cell r="A615" t="str">
            <v>71407800</v>
          </cell>
          <cell r="B615" t="str">
            <v>Road Other Additives</v>
          </cell>
          <cell r="C615">
            <v>42757983.630000003</v>
          </cell>
          <cell r="D615">
            <v>35978423.759999998</v>
          </cell>
          <cell r="E615">
            <v>6779559.8700000001</v>
          </cell>
          <cell r="F615">
            <v>42757983.630000003</v>
          </cell>
          <cell r="G615">
            <v>35978423.759999998</v>
          </cell>
          <cell r="H615">
            <v>6779559.8700000001</v>
          </cell>
        </row>
        <row r="616">
          <cell r="A616">
            <v>71400000</v>
          </cell>
          <cell r="C616">
            <v>134005425.09999999</v>
          </cell>
          <cell r="D616">
            <v>110948551.70999998</v>
          </cell>
          <cell r="E616">
            <v>23056873.390000001</v>
          </cell>
          <cell r="F616">
            <v>134005425.09999999</v>
          </cell>
          <cell r="G616">
            <v>110948551.70999998</v>
          </cell>
          <cell r="H616">
            <v>23056873.390000001</v>
          </cell>
        </row>
        <row r="618">
          <cell r="A618" t="str">
            <v>71801700</v>
          </cell>
          <cell r="B618" t="str">
            <v>Equipment Labor Addi</v>
          </cell>
          <cell r="C618">
            <v>1615514.36</v>
          </cell>
          <cell r="D618">
            <v>948729.32</v>
          </cell>
          <cell r="E618">
            <v>666785.04</v>
          </cell>
          <cell r="F618">
            <v>1615514.36</v>
          </cell>
          <cell r="G618">
            <v>948729.32</v>
          </cell>
          <cell r="H618">
            <v>666785.04</v>
          </cell>
        </row>
        <row r="619">
          <cell r="A619" t="str">
            <v>71802250</v>
          </cell>
          <cell r="B619" t="str">
            <v>Equip Payroll Tax Ad</v>
          </cell>
          <cell r="C619">
            <v>204098.12</v>
          </cell>
          <cell r="D619">
            <v>147714.54999999999</v>
          </cell>
          <cell r="E619">
            <v>56383.57</v>
          </cell>
          <cell r="F619">
            <v>204098.12</v>
          </cell>
          <cell r="G619">
            <v>147714.54999999999</v>
          </cell>
          <cell r="H619">
            <v>56383.57</v>
          </cell>
        </row>
        <row r="620">
          <cell r="A620" t="str">
            <v>71802340</v>
          </cell>
          <cell r="B620" t="str">
            <v>Equipment H&amp;W Additi</v>
          </cell>
          <cell r="C620">
            <v>223251.83</v>
          </cell>
          <cell r="D620">
            <v>141860.59</v>
          </cell>
          <cell r="E620">
            <v>81391.240000000005</v>
          </cell>
          <cell r="F620">
            <v>223251.83</v>
          </cell>
          <cell r="G620">
            <v>141860.59</v>
          </cell>
          <cell r="H620">
            <v>81391.240000000005</v>
          </cell>
        </row>
        <row r="621">
          <cell r="A621" t="str">
            <v>71803510</v>
          </cell>
          <cell r="B621" t="str">
            <v>Equipment Material A</v>
          </cell>
          <cell r="C621">
            <v>306461.06</v>
          </cell>
          <cell r="D621">
            <v>183813.85</v>
          </cell>
          <cell r="E621">
            <v>122647.21</v>
          </cell>
          <cell r="F621">
            <v>306461.06</v>
          </cell>
          <cell r="G621">
            <v>183813.85</v>
          </cell>
          <cell r="H621">
            <v>122647.21</v>
          </cell>
        </row>
        <row r="622">
          <cell r="A622" t="str">
            <v>71803880</v>
          </cell>
          <cell r="B622" t="str">
            <v>Equip Purch Svc Add</v>
          </cell>
          <cell r="C622">
            <v>701469.16</v>
          </cell>
          <cell r="D622">
            <v>457388.2</v>
          </cell>
          <cell r="E622">
            <v>244080.96</v>
          </cell>
          <cell r="F622">
            <v>701469.16</v>
          </cell>
          <cell r="G622">
            <v>457388.2</v>
          </cell>
          <cell r="H622">
            <v>244080.96</v>
          </cell>
        </row>
        <row r="623">
          <cell r="A623" t="str">
            <v>71807830</v>
          </cell>
          <cell r="B623" t="str">
            <v>Equipment Other Addi</v>
          </cell>
          <cell r="C623">
            <v>1502161.45</v>
          </cell>
          <cell r="D623">
            <v>949900.09</v>
          </cell>
          <cell r="E623">
            <v>552261.36</v>
          </cell>
          <cell r="F623">
            <v>1502161.45</v>
          </cell>
          <cell r="G623">
            <v>949900.09</v>
          </cell>
          <cell r="H623">
            <v>552261.36</v>
          </cell>
        </row>
        <row r="624">
          <cell r="A624">
            <v>71800000</v>
          </cell>
          <cell r="C624">
            <v>4552955.9800000004</v>
          </cell>
          <cell r="D624">
            <v>2829406.6</v>
          </cell>
          <cell r="E624">
            <v>1723549.38</v>
          </cell>
          <cell r="F624">
            <v>4552955.9800000004</v>
          </cell>
          <cell r="G624">
            <v>2829406.6</v>
          </cell>
          <cell r="H624">
            <v>1723549.38</v>
          </cell>
        </row>
        <row r="626">
          <cell r="A626" t="str">
            <v>71991000</v>
          </cell>
          <cell r="B626" t="str">
            <v>Rejected AFE Ex -C/B</v>
          </cell>
          <cell r="C626">
            <v>0</v>
          </cell>
          <cell r="D626">
            <v>0</v>
          </cell>
          <cell r="E626">
            <v>0</v>
          </cell>
          <cell r="F626">
            <v>0</v>
          </cell>
          <cell r="G626">
            <v>0</v>
          </cell>
          <cell r="H626">
            <v>0</v>
          </cell>
        </row>
        <row r="627">
          <cell r="A627" t="str">
            <v>71993000</v>
          </cell>
          <cell r="B627" t="str">
            <v>Rejected AFE Ex -Mat</v>
          </cell>
          <cell r="C627">
            <v>0</v>
          </cell>
          <cell r="D627">
            <v>0</v>
          </cell>
          <cell r="E627">
            <v>0</v>
          </cell>
          <cell r="F627">
            <v>0</v>
          </cell>
          <cell r="G627">
            <v>0</v>
          </cell>
          <cell r="H627">
            <v>0</v>
          </cell>
        </row>
        <row r="628">
          <cell r="A628" t="str">
            <v>71993360</v>
          </cell>
          <cell r="B628" t="str">
            <v>Rej AFE Exp-NonLoco</v>
          </cell>
          <cell r="C628">
            <v>0</v>
          </cell>
          <cell r="D628">
            <v>0</v>
          </cell>
          <cell r="E628">
            <v>0</v>
          </cell>
          <cell r="F628">
            <v>0</v>
          </cell>
          <cell r="G628">
            <v>0</v>
          </cell>
          <cell r="H628">
            <v>0</v>
          </cell>
        </row>
        <row r="629">
          <cell r="A629" t="str">
            <v>71993990</v>
          </cell>
          <cell r="B629" t="str">
            <v>Rejected AFE Ex -P/S</v>
          </cell>
          <cell r="C629">
            <v>0</v>
          </cell>
          <cell r="D629">
            <v>0</v>
          </cell>
          <cell r="E629">
            <v>0</v>
          </cell>
          <cell r="F629">
            <v>0</v>
          </cell>
          <cell r="G629">
            <v>0</v>
          </cell>
          <cell r="H629">
            <v>0</v>
          </cell>
        </row>
        <row r="630">
          <cell r="A630" t="str">
            <v>71997900</v>
          </cell>
          <cell r="B630" t="str">
            <v>Rejected AFE Expense</v>
          </cell>
          <cell r="C630">
            <v>0</v>
          </cell>
          <cell r="D630">
            <v>0</v>
          </cell>
          <cell r="E630">
            <v>0</v>
          </cell>
          <cell r="F630">
            <v>0</v>
          </cell>
          <cell r="G630">
            <v>0</v>
          </cell>
          <cell r="H630">
            <v>0</v>
          </cell>
        </row>
        <row r="631">
          <cell r="A631">
            <v>71990000</v>
          </cell>
          <cell r="C631">
            <v>0</v>
          </cell>
          <cell r="D631">
            <v>0</v>
          </cell>
          <cell r="E631">
            <v>0</v>
          </cell>
          <cell r="F631">
            <v>0</v>
          </cell>
          <cell r="G631">
            <v>0</v>
          </cell>
          <cell r="H631">
            <v>0</v>
          </cell>
        </row>
        <row r="633">
          <cell r="A633" t="str">
            <v>72000000</v>
          </cell>
          <cell r="B633" t="str">
            <v>System Offline Recei</v>
          </cell>
          <cell r="C633">
            <v>322778.52</v>
          </cell>
          <cell r="D633">
            <v>25642626.57</v>
          </cell>
          <cell r="E633">
            <v>-25319848.050000001</v>
          </cell>
          <cell r="F633">
            <v>322778.52</v>
          </cell>
          <cell r="G633">
            <v>25642626.57</v>
          </cell>
          <cell r="H633">
            <v>-25319848.050000001</v>
          </cell>
        </row>
        <row r="634">
          <cell r="A634" t="str">
            <v>72000100</v>
          </cell>
          <cell r="B634" t="str">
            <v>Offline Earnings - T</v>
          </cell>
          <cell r="C634">
            <v>9464563.1999999993</v>
          </cell>
          <cell r="D634">
            <v>0</v>
          </cell>
          <cell r="E634">
            <v>9464563.1999999993</v>
          </cell>
          <cell r="F634">
            <v>9464563.1999999993</v>
          </cell>
          <cell r="G634">
            <v>0</v>
          </cell>
          <cell r="H634">
            <v>9464563.1999999993</v>
          </cell>
        </row>
        <row r="635">
          <cell r="A635" t="str">
            <v>72000200</v>
          </cell>
          <cell r="B635" t="str">
            <v>Offline Earnings - M</v>
          </cell>
          <cell r="C635">
            <v>3330274</v>
          </cell>
          <cell r="D635">
            <v>0</v>
          </cell>
          <cell r="E635">
            <v>3330274</v>
          </cell>
          <cell r="F635">
            <v>3330274</v>
          </cell>
          <cell r="G635">
            <v>0</v>
          </cell>
          <cell r="H635">
            <v>3330274</v>
          </cell>
        </row>
        <row r="636">
          <cell r="A636" t="str">
            <v>72000300</v>
          </cell>
          <cell r="B636" t="str">
            <v>Offline Earnings - R</v>
          </cell>
          <cell r="C636">
            <v>-2487429.4</v>
          </cell>
          <cell r="D636">
            <v>0</v>
          </cell>
          <cell r="E636">
            <v>-2487429.4</v>
          </cell>
          <cell r="F636">
            <v>-2487429.4</v>
          </cell>
          <cell r="G636">
            <v>0</v>
          </cell>
          <cell r="H636">
            <v>-2487429.4</v>
          </cell>
        </row>
        <row r="637">
          <cell r="A637" t="str">
            <v>72000400</v>
          </cell>
          <cell r="B637" t="str">
            <v>Offline Earnings - C</v>
          </cell>
          <cell r="C637">
            <v>33310.58</v>
          </cell>
          <cell r="D637">
            <v>0</v>
          </cell>
          <cell r="E637">
            <v>33310.58</v>
          </cell>
          <cell r="F637">
            <v>33310.58</v>
          </cell>
          <cell r="G637">
            <v>0</v>
          </cell>
          <cell r="H637">
            <v>33310.58</v>
          </cell>
        </row>
        <row r="638">
          <cell r="A638" t="str">
            <v>72000500</v>
          </cell>
          <cell r="B638" t="str">
            <v>Offline Earnings - M</v>
          </cell>
          <cell r="C638">
            <v>2056027.76</v>
          </cell>
          <cell r="D638">
            <v>0</v>
          </cell>
          <cell r="E638">
            <v>2056027.76</v>
          </cell>
          <cell r="F638">
            <v>2056027.76</v>
          </cell>
          <cell r="G638">
            <v>0</v>
          </cell>
          <cell r="H638">
            <v>2056027.76</v>
          </cell>
        </row>
        <row r="639">
          <cell r="A639" t="str">
            <v>72000600</v>
          </cell>
          <cell r="B639" t="str">
            <v>Time - BNSF Rack</v>
          </cell>
          <cell r="C639">
            <v>268482.46000000002</v>
          </cell>
          <cell r="D639">
            <v>0</v>
          </cell>
          <cell r="E639">
            <v>268482.46000000002</v>
          </cell>
          <cell r="F639">
            <v>268482.46000000002</v>
          </cell>
          <cell r="G639">
            <v>0</v>
          </cell>
          <cell r="H639">
            <v>268482.46000000002</v>
          </cell>
        </row>
        <row r="640">
          <cell r="A640" t="str">
            <v>72000610</v>
          </cell>
          <cell r="B640" t="str">
            <v>Rclm-S RK (S FL)</v>
          </cell>
          <cell r="C640">
            <v>-107633.75</v>
          </cell>
          <cell r="D640">
            <v>0</v>
          </cell>
          <cell r="E640">
            <v>-107633.75</v>
          </cell>
          <cell r="F640">
            <v>-107633.75</v>
          </cell>
          <cell r="G640">
            <v>0</v>
          </cell>
          <cell r="H640">
            <v>-107633.75</v>
          </cell>
        </row>
        <row r="641">
          <cell r="A641" t="str">
            <v>72000620</v>
          </cell>
          <cell r="B641" t="str">
            <v>Time-S RK (T FL)</v>
          </cell>
          <cell r="C641">
            <v>9513136.8599999994</v>
          </cell>
          <cell r="D641">
            <v>0</v>
          </cell>
          <cell r="E641">
            <v>9513136.8599999994</v>
          </cell>
          <cell r="F641">
            <v>9513136.8599999994</v>
          </cell>
          <cell r="G641">
            <v>0</v>
          </cell>
          <cell r="H641">
            <v>9513136.8599999994</v>
          </cell>
        </row>
        <row r="642">
          <cell r="A642" t="str">
            <v>72000630</v>
          </cell>
          <cell r="B642" t="str">
            <v>Rclm-S RK (T FL)</v>
          </cell>
          <cell r="C642">
            <v>-2984737</v>
          </cell>
          <cell r="D642">
            <v>0</v>
          </cell>
          <cell r="E642">
            <v>-2984737</v>
          </cell>
          <cell r="F642">
            <v>-2984737</v>
          </cell>
          <cell r="G642">
            <v>0</v>
          </cell>
          <cell r="H642">
            <v>-2984737</v>
          </cell>
        </row>
        <row r="643">
          <cell r="A643" t="str">
            <v>72000700</v>
          </cell>
          <cell r="B643" t="str">
            <v>Time - BNSF Flat</v>
          </cell>
          <cell r="C643">
            <v>1431416.73</v>
          </cell>
          <cell r="D643">
            <v>0</v>
          </cell>
          <cell r="E643">
            <v>1431416.73</v>
          </cell>
          <cell r="F643">
            <v>1431416.73</v>
          </cell>
          <cell r="G643">
            <v>0</v>
          </cell>
          <cell r="H643">
            <v>1431416.73</v>
          </cell>
        </row>
        <row r="644">
          <cell r="A644" t="str">
            <v>72000710</v>
          </cell>
          <cell r="B644" t="str">
            <v>Miles-S FL (S RK)</v>
          </cell>
          <cell r="C644">
            <v>284702.09000000003</v>
          </cell>
          <cell r="D644">
            <v>0</v>
          </cell>
          <cell r="E644">
            <v>284702.09000000003</v>
          </cell>
          <cell r="F644">
            <v>284702.09000000003</v>
          </cell>
          <cell r="G644">
            <v>0</v>
          </cell>
          <cell r="H644">
            <v>284702.09000000003</v>
          </cell>
        </row>
        <row r="645">
          <cell r="A645" t="str">
            <v>72000720</v>
          </cell>
          <cell r="B645" t="str">
            <v>Rclm-S FL (S RK)</v>
          </cell>
          <cell r="C645">
            <v>3151030.52</v>
          </cell>
          <cell r="D645">
            <v>0</v>
          </cell>
          <cell r="E645">
            <v>3151030.52</v>
          </cell>
          <cell r="F645">
            <v>3151030.52</v>
          </cell>
          <cell r="G645">
            <v>0</v>
          </cell>
          <cell r="H645">
            <v>3151030.52</v>
          </cell>
        </row>
        <row r="646">
          <cell r="A646" t="str">
            <v>72000900</v>
          </cell>
          <cell r="B646" t="str">
            <v>Offline Earnings - F</v>
          </cell>
          <cell r="C646">
            <v>11923.24</v>
          </cell>
          <cell r="D646">
            <v>0</v>
          </cell>
          <cell r="E646">
            <v>11923.24</v>
          </cell>
          <cell r="F646">
            <v>11923.24</v>
          </cell>
          <cell r="G646">
            <v>0</v>
          </cell>
          <cell r="H646">
            <v>11923.24</v>
          </cell>
        </row>
        <row r="647">
          <cell r="A647" t="str">
            <v>72000000x</v>
          </cell>
          <cell r="C647">
            <v>24287845.809999995</v>
          </cell>
          <cell r="D647">
            <v>25642626.57</v>
          </cell>
          <cell r="E647">
            <v>-1354780.7600000014</v>
          </cell>
          <cell r="F647">
            <v>24287845.809999995</v>
          </cell>
          <cell r="G647">
            <v>25642626.57</v>
          </cell>
          <cell r="H647">
            <v>-1354780.7600000014</v>
          </cell>
        </row>
        <row r="649">
          <cell r="A649" t="str">
            <v>72010100</v>
          </cell>
          <cell r="B649" t="str">
            <v>SP-Time</v>
          </cell>
          <cell r="C649">
            <v>-477957.37</v>
          </cell>
          <cell r="D649">
            <v>0</v>
          </cell>
          <cell r="E649">
            <v>-477957.37</v>
          </cell>
          <cell r="F649">
            <v>-477957.37</v>
          </cell>
          <cell r="G649">
            <v>0</v>
          </cell>
          <cell r="H649">
            <v>-477957.37</v>
          </cell>
        </row>
        <row r="650">
          <cell r="A650" t="str">
            <v>72010200</v>
          </cell>
          <cell r="B650" t="str">
            <v>SP-Miles</v>
          </cell>
          <cell r="C650">
            <v>-249085.5</v>
          </cell>
          <cell r="D650">
            <v>0</v>
          </cell>
          <cell r="E650">
            <v>-249085.5</v>
          </cell>
          <cell r="F650">
            <v>-249085.5</v>
          </cell>
          <cell r="G650">
            <v>0</v>
          </cell>
          <cell r="H650">
            <v>-249085.5</v>
          </cell>
        </row>
        <row r="651">
          <cell r="A651" t="str">
            <v>72010300</v>
          </cell>
          <cell r="B651" t="str">
            <v>SP-Reclaim</v>
          </cell>
          <cell r="C651">
            <v>-2437628.86</v>
          </cell>
          <cell r="D651">
            <v>0</v>
          </cell>
          <cell r="E651">
            <v>-2437628.86</v>
          </cell>
          <cell r="F651">
            <v>-2437628.86</v>
          </cell>
          <cell r="G651">
            <v>0</v>
          </cell>
          <cell r="H651">
            <v>-2437628.86</v>
          </cell>
        </row>
        <row r="652">
          <cell r="A652" t="str">
            <v>72010400</v>
          </cell>
          <cell r="B652" t="str">
            <v>SP-Claims</v>
          </cell>
          <cell r="C652">
            <v>-23621.69</v>
          </cell>
          <cell r="D652">
            <v>0</v>
          </cell>
          <cell r="E652">
            <v>-23621.69</v>
          </cell>
          <cell r="F652">
            <v>-23621.69</v>
          </cell>
          <cell r="G652">
            <v>0</v>
          </cell>
          <cell r="H652">
            <v>-23621.69</v>
          </cell>
        </row>
        <row r="653">
          <cell r="A653" t="str">
            <v>72010500</v>
          </cell>
          <cell r="B653" t="str">
            <v>SP-MRL</v>
          </cell>
          <cell r="C653">
            <v>4532.72</v>
          </cell>
          <cell r="D653">
            <v>0</v>
          </cell>
          <cell r="E653">
            <v>4532.72</v>
          </cell>
          <cell r="F653">
            <v>4532.72</v>
          </cell>
          <cell r="G653">
            <v>0</v>
          </cell>
          <cell r="H653">
            <v>4532.72</v>
          </cell>
        </row>
        <row r="654">
          <cell r="A654" t="str">
            <v>72010610</v>
          </cell>
          <cell r="B654" t="str">
            <v>SP-Rclm-S Rk (S Fl)</v>
          </cell>
          <cell r="C654">
            <v>4198.8</v>
          </cell>
          <cell r="D654">
            <v>0</v>
          </cell>
          <cell r="E654">
            <v>4198.8</v>
          </cell>
          <cell r="F654">
            <v>4198.8</v>
          </cell>
          <cell r="G654">
            <v>0</v>
          </cell>
          <cell r="H654">
            <v>4198.8</v>
          </cell>
        </row>
        <row r="655">
          <cell r="A655" t="str">
            <v>72010620</v>
          </cell>
          <cell r="B655" t="str">
            <v>SP-Time-S Rk (T Fl)</v>
          </cell>
          <cell r="C655">
            <v>271648.02</v>
          </cell>
          <cell r="D655">
            <v>0</v>
          </cell>
          <cell r="E655">
            <v>271648.02</v>
          </cell>
          <cell r="F655">
            <v>271648.02</v>
          </cell>
          <cell r="G655">
            <v>0</v>
          </cell>
          <cell r="H655">
            <v>271648.02</v>
          </cell>
        </row>
        <row r="656">
          <cell r="A656" t="str">
            <v>72010630</v>
          </cell>
          <cell r="B656" t="str">
            <v>SP-Rclm-S Rk (T Fl)</v>
          </cell>
          <cell r="C656">
            <v>178918.97</v>
          </cell>
          <cell r="D656">
            <v>0</v>
          </cell>
          <cell r="E656">
            <v>178918.97</v>
          </cell>
          <cell r="F656">
            <v>178918.97</v>
          </cell>
          <cell r="G656">
            <v>0</v>
          </cell>
          <cell r="H656">
            <v>178918.97</v>
          </cell>
        </row>
        <row r="657">
          <cell r="A657" t="str">
            <v>72010720</v>
          </cell>
          <cell r="B657" t="str">
            <v>SP-Rclm-S Fl (S Rk)</v>
          </cell>
          <cell r="C657">
            <v>103312.71</v>
          </cell>
          <cell r="D657">
            <v>0</v>
          </cell>
          <cell r="E657">
            <v>103312.71</v>
          </cell>
          <cell r="F657">
            <v>103312.71</v>
          </cell>
          <cell r="G657">
            <v>0</v>
          </cell>
          <cell r="H657">
            <v>103312.71</v>
          </cell>
        </row>
        <row r="658">
          <cell r="A658" t="str">
            <v>72010900</v>
          </cell>
          <cell r="B658" t="str">
            <v>SP-First Month Adj</v>
          </cell>
          <cell r="C658">
            <v>-133550.06</v>
          </cell>
          <cell r="D658">
            <v>0</v>
          </cell>
          <cell r="E658">
            <v>-133550.06</v>
          </cell>
          <cell r="F658">
            <v>-133550.06</v>
          </cell>
          <cell r="G658">
            <v>0</v>
          </cell>
          <cell r="H658">
            <v>-133550.06</v>
          </cell>
        </row>
        <row r="659">
          <cell r="A659" t="str">
            <v>72010000x</v>
          </cell>
          <cell r="C659">
            <v>-2759232.26</v>
          </cell>
          <cell r="D659">
            <v>0</v>
          </cell>
          <cell r="E659">
            <v>-2759232.26</v>
          </cell>
          <cell r="F659">
            <v>-2759232.26</v>
          </cell>
          <cell r="G659">
            <v>0</v>
          </cell>
          <cell r="H659">
            <v>-2759232.26</v>
          </cell>
        </row>
        <row r="661">
          <cell r="A661" t="str">
            <v>72050000</v>
          </cell>
          <cell r="B661" t="str">
            <v>Off Earn Lse Equip</v>
          </cell>
          <cell r="C661">
            <v>2094108.41</v>
          </cell>
          <cell r="D661">
            <v>1126860.6299999999</v>
          </cell>
          <cell r="E661">
            <v>967247.78</v>
          </cell>
          <cell r="F661">
            <v>2094108.41</v>
          </cell>
          <cell r="G661">
            <v>1126860.6299999999</v>
          </cell>
          <cell r="H661">
            <v>967247.78</v>
          </cell>
        </row>
        <row r="662">
          <cell r="A662" t="str">
            <v>72050100</v>
          </cell>
          <cell r="B662" t="str">
            <v>OEL-Time</v>
          </cell>
          <cell r="C662">
            <v>16982258.969999999</v>
          </cell>
          <cell r="D662">
            <v>0</v>
          </cell>
          <cell r="E662">
            <v>16982258.969999999</v>
          </cell>
          <cell r="F662">
            <v>16982258.969999999</v>
          </cell>
          <cell r="G662">
            <v>0</v>
          </cell>
          <cell r="H662">
            <v>16982258.969999999</v>
          </cell>
        </row>
        <row r="663">
          <cell r="A663" t="str">
            <v>72050200</v>
          </cell>
          <cell r="B663" t="str">
            <v>OEL-Miles</v>
          </cell>
          <cell r="C663">
            <v>3853237.89</v>
          </cell>
          <cell r="D663">
            <v>0</v>
          </cell>
          <cell r="E663">
            <v>3853237.89</v>
          </cell>
          <cell r="F663">
            <v>3853237.89</v>
          </cell>
          <cell r="G663">
            <v>0</v>
          </cell>
          <cell r="H663">
            <v>3853237.89</v>
          </cell>
        </row>
        <row r="664">
          <cell r="A664" t="str">
            <v>72050300</v>
          </cell>
          <cell r="B664" t="str">
            <v>OEL-Reclaim</v>
          </cell>
          <cell r="C664">
            <v>-2485333.7000000002</v>
          </cell>
          <cell r="D664">
            <v>0</v>
          </cell>
          <cell r="E664">
            <v>-2485333.7000000002</v>
          </cell>
          <cell r="F664">
            <v>-2485333.7000000002</v>
          </cell>
          <cell r="G664">
            <v>0</v>
          </cell>
          <cell r="H664">
            <v>-2485333.7000000002</v>
          </cell>
        </row>
        <row r="665">
          <cell r="A665" t="str">
            <v>72050400</v>
          </cell>
          <cell r="B665" t="str">
            <v>OEL-Claims</v>
          </cell>
          <cell r="C665">
            <v>47073.36</v>
          </cell>
          <cell r="D665">
            <v>0</v>
          </cell>
          <cell r="E665">
            <v>47073.36</v>
          </cell>
          <cell r="F665">
            <v>47073.36</v>
          </cell>
          <cell r="G665">
            <v>0</v>
          </cell>
          <cell r="H665">
            <v>47073.36</v>
          </cell>
        </row>
        <row r="666">
          <cell r="A666" t="str">
            <v>72050500</v>
          </cell>
          <cell r="B666" t="str">
            <v>OEL-MRL</v>
          </cell>
          <cell r="C666">
            <v>63714.98</v>
          </cell>
          <cell r="D666">
            <v>0</v>
          </cell>
          <cell r="E666">
            <v>63714.98</v>
          </cell>
          <cell r="F666">
            <v>63714.98</v>
          </cell>
          <cell r="G666">
            <v>0</v>
          </cell>
          <cell r="H666">
            <v>63714.98</v>
          </cell>
        </row>
        <row r="667">
          <cell r="A667" t="str">
            <v>72050700</v>
          </cell>
          <cell r="B667" t="str">
            <v>OEL-Time-S Fl (S Rk)</v>
          </cell>
          <cell r="C667">
            <v>556171.76</v>
          </cell>
          <cell r="D667">
            <v>0</v>
          </cell>
          <cell r="E667">
            <v>556171.76</v>
          </cell>
          <cell r="F667">
            <v>556171.76</v>
          </cell>
          <cell r="G667">
            <v>0</v>
          </cell>
          <cell r="H667">
            <v>556171.76</v>
          </cell>
        </row>
        <row r="668">
          <cell r="A668" t="str">
            <v>72050710</v>
          </cell>
          <cell r="B668" t="str">
            <v>OEL-Mile-S Fl (S Rk)</v>
          </cell>
          <cell r="C668">
            <v>134127.38</v>
          </cell>
          <cell r="D668">
            <v>0</v>
          </cell>
          <cell r="E668">
            <v>134127.38</v>
          </cell>
          <cell r="F668">
            <v>134127.38</v>
          </cell>
          <cell r="G668">
            <v>0</v>
          </cell>
          <cell r="H668">
            <v>134127.38</v>
          </cell>
        </row>
        <row r="669">
          <cell r="A669" t="str">
            <v>72050720</v>
          </cell>
          <cell r="B669" t="str">
            <v>OEL-Rclm-S Fl (S Rk)</v>
          </cell>
          <cell r="C669">
            <v>-88102.29</v>
          </cell>
          <cell r="D669">
            <v>0</v>
          </cell>
          <cell r="E669">
            <v>-88102.29</v>
          </cell>
          <cell r="F669">
            <v>-88102.29</v>
          </cell>
          <cell r="G669">
            <v>0</v>
          </cell>
          <cell r="H669">
            <v>-88102.29</v>
          </cell>
        </row>
        <row r="670">
          <cell r="A670" t="str">
            <v>72050900</v>
          </cell>
          <cell r="B670" t="str">
            <v>OEL-First Month Adj</v>
          </cell>
          <cell r="C670">
            <v>9649.17</v>
          </cell>
          <cell r="D670">
            <v>0</v>
          </cell>
          <cell r="E670">
            <v>9649.17</v>
          </cell>
          <cell r="F670">
            <v>9649.17</v>
          </cell>
          <cell r="G670">
            <v>0</v>
          </cell>
          <cell r="H670">
            <v>9649.17</v>
          </cell>
        </row>
        <row r="671">
          <cell r="A671" t="str">
            <v>72080000</v>
          </cell>
          <cell r="B671" t="str">
            <v>Detention Receipts</v>
          </cell>
          <cell r="C671">
            <v>0</v>
          </cell>
          <cell r="D671">
            <v>0</v>
          </cell>
          <cell r="E671">
            <v>0</v>
          </cell>
          <cell r="F671">
            <v>0</v>
          </cell>
          <cell r="G671">
            <v>0</v>
          </cell>
          <cell r="H671">
            <v>0</v>
          </cell>
        </row>
        <row r="672">
          <cell r="A672" t="str">
            <v>72050000x</v>
          </cell>
          <cell r="C672">
            <v>21166905.930000003</v>
          </cell>
          <cell r="D672">
            <v>1126860.6299999999</v>
          </cell>
          <cell r="E672">
            <v>20040045.300000004</v>
          </cell>
          <cell r="F672">
            <v>21166905.930000003</v>
          </cell>
          <cell r="G672">
            <v>1126860.6299999999</v>
          </cell>
          <cell r="H672">
            <v>20040045.300000004</v>
          </cell>
        </row>
        <row r="674">
          <cell r="A674" t="str">
            <v>73000000</v>
          </cell>
          <cell r="B674" t="str">
            <v>Foreign Car Payments</v>
          </cell>
          <cell r="C674">
            <v>-331399.87</v>
          </cell>
          <cell r="D674">
            <v>-34114300.549999997</v>
          </cell>
          <cell r="E674">
            <v>33782900.68</v>
          </cell>
          <cell r="F674">
            <v>-331399.87</v>
          </cell>
          <cell r="G674">
            <v>-34114300.549999997</v>
          </cell>
          <cell r="H674">
            <v>33782900.68</v>
          </cell>
        </row>
        <row r="675">
          <cell r="A675" t="str">
            <v>73000100</v>
          </cell>
          <cell r="B675" t="str">
            <v>Foreign Car Hire - T</v>
          </cell>
          <cell r="C675">
            <v>-15965029.289999999</v>
          </cell>
          <cell r="D675">
            <v>0</v>
          </cell>
          <cell r="E675">
            <v>-15965029.289999999</v>
          </cell>
          <cell r="F675">
            <v>-15965029.289999999</v>
          </cell>
          <cell r="G675">
            <v>0</v>
          </cell>
          <cell r="H675">
            <v>-15965029.289999999</v>
          </cell>
        </row>
        <row r="676">
          <cell r="A676" t="str">
            <v>73000200</v>
          </cell>
          <cell r="B676" t="str">
            <v>Foreign Car Hire - M</v>
          </cell>
          <cell r="C676">
            <v>-6227115.46</v>
          </cell>
          <cell r="D676">
            <v>0</v>
          </cell>
          <cell r="E676">
            <v>-6227115.46</v>
          </cell>
          <cell r="F676">
            <v>-6227115.46</v>
          </cell>
          <cell r="G676">
            <v>0</v>
          </cell>
          <cell r="H676">
            <v>-6227115.46</v>
          </cell>
        </row>
        <row r="677">
          <cell r="A677" t="str">
            <v>73000300</v>
          </cell>
          <cell r="B677" t="str">
            <v>Foreign Car Hire - R</v>
          </cell>
          <cell r="C677">
            <v>-1311673.3700000001</v>
          </cell>
          <cell r="D677">
            <v>0</v>
          </cell>
          <cell r="E677">
            <v>-1311673.3700000001</v>
          </cell>
          <cell r="F677">
            <v>-1311673.3700000001</v>
          </cell>
          <cell r="G677">
            <v>0</v>
          </cell>
          <cell r="H677">
            <v>-1311673.3700000001</v>
          </cell>
        </row>
        <row r="678">
          <cell r="A678" t="str">
            <v>73000400</v>
          </cell>
          <cell r="B678" t="str">
            <v>Foreign Car Hire - C</v>
          </cell>
          <cell r="C678">
            <v>-111850.66</v>
          </cell>
          <cell r="D678">
            <v>0</v>
          </cell>
          <cell r="E678">
            <v>-111850.66</v>
          </cell>
          <cell r="F678">
            <v>-111850.66</v>
          </cell>
          <cell r="G678">
            <v>0</v>
          </cell>
          <cell r="H678">
            <v>-111850.66</v>
          </cell>
        </row>
        <row r="679">
          <cell r="A679" t="str">
            <v>73000500</v>
          </cell>
          <cell r="B679" t="str">
            <v>Foreign Car Hire - M</v>
          </cell>
          <cell r="C679">
            <v>-979225.98</v>
          </cell>
          <cell r="D679">
            <v>0</v>
          </cell>
          <cell r="E679">
            <v>-979225.98</v>
          </cell>
          <cell r="F679">
            <v>-979225.98</v>
          </cell>
          <cell r="G679">
            <v>0</v>
          </cell>
          <cell r="H679">
            <v>-979225.98</v>
          </cell>
        </row>
        <row r="680">
          <cell r="A680" t="str">
            <v>73000600</v>
          </cell>
          <cell r="B680" t="str">
            <v>Time - Foreign Rack</v>
          </cell>
          <cell r="C680">
            <v>-839998.91</v>
          </cell>
          <cell r="D680">
            <v>0</v>
          </cell>
          <cell r="E680">
            <v>-839998.91</v>
          </cell>
          <cell r="F680">
            <v>-839998.91</v>
          </cell>
          <cell r="G680">
            <v>0</v>
          </cell>
          <cell r="H680">
            <v>-839998.91</v>
          </cell>
        </row>
        <row r="681">
          <cell r="A681" t="str">
            <v>73000610</v>
          </cell>
          <cell r="B681" t="str">
            <v>Rclm-F RK (F FL)</v>
          </cell>
          <cell r="C681">
            <v>182308</v>
          </cell>
          <cell r="D681">
            <v>0</v>
          </cell>
          <cell r="E681">
            <v>182308</v>
          </cell>
          <cell r="F681">
            <v>182308</v>
          </cell>
          <cell r="G681">
            <v>0</v>
          </cell>
          <cell r="H681">
            <v>182308</v>
          </cell>
        </row>
        <row r="682">
          <cell r="A682" t="str">
            <v>73000700</v>
          </cell>
          <cell r="B682" t="str">
            <v>Time - Foreign Flat</v>
          </cell>
          <cell r="C682">
            <v>-2293519.89</v>
          </cell>
          <cell r="D682">
            <v>0</v>
          </cell>
          <cell r="E682">
            <v>-2293519.89</v>
          </cell>
          <cell r="F682">
            <v>-2293519.89</v>
          </cell>
          <cell r="G682">
            <v>0</v>
          </cell>
          <cell r="H682">
            <v>-2293519.89</v>
          </cell>
        </row>
        <row r="683">
          <cell r="A683" t="str">
            <v>73000710</v>
          </cell>
          <cell r="B683" t="str">
            <v>Miles-F FL (F RK)</v>
          </cell>
          <cell r="C683">
            <v>-734056.32</v>
          </cell>
          <cell r="D683">
            <v>0</v>
          </cell>
          <cell r="E683">
            <v>-734056.32</v>
          </cell>
          <cell r="F683">
            <v>-734056.32</v>
          </cell>
          <cell r="G683">
            <v>0</v>
          </cell>
          <cell r="H683">
            <v>-734056.32</v>
          </cell>
        </row>
        <row r="684">
          <cell r="A684" t="str">
            <v>73000720</v>
          </cell>
          <cell r="B684" t="str">
            <v>Rclm-F FL (F RK)</v>
          </cell>
          <cell r="C684">
            <v>-1843502.11</v>
          </cell>
          <cell r="D684">
            <v>0</v>
          </cell>
          <cell r="E684">
            <v>-1843502.11</v>
          </cell>
          <cell r="F684">
            <v>-1843502.11</v>
          </cell>
          <cell r="G684">
            <v>0</v>
          </cell>
          <cell r="H684">
            <v>-1843502.11</v>
          </cell>
        </row>
        <row r="685">
          <cell r="A685" t="str">
            <v>73000800</v>
          </cell>
          <cell r="B685" t="str">
            <v>Foreign Car Hire - M</v>
          </cell>
          <cell r="C685">
            <v>-94185.279999999999</v>
          </cell>
          <cell r="D685">
            <v>0</v>
          </cell>
          <cell r="E685">
            <v>-94185.279999999999</v>
          </cell>
          <cell r="F685">
            <v>-94185.279999999999</v>
          </cell>
          <cell r="G685">
            <v>0</v>
          </cell>
          <cell r="H685">
            <v>-94185.279999999999</v>
          </cell>
        </row>
        <row r="686">
          <cell r="A686" t="str">
            <v>73000900</v>
          </cell>
          <cell r="B686" t="str">
            <v>Foreign Car Hire - F</v>
          </cell>
          <cell r="C686">
            <v>-13599.72</v>
          </cell>
          <cell r="D686">
            <v>0</v>
          </cell>
          <cell r="E686">
            <v>-13599.72</v>
          </cell>
          <cell r="F686">
            <v>-13599.72</v>
          </cell>
          <cell r="G686">
            <v>0</v>
          </cell>
          <cell r="H686">
            <v>-13599.72</v>
          </cell>
        </row>
        <row r="687">
          <cell r="A687" t="str">
            <v>73000000x</v>
          </cell>
          <cell r="C687">
            <v>-30562848.859999999</v>
          </cell>
          <cell r="D687">
            <v>-34114300.549999997</v>
          </cell>
          <cell r="E687">
            <v>3551451.6899999967</v>
          </cell>
          <cell r="F687">
            <v>-30562848.859999999</v>
          </cell>
          <cell r="G687">
            <v>-34114300.549999997</v>
          </cell>
          <cell r="H687">
            <v>3551451.6899999967</v>
          </cell>
        </row>
        <row r="689">
          <cell r="A689" t="str">
            <v>73210000</v>
          </cell>
          <cell r="B689" t="str">
            <v>TTX Car Payments</v>
          </cell>
          <cell r="C689">
            <v>-579394.99</v>
          </cell>
          <cell r="D689">
            <v>-70034247.439999998</v>
          </cell>
          <cell r="E689">
            <v>69454852.450000003</v>
          </cell>
          <cell r="F689">
            <v>-579394.99</v>
          </cell>
          <cell r="G689">
            <v>-70034247.439999998</v>
          </cell>
          <cell r="H689">
            <v>69454852.450000003</v>
          </cell>
        </row>
        <row r="690">
          <cell r="A690" t="str">
            <v>73210110</v>
          </cell>
          <cell r="B690" t="str">
            <v>TTX Car Hire - Incen</v>
          </cell>
          <cell r="C690">
            <v>3118380.74</v>
          </cell>
          <cell r="D690">
            <v>0</v>
          </cell>
          <cell r="E690">
            <v>3118380.74</v>
          </cell>
          <cell r="F690">
            <v>3118380.74</v>
          </cell>
          <cell r="G690">
            <v>0</v>
          </cell>
          <cell r="H690">
            <v>3118380.74</v>
          </cell>
        </row>
        <row r="691">
          <cell r="A691" t="str">
            <v>73210200</v>
          </cell>
          <cell r="B691" t="str">
            <v>TTX Car Hire - Miles</v>
          </cell>
          <cell r="C691">
            <v>-18959198.510000002</v>
          </cell>
          <cell r="D691">
            <v>0</v>
          </cell>
          <cell r="E691">
            <v>-18959198.510000002</v>
          </cell>
          <cell r="F691">
            <v>-18959198.510000002</v>
          </cell>
          <cell r="G691">
            <v>0</v>
          </cell>
          <cell r="H691">
            <v>-18959198.510000002</v>
          </cell>
        </row>
        <row r="692">
          <cell r="A692" t="str">
            <v>73210300</v>
          </cell>
          <cell r="B692" t="str">
            <v>TTX Car Hire - Recla</v>
          </cell>
          <cell r="C692">
            <v>-3738785.77</v>
          </cell>
          <cell r="D692">
            <v>0</v>
          </cell>
          <cell r="E692">
            <v>-3738785.77</v>
          </cell>
          <cell r="F692">
            <v>-3738785.77</v>
          </cell>
          <cell r="G692">
            <v>0</v>
          </cell>
          <cell r="H692">
            <v>-3738785.77</v>
          </cell>
        </row>
        <row r="693">
          <cell r="A693" t="str">
            <v>73210500</v>
          </cell>
          <cell r="B693" t="str">
            <v>TTX Car Hire - MRL</v>
          </cell>
          <cell r="C693">
            <v>-650812.46</v>
          </cell>
          <cell r="D693">
            <v>0</v>
          </cell>
          <cell r="E693">
            <v>-650812.46</v>
          </cell>
          <cell r="F693">
            <v>-650812.46</v>
          </cell>
          <cell r="G693">
            <v>0</v>
          </cell>
          <cell r="H693">
            <v>-650812.46</v>
          </cell>
        </row>
        <row r="694">
          <cell r="A694" t="str">
            <v>73210600</v>
          </cell>
          <cell r="B694" t="str">
            <v>Time - Foreign Rack</v>
          </cell>
          <cell r="C694">
            <v>-4744068.33</v>
          </cell>
          <cell r="D694">
            <v>0</v>
          </cell>
          <cell r="E694">
            <v>-4744068.33</v>
          </cell>
          <cell r="F694">
            <v>-4744068.33</v>
          </cell>
          <cell r="G694">
            <v>0</v>
          </cell>
          <cell r="H694">
            <v>-4744068.33</v>
          </cell>
        </row>
        <row r="695">
          <cell r="A695" t="str">
            <v>73210610</v>
          </cell>
          <cell r="B695" t="str">
            <v>Rclm-F RK (T FL)</v>
          </cell>
          <cell r="C695">
            <v>1582618.22</v>
          </cell>
          <cell r="D695">
            <v>0</v>
          </cell>
          <cell r="E695">
            <v>1582618.22</v>
          </cell>
          <cell r="F695">
            <v>1582618.22</v>
          </cell>
          <cell r="G695">
            <v>0</v>
          </cell>
          <cell r="H695">
            <v>1582618.22</v>
          </cell>
        </row>
        <row r="696">
          <cell r="A696" t="str">
            <v>73210700</v>
          </cell>
          <cell r="B696" t="str">
            <v>Time - TTX Flat</v>
          </cell>
          <cell r="C696">
            <v>-1047972.24</v>
          </cell>
          <cell r="D696">
            <v>0</v>
          </cell>
          <cell r="E696">
            <v>-1047972.24</v>
          </cell>
          <cell r="F696">
            <v>-1047972.24</v>
          </cell>
          <cell r="G696">
            <v>0</v>
          </cell>
          <cell r="H696">
            <v>-1047972.24</v>
          </cell>
        </row>
        <row r="697">
          <cell r="A697" t="str">
            <v>73210710</v>
          </cell>
          <cell r="B697" t="str">
            <v>Miles-T FL (S RK)</v>
          </cell>
          <cell r="C697">
            <v>-78153.94</v>
          </cell>
          <cell r="D697">
            <v>0</v>
          </cell>
          <cell r="E697">
            <v>-78153.94</v>
          </cell>
          <cell r="F697">
            <v>-78153.94</v>
          </cell>
          <cell r="G697">
            <v>0</v>
          </cell>
          <cell r="H697">
            <v>-78153.94</v>
          </cell>
        </row>
        <row r="698">
          <cell r="A698" t="str">
            <v>73210720</v>
          </cell>
          <cell r="B698" t="str">
            <v>Rclm-T FL (S RK)</v>
          </cell>
          <cell r="C698">
            <v>-2466811.2200000002</v>
          </cell>
          <cell r="D698">
            <v>0</v>
          </cell>
          <cell r="E698">
            <v>-2466811.2200000002</v>
          </cell>
          <cell r="F698">
            <v>-2466811.2200000002</v>
          </cell>
          <cell r="G698">
            <v>0</v>
          </cell>
          <cell r="H698">
            <v>-2466811.2200000002</v>
          </cell>
        </row>
        <row r="699">
          <cell r="A699" t="str">
            <v>73210730</v>
          </cell>
          <cell r="B699" t="str">
            <v>Time-T FL (F RK)</v>
          </cell>
          <cell r="C699">
            <v>-7869992.5800000001</v>
          </cell>
          <cell r="D699">
            <v>0</v>
          </cell>
          <cell r="E699">
            <v>-7869992.5800000001</v>
          </cell>
          <cell r="F699">
            <v>-7869992.5800000001</v>
          </cell>
          <cell r="G699">
            <v>0</v>
          </cell>
          <cell r="H699">
            <v>-7869992.5800000001</v>
          </cell>
        </row>
        <row r="700">
          <cell r="A700" t="str">
            <v>73210740</v>
          </cell>
          <cell r="B700" t="str">
            <v>Miles-T FL (F RK)</v>
          </cell>
          <cell r="C700">
            <v>-608541.96</v>
          </cell>
          <cell r="D700">
            <v>0</v>
          </cell>
          <cell r="E700">
            <v>-608541.96</v>
          </cell>
          <cell r="F700">
            <v>-608541.96</v>
          </cell>
          <cell r="G700">
            <v>0</v>
          </cell>
          <cell r="H700">
            <v>-608541.96</v>
          </cell>
        </row>
        <row r="701">
          <cell r="A701" t="str">
            <v>73210750</v>
          </cell>
          <cell r="B701" t="str">
            <v>Rclm-T FL (F RK)</v>
          </cell>
          <cell r="C701">
            <v>1637785.09</v>
          </cell>
          <cell r="D701">
            <v>0</v>
          </cell>
          <cell r="E701">
            <v>1637785.09</v>
          </cell>
          <cell r="F701">
            <v>1637785.09</v>
          </cell>
          <cell r="G701">
            <v>0</v>
          </cell>
          <cell r="H701">
            <v>1637785.09</v>
          </cell>
        </row>
        <row r="702">
          <cell r="A702" t="str">
            <v>73210100</v>
          </cell>
          <cell r="B702" t="str">
            <v>TTX Car Hire - Time</v>
          </cell>
          <cell r="C702">
            <v>-37272408.219999999</v>
          </cell>
          <cell r="D702">
            <v>-561071.06999999995</v>
          </cell>
          <cell r="E702">
            <v>-36711337.149999999</v>
          </cell>
          <cell r="F702">
            <v>-37272408.219999999</v>
          </cell>
          <cell r="G702">
            <v>-561071.06999999995</v>
          </cell>
          <cell r="H702">
            <v>-36711337.149999999</v>
          </cell>
        </row>
        <row r="703">
          <cell r="A703" t="str">
            <v>73210400</v>
          </cell>
          <cell r="B703" t="str">
            <v>TTX Car Hire - Claim</v>
          </cell>
          <cell r="C703">
            <v>-299100</v>
          </cell>
          <cell r="D703">
            <v>-583500</v>
          </cell>
          <cell r="E703">
            <v>284400</v>
          </cell>
          <cell r="F703">
            <v>-299100</v>
          </cell>
          <cell r="G703">
            <v>-583500</v>
          </cell>
          <cell r="H703">
            <v>284400</v>
          </cell>
        </row>
        <row r="704">
          <cell r="A704" t="str">
            <v>73210000x</v>
          </cell>
          <cell r="C704">
            <v>-71976456.169999987</v>
          </cell>
          <cell r="D704">
            <v>-71178818.50999999</v>
          </cell>
          <cell r="E704">
            <v>-797637.66000000387</v>
          </cell>
          <cell r="F704">
            <v>-71976456.169999987</v>
          </cell>
          <cell r="G704">
            <v>-71178818.50999999</v>
          </cell>
          <cell r="H704">
            <v>-797637.66000000387</v>
          </cell>
        </row>
        <row r="706">
          <cell r="A706" t="str">
            <v>73330000</v>
          </cell>
          <cell r="B706" t="str">
            <v>Other Equipment Rent</v>
          </cell>
          <cell r="C706">
            <v>-1901379.7</v>
          </cell>
          <cell r="D706">
            <v>-590947.73</v>
          </cell>
          <cell r="E706">
            <v>-1310431.97</v>
          </cell>
          <cell r="F706">
            <v>-1901379.7</v>
          </cell>
          <cell r="G706">
            <v>-590947.73</v>
          </cell>
          <cell r="H706">
            <v>-1310431.97</v>
          </cell>
        </row>
        <row r="707">
          <cell r="A707" t="str">
            <v>73331000</v>
          </cell>
          <cell r="B707" t="str">
            <v>Operating Lease - Lo</v>
          </cell>
          <cell r="C707">
            <v>-43507872.390000001</v>
          </cell>
          <cell r="D707">
            <v>-46130850.890000001</v>
          </cell>
          <cell r="E707">
            <v>2622978.5</v>
          </cell>
          <cell r="F707">
            <v>-43507872.390000001</v>
          </cell>
          <cell r="G707">
            <v>-46130850.890000001</v>
          </cell>
          <cell r="H707">
            <v>2622978.5</v>
          </cell>
        </row>
        <row r="708">
          <cell r="A708" t="str">
            <v>73332000</v>
          </cell>
          <cell r="B708" t="str">
            <v>Operating Lease - Sh</v>
          </cell>
          <cell r="C708">
            <v>-19751273</v>
          </cell>
          <cell r="D708">
            <v>-15988458.59</v>
          </cell>
          <cell r="E708">
            <v>-3762814.41</v>
          </cell>
          <cell r="F708">
            <v>-19751273</v>
          </cell>
          <cell r="G708">
            <v>-15988458.59</v>
          </cell>
          <cell r="H708">
            <v>-3762814.41</v>
          </cell>
        </row>
        <row r="709">
          <cell r="A709" t="str">
            <v>73333000</v>
          </cell>
          <cell r="B709" t="str">
            <v>Operating Lease - St</v>
          </cell>
          <cell r="C709">
            <v>-912311.56</v>
          </cell>
          <cell r="D709">
            <v>-357808.87</v>
          </cell>
          <cell r="E709">
            <v>-554502.68999999994</v>
          </cell>
          <cell r="F709">
            <v>-912311.56</v>
          </cell>
          <cell r="G709">
            <v>-357808.87</v>
          </cell>
          <cell r="H709">
            <v>-554502.68999999994</v>
          </cell>
        </row>
        <row r="710">
          <cell r="A710" t="str">
            <v>73334000</v>
          </cell>
          <cell r="B710" t="str">
            <v>PFU Lease</v>
          </cell>
          <cell r="C710">
            <v>-259138.97</v>
          </cell>
          <cell r="D710">
            <v>0</v>
          </cell>
          <cell r="E710">
            <v>-259138.97</v>
          </cell>
          <cell r="F710">
            <v>-259138.97</v>
          </cell>
          <cell r="G710">
            <v>0</v>
          </cell>
          <cell r="H710">
            <v>-259138.97</v>
          </cell>
        </row>
        <row r="711">
          <cell r="A711" t="str">
            <v>73334100</v>
          </cell>
          <cell r="B711" t="str">
            <v>PFU Lease - Time</v>
          </cell>
          <cell r="C711">
            <v>-2984812.42</v>
          </cell>
          <cell r="D711">
            <v>0</v>
          </cell>
          <cell r="E711">
            <v>-2984812.42</v>
          </cell>
          <cell r="F711">
            <v>-2984812.42</v>
          </cell>
          <cell r="G711">
            <v>0</v>
          </cell>
          <cell r="H711">
            <v>-2984812.42</v>
          </cell>
        </row>
        <row r="712">
          <cell r="A712" t="str">
            <v>73334200</v>
          </cell>
          <cell r="B712" t="str">
            <v>PFU Lease - Miles</v>
          </cell>
          <cell r="C712">
            <v>-4114135.45</v>
          </cell>
          <cell r="D712">
            <v>0</v>
          </cell>
          <cell r="E712">
            <v>-4114135.45</v>
          </cell>
          <cell r="F712">
            <v>-4114135.45</v>
          </cell>
          <cell r="G712">
            <v>0</v>
          </cell>
          <cell r="H712">
            <v>-4114135.45</v>
          </cell>
        </row>
        <row r="713">
          <cell r="A713" t="str">
            <v>73334300</v>
          </cell>
          <cell r="B713" t="str">
            <v>PFU Lease - Reclaims</v>
          </cell>
          <cell r="C713">
            <v>-843228.55</v>
          </cell>
          <cell r="D713">
            <v>0</v>
          </cell>
          <cell r="E713">
            <v>-843228.55</v>
          </cell>
          <cell r="F713">
            <v>-843228.55</v>
          </cell>
          <cell r="G713">
            <v>0</v>
          </cell>
          <cell r="H713">
            <v>-843228.55</v>
          </cell>
        </row>
        <row r="714">
          <cell r="A714" t="str">
            <v>73334400</v>
          </cell>
          <cell r="B714" t="str">
            <v>PFU Lease - Claims</v>
          </cell>
          <cell r="C714">
            <v>-150202.47</v>
          </cell>
          <cell r="D714">
            <v>0</v>
          </cell>
          <cell r="E714">
            <v>-150202.47</v>
          </cell>
          <cell r="F714">
            <v>-150202.47</v>
          </cell>
          <cell r="G714">
            <v>0</v>
          </cell>
          <cell r="H714">
            <v>-150202.47</v>
          </cell>
        </row>
        <row r="715">
          <cell r="A715" t="str">
            <v>73334500</v>
          </cell>
          <cell r="B715" t="str">
            <v>PFU Lease - MRL</v>
          </cell>
          <cell r="C715">
            <v>-433144.19</v>
          </cell>
          <cell r="D715">
            <v>0</v>
          </cell>
          <cell r="E715">
            <v>-433144.19</v>
          </cell>
          <cell r="F715">
            <v>-433144.19</v>
          </cell>
          <cell r="G715">
            <v>0</v>
          </cell>
          <cell r="H715">
            <v>-433144.19</v>
          </cell>
        </row>
        <row r="716">
          <cell r="A716" t="str">
            <v>73334900</v>
          </cell>
          <cell r="B716" t="str">
            <v>PFU Lease - First Mo</v>
          </cell>
          <cell r="C716">
            <v>-70961.42</v>
          </cell>
          <cell r="D716">
            <v>0</v>
          </cell>
          <cell r="E716">
            <v>-70961.42</v>
          </cell>
          <cell r="F716">
            <v>-70961.42</v>
          </cell>
          <cell r="G716">
            <v>0</v>
          </cell>
          <cell r="H716">
            <v>-70961.42</v>
          </cell>
        </row>
        <row r="717">
          <cell r="A717" t="str">
            <v>73330000x</v>
          </cell>
          <cell r="C717">
            <v>-74928460.120000005</v>
          </cell>
          <cell r="D717">
            <v>-63068066.079999991</v>
          </cell>
          <cell r="E717">
            <v>-11860394.040000001</v>
          </cell>
          <cell r="F717">
            <v>-74928460.120000005</v>
          </cell>
          <cell r="G717">
            <v>-63068066.079999991</v>
          </cell>
          <cell r="H717">
            <v>-11860394.040000001</v>
          </cell>
        </row>
        <row r="719">
          <cell r="A719" t="str">
            <v>73340000</v>
          </cell>
          <cell r="B719" t="str">
            <v>PPA Amort – Equip</v>
          </cell>
          <cell r="C719">
            <v>-1645648.34</v>
          </cell>
          <cell r="D719">
            <v>366622.47</v>
          </cell>
          <cell r="E719">
            <v>-2012270.81</v>
          </cell>
          <cell r="F719">
            <v>-1645648.34</v>
          </cell>
          <cell r="G719">
            <v>366622.47</v>
          </cell>
          <cell r="H719">
            <v>-2012270.81</v>
          </cell>
        </row>
        <row r="720">
          <cell r="C720">
            <v>-1645648.34</v>
          </cell>
          <cell r="D720">
            <v>366622.47</v>
          </cell>
          <cell r="E720">
            <v>-2012270.81</v>
          </cell>
          <cell r="F720">
            <v>-1645648.34</v>
          </cell>
          <cell r="G720">
            <v>366622.47</v>
          </cell>
          <cell r="H720">
            <v>-2012270.81</v>
          </cell>
        </row>
        <row r="722">
          <cell r="A722" t="str">
            <v>73470000</v>
          </cell>
          <cell r="B722" t="str">
            <v>Private Car Payments</v>
          </cell>
          <cell r="C722">
            <v>0</v>
          </cell>
          <cell r="D722">
            <v>-2417011.48</v>
          </cell>
          <cell r="E722">
            <v>2417011.48</v>
          </cell>
          <cell r="F722">
            <v>0</v>
          </cell>
          <cell r="G722">
            <v>-2417011.48</v>
          </cell>
          <cell r="H722">
            <v>2417011.48</v>
          </cell>
        </row>
        <row r="723">
          <cell r="A723" t="str">
            <v>73470200</v>
          </cell>
          <cell r="B723" t="str">
            <v>Private Car Hire - M</v>
          </cell>
          <cell r="C723">
            <v>-378955.49</v>
          </cell>
          <cell r="D723">
            <v>0</v>
          </cell>
          <cell r="E723">
            <v>-378955.49</v>
          </cell>
          <cell r="F723">
            <v>-378955.49</v>
          </cell>
          <cell r="G723">
            <v>0</v>
          </cell>
          <cell r="H723">
            <v>-378955.49</v>
          </cell>
        </row>
        <row r="724">
          <cell r="A724" t="str">
            <v>73470300</v>
          </cell>
          <cell r="B724" t="str">
            <v>Private Car Hire - R</v>
          </cell>
          <cell r="C724">
            <v>-82767.039999999994</v>
          </cell>
          <cell r="D724">
            <v>0</v>
          </cell>
          <cell r="E724">
            <v>-82767.039999999994</v>
          </cell>
          <cell r="F724">
            <v>-82767.039999999994</v>
          </cell>
          <cell r="G724">
            <v>0</v>
          </cell>
          <cell r="H724">
            <v>-82767.039999999994</v>
          </cell>
        </row>
        <row r="725">
          <cell r="A725" t="str">
            <v>73470400</v>
          </cell>
          <cell r="B725" t="str">
            <v>Private Car Hire - C</v>
          </cell>
          <cell r="C725">
            <v>-130947.16</v>
          </cell>
          <cell r="D725">
            <v>0</v>
          </cell>
          <cell r="E725">
            <v>-130947.16</v>
          </cell>
          <cell r="F725">
            <v>-130947.16</v>
          </cell>
          <cell r="G725">
            <v>0</v>
          </cell>
          <cell r="H725">
            <v>-130947.16</v>
          </cell>
        </row>
        <row r="726">
          <cell r="A726" t="str">
            <v>73470500</v>
          </cell>
          <cell r="B726" t="str">
            <v>Private Car Hire - M</v>
          </cell>
          <cell r="C726">
            <v>-276310.24</v>
          </cell>
          <cell r="D726">
            <v>0</v>
          </cell>
          <cell r="E726">
            <v>-276310.24</v>
          </cell>
          <cell r="F726">
            <v>-276310.24</v>
          </cell>
          <cell r="G726">
            <v>0</v>
          </cell>
          <cell r="H726">
            <v>-276310.24</v>
          </cell>
        </row>
        <row r="727">
          <cell r="A727" t="str">
            <v>73470900</v>
          </cell>
          <cell r="B727" t="str">
            <v>Private Car Hire - F</v>
          </cell>
          <cell r="C727">
            <v>-35233.51</v>
          </cell>
          <cell r="D727">
            <v>0</v>
          </cell>
          <cell r="E727">
            <v>-35233.51</v>
          </cell>
          <cell r="F727">
            <v>-35233.51</v>
          </cell>
          <cell r="G727">
            <v>0</v>
          </cell>
          <cell r="H727">
            <v>-35233.51</v>
          </cell>
        </row>
        <row r="728">
          <cell r="A728" t="str">
            <v>73470000x</v>
          </cell>
          <cell r="C728">
            <v>-904213.44</v>
          </cell>
          <cell r="D728">
            <v>-2417011.48</v>
          </cell>
          <cell r="E728">
            <v>1512798.04</v>
          </cell>
          <cell r="F728">
            <v>-904213.44</v>
          </cell>
          <cell r="G728">
            <v>-2417011.48</v>
          </cell>
          <cell r="H728">
            <v>1512798.04</v>
          </cell>
        </row>
        <row r="730">
          <cell r="A730" t="str">
            <v>73660000</v>
          </cell>
          <cell r="B730" t="str">
            <v>Car Hire Exp Coal Dt</v>
          </cell>
          <cell r="C730">
            <v>0</v>
          </cell>
          <cell r="D730">
            <v>0</v>
          </cell>
          <cell r="E730">
            <v>0</v>
          </cell>
          <cell r="F730">
            <v>0</v>
          </cell>
          <cell r="G730">
            <v>0</v>
          </cell>
          <cell r="H730">
            <v>0</v>
          </cell>
        </row>
        <row r="731">
          <cell r="A731" t="str">
            <v>75170000</v>
          </cell>
          <cell r="B731" t="str">
            <v>Loco Rent Per Diem</v>
          </cell>
          <cell r="C731">
            <v>-681606.94</v>
          </cell>
          <cell r="D731">
            <v>-10140511.15</v>
          </cell>
          <cell r="E731">
            <v>9458904.2100000009</v>
          </cell>
          <cell r="F731">
            <v>-681606.94</v>
          </cell>
          <cell r="G731">
            <v>-10140511.15</v>
          </cell>
          <cell r="H731">
            <v>9458904.2100000009</v>
          </cell>
        </row>
        <row r="732">
          <cell r="A732" t="str">
            <v>75180000</v>
          </cell>
          <cell r="B732" t="str">
            <v>Loco Rent Receipts</v>
          </cell>
          <cell r="C732">
            <v>22955.16</v>
          </cell>
          <cell r="D732">
            <v>2720.82</v>
          </cell>
          <cell r="E732">
            <v>20234.34</v>
          </cell>
          <cell r="F732">
            <v>22955.16</v>
          </cell>
          <cell r="G732">
            <v>2720.82</v>
          </cell>
          <cell r="H732">
            <v>20234.34</v>
          </cell>
        </row>
        <row r="733">
          <cell r="A733" t="str">
            <v>75770000</v>
          </cell>
          <cell r="B733" t="str">
            <v>Locomotive Rent Lse</v>
          </cell>
          <cell r="C733">
            <v>-52619143.619999997</v>
          </cell>
          <cell r="D733">
            <v>-60996810.359999999</v>
          </cell>
          <cell r="E733">
            <v>8377666.7400000002</v>
          </cell>
          <cell r="F733">
            <v>-52619143.619999997</v>
          </cell>
          <cell r="G733">
            <v>-60996810.359999999</v>
          </cell>
          <cell r="H733">
            <v>8377666.7400000002</v>
          </cell>
        </row>
        <row r="734">
          <cell r="C734">
            <v>-53277795.399999999</v>
          </cell>
          <cell r="D734">
            <v>-71134600.689999998</v>
          </cell>
          <cell r="E734">
            <v>17856805.289999999</v>
          </cell>
          <cell r="F734">
            <v>-53277795.399999999</v>
          </cell>
          <cell r="G734">
            <v>-71134600.689999998</v>
          </cell>
          <cell r="H734">
            <v>17856805.289999999</v>
          </cell>
        </row>
        <row r="736">
          <cell r="A736" t="str">
            <v>76000000</v>
          </cell>
          <cell r="B736" t="str">
            <v>Prop Tax Ad Valorem</v>
          </cell>
          <cell r="C736">
            <v>-90794102.599999994</v>
          </cell>
          <cell r="D736">
            <v>-82638477.390000001</v>
          </cell>
          <cell r="E736">
            <v>-8155625.21</v>
          </cell>
          <cell r="F736">
            <v>-90794102.599999994</v>
          </cell>
          <cell r="G736">
            <v>-82638477.390000001</v>
          </cell>
          <cell r="H736">
            <v>-8155625.21</v>
          </cell>
        </row>
        <row r="737">
          <cell r="A737" t="str">
            <v>76001000</v>
          </cell>
          <cell r="B737" t="str">
            <v>Prop Tax Spec Asses</v>
          </cell>
          <cell r="C737">
            <v>-2233138.79</v>
          </cell>
          <cell r="D737">
            <v>-2254332.13</v>
          </cell>
          <cell r="E737">
            <v>21193.34</v>
          </cell>
          <cell r="F737">
            <v>-2233138.79</v>
          </cell>
          <cell r="G737">
            <v>-2254332.13</v>
          </cell>
          <cell r="H737">
            <v>21193.34</v>
          </cell>
        </row>
        <row r="738">
          <cell r="A738" t="str">
            <v>76000000x</v>
          </cell>
          <cell r="C738">
            <v>-93027241.390000001</v>
          </cell>
          <cell r="D738">
            <v>-84892809.519999996</v>
          </cell>
          <cell r="E738">
            <v>-8134431.8700000001</v>
          </cell>
          <cell r="F738">
            <v>-93027241.390000001</v>
          </cell>
          <cell r="G738">
            <v>-84892809.519999996</v>
          </cell>
          <cell r="H738">
            <v>-8134431.8700000001</v>
          </cell>
        </row>
        <row r="741">
          <cell r="A741" t="str">
            <v>76010000</v>
          </cell>
          <cell r="B741" t="str">
            <v>Sales/Use Tax</v>
          </cell>
          <cell r="C741">
            <v>3756625.76</v>
          </cell>
          <cell r="D741">
            <v>-3176255.6</v>
          </cell>
          <cell r="E741">
            <v>6932881.3600000003</v>
          </cell>
          <cell r="F741">
            <v>3756625.76</v>
          </cell>
          <cell r="G741">
            <v>-3176255.6</v>
          </cell>
          <cell r="H741">
            <v>6932881.3600000003</v>
          </cell>
        </row>
        <row r="742">
          <cell r="A742" t="str">
            <v>76030000</v>
          </cell>
          <cell r="B742" t="str">
            <v>Licenses Auto&amp;Truck</v>
          </cell>
          <cell r="C742">
            <v>-332320.36</v>
          </cell>
          <cell r="D742">
            <v>-349554.84</v>
          </cell>
          <cell r="E742">
            <v>17234.48</v>
          </cell>
          <cell r="F742">
            <v>-332320.36</v>
          </cell>
          <cell r="G742">
            <v>-349554.84</v>
          </cell>
          <cell r="H742">
            <v>17234.48</v>
          </cell>
        </row>
        <row r="743">
          <cell r="A743" t="str">
            <v>76040000</v>
          </cell>
          <cell r="B743" t="str">
            <v>Othr State&amp;Local Tax</v>
          </cell>
          <cell r="C743">
            <v>-14785.46</v>
          </cell>
          <cell r="D743">
            <v>-38148.47</v>
          </cell>
          <cell r="E743">
            <v>23363.01</v>
          </cell>
          <cell r="F743">
            <v>-14785.46</v>
          </cell>
          <cell r="G743">
            <v>-38148.47</v>
          </cell>
          <cell r="H743">
            <v>23363.01</v>
          </cell>
        </row>
        <row r="744">
          <cell r="A744" t="str">
            <v>76070000</v>
          </cell>
          <cell r="B744" t="str">
            <v>US Customs Svc User</v>
          </cell>
          <cell r="C744">
            <v>0</v>
          </cell>
          <cell r="D744">
            <v>-607.27</v>
          </cell>
          <cell r="E744">
            <v>607.27</v>
          </cell>
          <cell r="F744">
            <v>0</v>
          </cell>
          <cell r="G744">
            <v>-607.27</v>
          </cell>
          <cell r="H744">
            <v>607.27</v>
          </cell>
        </row>
        <row r="745">
          <cell r="A745" t="str">
            <v>76080000</v>
          </cell>
          <cell r="B745" t="str">
            <v>Other Federal Taxes</v>
          </cell>
          <cell r="C745">
            <v>0</v>
          </cell>
          <cell r="D745">
            <v>0</v>
          </cell>
          <cell r="E745">
            <v>0</v>
          </cell>
          <cell r="F745">
            <v>0</v>
          </cell>
          <cell r="G745">
            <v>0</v>
          </cell>
          <cell r="H745">
            <v>0</v>
          </cell>
        </row>
        <row r="746">
          <cell r="A746" t="str">
            <v>76110000</v>
          </cell>
          <cell r="B746" t="str">
            <v>Corporate Franchise</v>
          </cell>
          <cell r="C746">
            <v>0</v>
          </cell>
          <cell r="D746">
            <v>0</v>
          </cell>
          <cell r="E746">
            <v>0</v>
          </cell>
          <cell r="F746">
            <v>0</v>
          </cell>
          <cell r="G746">
            <v>0</v>
          </cell>
          <cell r="H746">
            <v>0</v>
          </cell>
        </row>
        <row r="747">
          <cell r="C747">
            <v>3409519.94</v>
          </cell>
          <cell r="D747">
            <v>-3564566.18</v>
          </cell>
          <cell r="E747">
            <v>6974086.1200000001</v>
          </cell>
          <cell r="F747">
            <v>3409519.94</v>
          </cell>
          <cell r="G747">
            <v>-3564566.18</v>
          </cell>
          <cell r="H747">
            <v>6974086.1200000001</v>
          </cell>
        </row>
        <row r="750">
          <cell r="A750" t="str">
            <v>79992000</v>
          </cell>
          <cell r="B750" t="str">
            <v>I/C Contract Service</v>
          </cell>
          <cell r="C750">
            <v>0</v>
          </cell>
          <cell r="D750">
            <v>0</v>
          </cell>
          <cell r="E750">
            <v>0</v>
          </cell>
          <cell r="F750">
            <v>0</v>
          </cell>
          <cell r="G750">
            <v>0</v>
          </cell>
          <cell r="H750">
            <v>0</v>
          </cell>
        </row>
        <row r="751">
          <cell r="A751" t="str">
            <v>79993000</v>
          </cell>
          <cell r="B751" t="str">
            <v>I/C OPEX Matls&amp;Other</v>
          </cell>
          <cell r="C751">
            <v>0</v>
          </cell>
          <cell r="D751">
            <v>0</v>
          </cell>
          <cell r="E751">
            <v>0</v>
          </cell>
          <cell r="F751">
            <v>0</v>
          </cell>
          <cell r="G751">
            <v>0</v>
          </cell>
          <cell r="H751">
            <v>0</v>
          </cell>
        </row>
        <row r="752">
          <cell r="A752" t="str">
            <v>79995000</v>
          </cell>
          <cell r="B752" t="str">
            <v>I/C OPEX Equip Rent</v>
          </cell>
          <cell r="C752">
            <v>0</v>
          </cell>
          <cell r="D752">
            <v>0</v>
          </cell>
          <cell r="E752">
            <v>0</v>
          </cell>
          <cell r="F752">
            <v>0</v>
          </cell>
          <cell r="G752">
            <v>0</v>
          </cell>
          <cell r="H752">
            <v>0</v>
          </cell>
        </row>
        <row r="753">
          <cell r="A753" t="str">
            <v>79997000</v>
          </cell>
          <cell r="B753" t="str">
            <v>I/C Other</v>
          </cell>
          <cell r="C753">
            <v>0</v>
          </cell>
          <cell r="D753">
            <v>0</v>
          </cell>
          <cell r="E753">
            <v>0</v>
          </cell>
          <cell r="F753">
            <v>0</v>
          </cell>
          <cell r="G753">
            <v>0</v>
          </cell>
          <cell r="H753">
            <v>0</v>
          </cell>
        </row>
        <row r="754">
          <cell r="A754" t="str">
            <v>79998000</v>
          </cell>
          <cell r="B754" t="str">
            <v>I/C Loco Leases</v>
          </cell>
          <cell r="C754">
            <v>0</v>
          </cell>
          <cell r="D754">
            <v>0</v>
          </cell>
          <cell r="E754">
            <v>0</v>
          </cell>
          <cell r="F754">
            <v>0</v>
          </cell>
          <cell r="G754">
            <v>0</v>
          </cell>
          <cell r="H754">
            <v>0</v>
          </cell>
        </row>
        <row r="755">
          <cell r="A755" t="str">
            <v>79999000</v>
          </cell>
          <cell r="B755" t="str">
            <v>I/C Deprec &amp; Amort</v>
          </cell>
          <cell r="C755">
            <v>0</v>
          </cell>
          <cell r="D755">
            <v>0</v>
          </cell>
          <cell r="E755">
            <v>0</v>
          </cell>
          <cell r="F755">
            <v>0</v>
          </cell>
          <cell r="G755">
            <v>0</v>
          </cell>
          <cell r="H755">
            <v>0</v>
          </cell>
        </row>
        <row r="756">
          <cell r="C756">
            <v>0</v>
          </cell>
          <cell r="D756">
            <v>0</v>
          </cell>
          <cell r="E756">
            <v>0</v>
          </cell>
          <cell r="F756">
            <v>0</v>
          </cell>
          <cell r="G756">
            <v>0</v>
          </cell>
          <cell r="H756">
            <v>0</v>
          </cell>
        </row>
        <row r="758">
          <cell r="A758" t="str">
            <v>Total Expenses</v>
          </cell>
          <cell r="C758">
            <v>-3471232513.8300033</v>
          </cell>
          <cell r="D758">
            <v>-3973575869.3100019</v>
          </cell>
          <cell r="E758">
            <v>502343355.47999966</v>
          </cell>
          <cell r="F758">
            <v>-3471232513.8300033</v>
          </cell>
          <cell r="G758">
            <v>-3973575869.3100019</v>
          </cell>
          <cell r="H758">
            <v>502343355.47999966</v>
          </cell>
        </row>
        <row r="759">
          <cell r="C759">
            <v>3470328300.3899999</v>
          </cell>
          <cell r="F759">
            <v>11127996684.399996</v>
          </cell>
          <cell r="G759">
            <v>7656764170.5699921</v>
          </cell>
        </row>
        <row r="760">
          <cell r="A760" t="str">
            <v>80470000</v>
          </cell>
          <cell r="B760" t="str">
            <v>Aubrey Water Co Revn</v>
          </cell>
          <cell r="C760">
            <v>-7544.77</v>
          </cell>
          <cell r="D760">
            <v>11800.06</v>
          </cell>
          <cell r="E760">
            <v>-19344.830000000002</v>
          </cell>
          <cell r="F760">
            <v>-7544.77</v>
          </cell>
          <cell r="G760">
            <v>11800.06</v>
          </cell>
          <cell r="H760">
            <v>-19344.830000000002</v>
          </cell>
        </row>
        <row r="761">
          <cell r="A761" t="str">
            <v>80900000</v>
          </cell>
          <cell r="B761" t="str">
            <v>Dividend Income</v>
          </cell>
          <cell r="C761">
            <v>100000</v>
          </cell>
          <cell r="D761">
            <v>100000</v>
          </cell>
          <cell r="E761">
            <v>0</v>
          </cell>
          <cell r="F761">
            <v>100000</v>
          </cell>
          <cell r="G761">
            <v>100000</v>
          </cell>
          <cell r="H761">
            <v>0</v>
          </cell>
        </row>
        <row r="762">
          <cell r="A762" t="str">
            <v>81000000</v>
          </cell>
          <cell r="B762" t="str">
            <v>Intercomp Int Income</v>
          </cell>
          <cell r="C762">
            <v>49952531.979999997</v>
          </cell>
          <cell r="D762">
            <v>81995419.049999997</v>
          </cell>
          <cell r="E762">
            <v>-32042887.07</v>
          </cell>
          <cell r="F762">
            <v>49952531.979999997</v>
          </cell>
          <cell r="G762">
            <v>81995419.049999997</v>
          </cell>
          <cell r="H762">
            <v>-32042887.07</v>
          </cell>
        </row>
        <row r="763">
          <cell r="A763" t="str">
            <v>82000000</v>
          </cell>
          <cell r="B763" t="str">
            <v>Int Inc Germ Lev Lse</v>
          </cell>
          <cell r="C763">
            <v>1294788.8899999999</v>
          </cell>
          <cell r="D763">
            <v>1570629.76</v>
          </cell>
          <cell r="E763">
            <v>-275840.87</v>
          </cell>
          <cell r="F763">
            <v>1294788.8899999999</v>
          </cell>
          <cell r="G763">
            <v>1570629.76</v>
          </cell>
          <cell r="H763">
            <v>-275840.87</v>
          </cell>
        </row>
        <row r="764">
          <cell r="A764" t="str">
            <v>82010000</v>
          </cell>
          <cell r="B764" t="str">
            <v>Interest Income</v>
          </cell>
          <cell r="C764">
            <v>227284.95</v>
          </cell>
          <cell r="D764">
            <v>297916.34000000003</v>
          </cell>
          <cell r="E764">
            <v>-70631.39</v>
          </cell>
          <cell r="F764">
            <v>227284.95</v>
          </cell>
          <cell r="G764">
            <v>297916.34000000003</v>
          </cell>
          <cell r="H764">
            <v>-70631.39</v>
          </cell>
        </row>
        <row r="765">
          <cell r="A765" t="str">
            <v>82030000</v>
          </cell>
          <cell r="B765" t="str">
            <v>Interest In TxRefund</v>
          </cell>
          <cell r="C765">
            <v>6.11</v>
          </cell>
          <cell r="D765">
            <v>0</v>
          </cell>
          <cell r="E765">
            <v>6.11</v>
          </cell>
          <cell r="F765">
            <v>6.11</v>
          </cell>
          <cell r="G765">
            <v>0</v>
          </cell>
          <cell r="H765">
            <v>6.11</v>
          </cell>
        </row>
        <row r="766">
          <cell r="A766" t="str">
            <v>82040000</v>
          </cell>
          <cell r="B766" t="str">
            <v>Interest Expense</v>
          </cell>
          <cell r="C766">
            <v>0</v>
          </cell>
          <cell r="D766">
            <v>-23788.19</v>
          </cell>
          <cell r="E766">
            <v>23788.19</v>
          </cell>
          <cell r="F766">
            <v>0</v>
          </cell>
          <cell r="G766">
            <v>-23788.19</v>
          </cell>
          <cell r="H766">
            <v>23788.19</v>
          </cell>
        </row>
        <row r="767">
          <cell r="A767" t="str">
            <v>82380000</v>
          </cell>
          <cell r="B767" t="str">
            <v>Supplemental Pension</v>
          </cell>
          <cell r="C767">
            <v>-122832.76</v>
          </cell>
          <cell r="D767">
            <v>-108373.54</v>
          </cell>
          <cell r="E767">
            <v>-14459.22</v>
          </cell>
          <cell r="F767">
            <v>-122832.76</v>
          </cell>
          <cell r="G767">
            <v>-108373.54</v>
          </cell>
          <cell r="H767">
            <v>-14459.22</v>
          </cell>
        </row>
        <row r="768">
          <cell r="A768" t="str">
            <v>82420000</v>
          </cell>
          <cell r="B768" t="str">
            <v>All Other Income</v>
          </cell>
          <cell r="C768">
            <v>147394.97</v>
          </cell>
          <cell r="D768">
            <v>249.34</v>
          </cell>
          <cell r="E768">
            <v>147145.63</v>
          </cell>
          <cell r="F768">
            <v>147394.97</v>
          </cell>
          <cell r="G768">
            <v>249.34</v>
          </cell>
          <cell r="H768">
            <v>147145.63</v>
          </cell>
        </row>
        <row r="769">
          <cell r="A769" t="str">
            <v>82500000</v>
          </cell>
          <cell r="B769" t="str">
            <v>Foreign Gain / Loss</v>
          </cell>
          <cell r="C769">
            <v>-528278.1</v>
          </cell>
          <cell r="D769">
            <v>-146334.96</v>
          </cell>
          <cell r="E769">
            <v>-381943.14</v>
          </cell>
          <cell r="F769">
            <v>-528278.1</v>
          </cell>
          <cell r="G769">
            <v>-146334.96</v>
          </cell>
          <cell r="H769">
            <v>-381943.14</v>
          </cell>
        </row>
        <row r="770">
          <cell r="A770" t="str">
            <v>82510000</v>
          </cell>
          <cell r="B770" t="str">
            <v>GainDispositionEquip</v>
          </cell>
          <cell r="C770">
            <v>0</v>
          </cell>
          <cell r="D770">
            <v>0</v>
          </cell>
          <cell r="E770">
            <v>0</v>
          </cell>
          <cell r="F770">
            <v>0</v>
          </cell>
          <cell r="G770">
            <v>0</v>
          </cell>
          <cell r="H770">
            <v>0</v>
          </cell>
        </row>
        <row r="771">
          <cell r="A771" t="str">
            <v>82800000</v>
          </cell>
          <cell r="B771" t="str">
            <v>Unrealzd G/L Eq Sec</v>
          </cell>
          <cell r="C771">
            <v>-140106.38</v>
          </cell>
          <cell r="D771">
            <v>0</v>
          </cell>
          <cell r="E771">
            <v>-140106.38</v>
          </cell>
          <cell r="F771">
            <v>-140106.38</v>
          </cell>
          <cell r="G771">
            <v>0</v>
          </cell>
          <cell r="H771">
            <v>-140106.38</v>
          </cell>
        </row>
        <row r="772">
          <cell r="A772" t="str">
            <v>84100000</v>
          </cell>
          <cell r="B772" t="str">
            <v>Unrealzd G/L Eq Sec</v>
          </cell>
          <cell r="C772">
            <v>0</v>
          </cell>
          <cell r="D772">
            <v>0</v>
          </cell>
          <cell r="E772">
            <v>0</v>
          </cell>
          <cell r="F772">
            <v>0</v>
          </cell>
          <cell r="G772">
            <v>0</v>
          </cell>
          <cell r="H772">
            <v>0</v>
          </cell>
        </row>
        <row r="773">
          <cell r="A773" t="str">
            <v>85000000</v>
          </cell>
          <cell r="B773" t="str">
            <v>Interco Int Expense</v>
          </cell>
          <cell r="C773">
            <v>-21651334.649999999</v>
          </cell>
          <cell r="D773">
            <v>-59341487</v>
          </cell>
          <cell r="E773">
            <v>37690152.350000001</v>
          </cell>
          <cell r="F773">
            <v>-21651334.649999999</v>
          </cell>
          <cell r="G773">
            <v>-59341487</v>
          </cell>
          <cell r="H773">
            <v>37690152.350000001</v>
          </cell>
        </row>
        <row r="774">
          <cell r="A774" t="str">
            <v>86000000</v>
          </cell>
          <cell r="B774" t="str">
            <v>Interest Expense</v>
          </cell>
          <cell r="C774">
            <v>-11258556.029999999</v>
          </cell>
          <cell r="D774">
            <v>-17316033.02</v>
          </cell>
          <cell r="E774">
            <v>6057476.9900000002</v>
          </cell>
          <cell r="F774">
            <v>-11258556.029999999</v>
          </cell>
          <cell r="G774">
            <v>-17316033.02</v>
          </cell>
          <cell r="H774">
            <v>6057476.9900000002</v>
          </cell>
        </row>
        <row r="775">
          <cell r="A775" t="str">
            <v>87023050</v>
          </cell>
          <cell r="B775" t="str">
            <v>SH Jointed Rl PRR</v>
          </cell>
          <cell r="C775">
            <v>0</v>
          </cell>
          <cell r="D775">
            <v>0</v>
          </cell>
          <cell r="E775">
            <v>0</v>
          </cell>
          <cell r="F775">
            <v>0</v>
          </cell>
          <cell r="G775">
            <v>0</v>
          </cell>
          <cell r="H775">
            <v>0</v>
          </cell>
        </row>
        <row r="776">
          <cell r="A776" t="str">
            <v>87023110</v>
          </cell>
          <cell r="B776" t="str">
            <v>Track Salvage PRR</v>
          </cell>
          <cell r="C776">
            <v>0</v>
          </cell>
          <cell r="D776">
            <v>0</v>
          </cell>
          <cell r="E776">
            <v>0</v>
          </cell>
          <cell r="F776">
            <v>0</v>
          </cell>
          <cell r="G776">
            <v>0</v>
          </cell>
          <cell r="H776">
            <v>0</v>
          </cell>
        </row>
        <row r="777">
          <cell r="A777" t="str">
            <v>87023710</v>
          </cell>
          <cell r="B777" t="str">
            <v>Corp Lod - PRR</v>
          </cell>
          <cell r="C777">
            <v>0</v>
          </cell>
          <cell r="D777">
            <v>0</v>
          </cell>
          <cell r="E777">
            <v>0</v>
          </cell>
          <cell r="F777">
            <v>0</v>
          </cell>
          <cell r="G777">
            <v>0</v>
          </cell>
          <cell r="H777">
            <v>0</v>
          </cell>
        </row>
        <row r="778">
          <cell r="A778" t="str">
            <v>87027820</v>
          </cell>
          <cell r="B778" t="str">
            <v>Billable Overheads -</v>
          </cell>
          <cell r="C778">
            <v>0</v>
          </cell>
          <cell r="D778">
            <v>0</v>
          </cell>
          <cell r="E778">
            <v>0</v>
          </cell>
          <cell r="F778">
            <v>0</v>
          </cell>
          <cell r="G778">
            <v>0</v>
          </cell>
          <cell r="H778">
            <v>0</v>
          </cell>
        </row>
        <row r="779">
          <cell r="A779" t="str">
            <v>87040956</v>
          </cell>
          <cell r="B779" t="str">
            <v>JF Capital Asset – A</v>
          </cell>
          <cell r="C779">
            <v>0</v>
          </cell>
          <cell r="D779">
            <v>0</v>
          </cell>
          <cell r="E779">
            <v>0</v>
          </cell>
          <cell r="F779">
            <v>0</v>
          </cell>
          <cell r="G779">
            <v>0</v>
          </cell>
          <cell r="H779">
            <v>0</v>
          </cell>
        </row>
        <row r="780">
          <cell r="A780" t="str">
            <v>87041750</v>
          </cell>
          <cell r="B780" t="str">
            <v>BC - Additives</v>
          </cell>
          <cell r="C780">
            <v>0</v>
          </cell>
          <cell r="D780">
            <v>0</v>
          </cell>
          <cell r="E780">
            <v>0</v>
          </cell>
          <cell r="F780">
            <v>0</v>
          </cell>
          <cell r="G780">
            <v>0</v>
          </cell>
          <cell r="H780">
            <v>0</v>
          </cell>
        </row>
        <row r="781">
          <cell r="A781" t="str">
            <v>87043530</v>
          </cell>
          <cell r="B781" t="str">
            <v>BC - Material</v>
          </cell>
          <cell r="C781">
            <v>0</v>
          </cell>
          <cell r="D781">
            <v>0</v>
          </cell>
          <cell r="E781">
            <v>0</v>
          </cell>
          <cell r="F781">
            <v>0</v>
          </cell>
          <cell r="G781">
            <v>0</v>
          </cell>
          <cell r="H781">
            <v>0</v>
          </cell>
        </row>
        <row r="782">
          <cell r="A782" t="str">
            <v>87047820</v>
          </cell>
          <cell r="B782" t="str">
            <v>BC - Additives</v>
          </cell>
          <cell r="C782">
            <v>0</v>
          </cell>
          <cell r="D782">
            <v>0</v>
          </cell>
          <cell r="E782">
            <v>0</v>
          </cell>
          <cell r="F782">
            <v>0</v>
          </cell>
          <cell r="G782">
            <v>0</v>
          </cell>
          <cell r="H782">
            <v>0</v>
          </cell>
        </row>
        <row r="783">
          <cell r="A783" t="str">
            <v>87100000</v>
          </cell>
          <cell r="B783" t="str">
            <v>Cov for Ex Acct Str</v>
          </cell>
          <cell r="C783">
            <v>0</v>
          </cell>
          <cell r="D783">
            <v>0</v>
          </cell>
          <cell r="E783">
            <v>0</v>
          </cell>
          <cell r="F783">
            <v>0</v>
          </cell>
          <cell r="G783">
            <v>0</v>
          </cell>
          <cell r="H783">
            <v>0</v>
          </cell>
        </row>
        <row r="784">
          <cell r="A784" t="str">
            <v>87101000</v>
          </cell>
          <cell r="B784" t="str">
            <v>Regular Time Exm PR</v>
          </cell>
          <cell r="C784">
            <v>0</v>
          </cell>
          <cell r="D784">
            <v>0</v>
          </cell>
          <cell r="E784">
            <v>0</v>
          </cell>
          <cell r="F784">
            <v>0</v>
          </cell>
          <cell r="G784">
            <v>0</v>
          </cell>
          <cell r="H784">
            <v>0</v>
          </cell>
        </row>
        <row r="785">
          <cell r="A785" t="str">
            <v>87101030</v>
          </cell>
          <cell r="B785" t="str">
            <v>Sched Relief Exm PR</v>
          </cell>
          <cell r="C785">
            <v>0</v>
          </cell>
          <cell r="D785">
            <v>0</v>
          </cell>
          <cell r="E785">
            <v>0</v>
          </cell>
          <cell r="F785">
            <v>0</v>
          </cell>
          <cell r="G785">
            <v>0</v>
          </cell>
          <cell r="H785">
            <v>0</v>
          </cell>
        </row>
        <row r="786">
          <cell r="A786" t="str">
            <v>87101100</v>
          </cell>
          <cell r="B786" t="str">
            <v>Regular Tm Sc NOp PR</v>
          </cell>
          <cell r="C786">
            <v>0</v>
          </cell>
          <cell r="D786">
            <v>0</v>
          </cell>
          <cell r="E786">
            <v>0</v>
          </cell>
          <cell r="F786">
            <v>0</v>
          </cell>
          <cell r="G786">
            <v>0</v>
          </cell>
          <cell r="H786">
            <v>0</v>
          </cell>
        </row>
        <row r="787">
          <cell r="A787" t="str">
            <v>87101110</v>
          </cell>
          <cell r="B787" t="str">
            <v>OT Sched Non Oper PR</v>
          </cell>
          <cell r="C787">
            <v>0</v>
          </cell>
          <cell r="D787">
            <v>0</v>
          </cell>
          <cell r="E787">
            <v>0</v>
          </cell>
          <cell r="F787">
            <v>0</v>
          </cell>
          <cell r="G787">
            <v>0</v>
          </cell>
          <cell r="H787">
            <v>0</v>
          </cell>
        </row>
        <row r="788">
          <cell r="A788" t="str">
            <v>87101120</v>
          </cell>
          <cell r="B788" t="str">
            <v>Sched NOp Vaca PR</v>
          </cell>
          <cell r="C788">
            <v>0</v>
          </cell>
          <cell r="D788">
            <v>0</v>
          </cell>
          <cell r="E788">
            <v>0</v>
          </cell>
          <cell r="F788">
            <v>0</v>
          </cell>
          <cell r="G788">
            <v>0</v>
          </cell>
          <cell r="H788">
            <v>0</v>
          </cell>
        </row>
        <row r="789">
          <cell r="A789" t="str">
            <v>87101130</v>
          </cell>
          <cell r="B789" t="str">
            <v>Sched NOp HolPy PR</v>
          </cell>
          <cell r="C789">
            <v>0</v>
          </cell>
          <cell r="D789">
            <v>0</v>
          </cell>
          <cell r="E789">
            <v>0</v>
          </cell>
          <cell r="F789">
            <v>0</v>
          </cell>
          <cell r="G789">
            <v>0</v>
          </cell>
          <cell r="H789">
            <v>0</v>
          </cell>
        </row>
        <row r="790">
          <cell r="A790" t="str">
            <v>87101150</v>
          </cell>
          <cell r="B790" t="str">
            <v>Othr Tm Pd Not Wk PR</v>
          </cell>
          <cell r="C790">
            <v>0</v>
          </cell>
          <cell r="D790">
            <v>0</v>
          </cell>
          <cell r="E790">
            <v>0</v>
          </cell>
          <cell r="F790">
            <v>0</v>
          </cell>
          <cell r="G790">
            <v>0</v>
          </cell>
          <cell r="H790">
            <v>0</v>
          </cell>
        </row>
        <row r="791">
          <cell r="A791" t="str">
            <v>87101180</v>
          </cell>
          <cell r="B791" t="str">
            <v>OT Holiday(Schd)PR</v>
          </cell>
          <cell r="C791">
            <v>0</v>
          </cell>
          <cell r="D791">
            <v>0</v>
          </cell>
          <cell r="E791">
            <v>0</v>
          </cell>
          <cell r="F791">
            <v>0</v>
          </cell>
          <cell r="G791">
            <v>0</v>
          </cell>
          <cell r="H791">
            <v>0</v>
          </cell>
        </row>
        <row r="792">
          <cell r="A792" t="str">
            <v>87101300</v>
          </cell>
          <cell r="B792" t="str">
            <v>Regular Tm Sch Op PR</v>
          </cell>
          <cell r="C792">
            <v>0</v>
          </cell>
          <cell r="D792">
            <v>0</v>
          </cell>
          <cell r="E792">
            <v>0</v>
          </cell>
          <cell r="F792">
            <v>0</v>
          </cell>
          <cell r="G792">
            <v>0</v>
          </cell>
          <cell r="H792">
            <v>0</v>
          </cell>
        </row>
        <row r="793">
          <cell r="A793" t="str">
            <v>87101760</v>
          </cell>
          <cell r="B793" t="str">
            <v>Mechanical Base Labo</v>
          </cell>
          <cell r="C793">
            <v>0</v>
          </cell>
          <cell r="D793">
            <v>0</v>
          </cell>
          <cell r="E793">
            <v>0</v>
          </cell>
          <cell r="F793">
            <v>0</v>
          </cell>
          <cell r="G793">
            <v>0</v>
          </cell>
          <cell r="H793">
            <v>0</v>
          </cell>
        </row>
        <row r="794">
          <cell r="A794" t="str">
            <v>87102290</v>
          </cell>
          <cell r="B794" t="str">
            <v>PRAC - PROJECT RELAT</v>
          </cell>
          <cell r="C794">
            <v>0</v>
          </cell>
          <cell r="D794">
            <v>0</v>
          </cell>
          <cell r="E794">
            <v>0</v>
          </cell>
          <cell r="F794">
            <v>0</v>
          </cell>
          <cell r="G794">
            <v>0</v>
          </cell>
          <cell r="H794">
            <v>0</v>
          </cell>
        </row>
        <row r="795">
          <cell r="A795" t="str">
            <v>87102470</v>
          </cell>
          <cell r="B795" t="str">
            <v>TIMESHEET MEALS/MILE</v>
          </cell>
          <cell r="C795">
            <v>0</v>
          </cell>
          <cell r="D795">
            <v>0</v>
          </cell>
          <cell r="E795">
            <v>0</v>
          </cell>
          <cell r="F795">
            <v>0</v>
          </cell>
          <cell r="G795">
            <v>0</v>
          </cell>
          <cell r="H795">
            <v>0</v>
          </cell>
        </row>
        <row r="796">
          <cell r="A796" t="str">
            <v>87102990</v>
          </cell>
          <cell r="B796" t="str">
            <v>TIES - NEW COMPOSITE</v>
          </cell>
          <cell r="C796">
            <v>0</v>
          </cell>
          <cell r="D796">
            <v>0</v>
          </cell>
          <cell r="E796">
            <v>0</v>
          </cell>
          <cell r="F796">
            <v>0</v>
          </cell>
          <cell r="G796">
            <v>0</v>
          </cell>
          <cell r="H796">
            <v>0</v>
          </cell>
        </row>
        <row r="797">
          <cell r="A797" t="str">
            <v>87103000</v>
          </cell>
          <cell r="B797" t="str">
            <v>New Wood Ties PR</v>
          </cell>
          <cell r="C797">
            <v>0</v>
          </cell>
          <cell r="D797">
            <v>0</v>
          </cell>
          <cell r="E797">
            <v>0</v>
          </cell>
          <cell r="F797">
            <v>0</v>
          </cell>
          <cell r="G797">
            <v>0</v>
          </cell>
          <cell r="H797">
            <v>0</v>
          </cell>
        </row>
        <row r="798">
          <cell r="A798" t="str">
            <v>87103020</v>
          </cell>
          <cell r="B798" t="str">
            <v>New CncretStlTies PR</v>
          </cell>
          <cell r="C798">
            <v>0</v>
          </cell>
          <cell r="D798">
            <v>0</v>
          </cell>
          <cell r="E798">
            <v>0</v>
          </cell>
          <cell r="F798">
            <v>0</v>
          </cell>
          <cell r="G798">
            <v>0</v>
          </cell>
          <cell r="H798">
            <v>0</v>
          </cell>
        </row>
        <row r="799">
          <cell r="A799" t="str">
            <v>87103030</v>
          </cell>
          <cell r="B799" t="str">
            <v>SH CocreteStl Tie PR</v>
          </cell>
          <cell r="C799">
            <v>0</v>
          </cell>
          <cell r="D799">
            <v>0</v>
          </cell>
          <cell r="E799">
            <v>0</v>
          </cell>
          <cell r="F799">
            <v>0</v>
          </cell>
          <cell r="G799">
            <v>0</v>
          </cell>
          <cell r="H799">
            <v>0</v>
          </cell>
        </row>
        <row r="800">
          <cell r="A800" t="str">
            <v>87103040</v>
          </cell>
          <cell r="B800" t="str">
            <v>New Jointed Rail PR</v>
          </cell>
          <cell r="C800">
            <v>0</v>
          </cell>
          <cell r="D800">
            <v>0</v>
          </cell>
          <cell r="E800">
            <v>0</v>
          </cell>
          <cell r="F800">
            <v>0</v>
          </cell>
          <cell r="G800">
            <v>0</v>
          </cell>
          <cell r="H800">
            <v>0</v>
          </cell>
        </row>
        <row r="801">
          <cell r="A801" t="str">
            <v>87103050</v>
          </cell>
          <cell r="B801" t="str">
            <v>SH Jointed Rl PR</v>
          </cell>
          <cell r="C801">
            <v>0</v>
          </cell>
          <cell r="D801">
            <v>0</v>
          </cell>
          <cell r="E801">
            <v>0</v>
          </cell>
          <cell r="F801">
            <v>0</v>
          </cell>
          <cell r="G801">
            <v>0</v>
          </cell>
          <cell r="H801">
            <v>0</v>
          </cell>
        </row>
        <row r="802">
          <cell r="A802" t="str">
            <v>87103060</v>
          </cell>
          <cell r="B802" t="str">
            <v>New Weld RailPR</v>
          </cell>
          <cell r="C802">
            <v>0</v>
          </cell>
          <cell r="D802">
            <v>0</v>
          </cell>
          <cell r="E802">
            <v>0</v>
          </cell>
          <cell r="F802">
            <v>0</v>
          </cell>
          <cell r="G802">
            <v>0</v>
          </cell>
          <cell r="H802">
            <v>0</v>
          </cell>
        </row>
        <row r="803">
          <cell r="A803" t="str">
            <v>87103070</v>
          </cell>
          <cell r="B803" t="str">
            <v>SH Welded Rail PR</v>
          </cell>
          <cell r="C803">
            <v>0</v>
          </cell>
          <cell r="D803">
            <v>0</v>
          </cell>
          <cell r="E803">
            <v>0</v>
          </cell>
          <cell r="F803">
            <v>0</v>
          </cell>
          <cell r="G803">
            <v>0</v>
          </cell>
          <cell r="H803">
            <v>0</v>
          </cell>
        </row>
        <row r="804">
          <cell r="A804" t="str">
            <v>87103080</v>
          </cell>
          <cell r="B804" t="str">
            <v>New Othr Trk Matl PR</v>
          </cell>
          <cell r="C804">
            <v>0</v>
          </cell>
          <cell r="D804">
            <v>0</v>
          </cell>
          <cell r="E804">
            <v>0</v>
          </cell>
          <cell r="F804">
            <v>0</v>
          </cell>
          <cell r="G804">
            <v>0</v>
          </cell>
          <cell r="H804">
            <v>0</v>
          </cell>
        </row>
        <row r="805">
          <cell r="A805" t="str">
            <v>87103090</v>
          </cell>
          <cell r="B805" t="str">
            <v>SH Oth Track Matl PR</v>
          </cell>
          <cell r="C805">
            <v>0</v>
          </cell>
          <cell r="D805">
            <v>0</v>
          </cell>
          <cell r="E805">
            <v>0</v>
          </cell>
          <cell r="F805">
            <v>0</v>
          </cell>
          <cell r="G805">
            <v>0</v>
          </cell>
          <cell r="H805">
            <v>0</v>
          </cell>
        </row>
        <row r="806">
          <cell r="A806" t="str">
            <v>87103100</v>
          </cell>
          <cell r="B806" t="str">
            <v>Ballast Proj Related</v>
          </cell>
          <cell r="C806">
            <v>0</v>
          </cell>
          <cell r="D806">
            <v>0</v>
          </cell>
          <cell r="E806">
            <v>0</v>
          </cell>
          <cell r="F806">
            <v>0</v>
          </cell>
          <cell r="G806">
            <v>0</v>
          </cell>
          <cell r="H806">
            <v>0</v>
          </cell>
        </row>
        <row r="807">
          <cell r="A807" t="str">
            <v>87103110</v>
          </cell>
          <cell r="B807" t="str">
            <v>Track Salvage PR</v>
          </cell>
          <cell r="C807">
            <v>0</v>
          </cell>
          <cell r="D807">
            <v>0</v>
          </cell>
          <cell r="E807">
            <v>0</v>
          </cell>
          <cell r="F807">
            <v>0</v>
          </cell>
          <cell r="G807">
            <v>0</v>
          </cell>
          <cell r="H807">
            <v>0</v>
          </cell>
        </row>
        <row r="808">
          <cell r="A808" t="str">
            <v>87103120</v>
          </cell>
          <cell r="B808" t="str">
            <v>Telecom Matl PR</v>
          </cell>
          <cell r="C808">
            <v>0</v>
          </cell>
          <cell r="D808">
            <v>0</v>
          </cell>
          <cell r="E808">
            <v>0</v>
          </cell>
          <cell r="F808">
            <v>0</v>
          </cell>
          <cell r="G808">
            <v>0</v>
          </cell>
          <cell r="H808">
            <v>0</v>
          </cell>
        </row>
        <row r="809">
          <cell r="A809" t="str">
            <v>87103130</v>
          </cell>
          <cell r="B809" t="str">
            <v>Signal Matl PR</v>
          </cell>
          <cell r="C809">
            <v>0</v>
          </cell>
          <cell r="D809">
            <v>0</v>
          </cell>
          <cell r="E809">
            <v>0</v>
          </cell>
          <cell r="F809">
            <v>0</v>
          </cell>
          <cell r="G809">
            <v>0</v>
          </cell>
          <cell r="H809">
            <v>0</v>
          </cell>
        </row>
        <row r="810">
          <cell r="A810" t="str">
            <v>87103140</v>
          </cell>
          <cell r="B810" t="str">
            <v>Bridge Matl Prj Rel</v>
          </cell>
          <cell r="C810">
            <v>0</v>
          </cell>
          <cell r="D810">
            <v>0</v>
          </cell>
          <cell r="E810">
            <v>0</v>
          </cell>
          <cell r="F810">
            <v>0</v>
          </cell>
          <cell r="G810">
            <v>0</v>
          </cell>
          <cell r="H810">
            <v>0</v>
          </cell>
        </row>
        <row r="811">
          <cell r="A811" t="str">
            <v>87103190</v>
          </cell>
          <cell r="B811" t="str">
            <v>Othr M/W Matl PR</v>
          </cell>
          <cell r="C811">
            <v>0</v>
          </cell>
          <cell r="D811">
            <v>0</v>
          </cell>
          <cell r="E811">
            <v>0</v>
          </cell>
          <cell r="F811">
            <v>0</v>
          </cell>
          <cell r="G811">
            <v>0</v>
          </cell>
          <cell r="H811">
            <v>0</v>
          </cell>
        </row>
        <row r="812">
          <cell r="A812" t="str">
            <v>87103200</v>
          </cell>
          <cell r="B812" t="str">
            <v>Locomotive Proj Rel</v>
          </cell>
          <cell r="C812">
            <v>0</v>
          </cell>
          <cell r="D812">
            <v>0</v>
          </cell>
          <cell r="E812">
            <v>0</v>
          </cell>
          <cell r="F812">
            <v>0</v>
          </cell>
          <cell r="G812">
            <v>0</v>
          </cell>
          <cell r="H812">
            <v>0</v>
          </cell>
        </row>
        <row r="813">
          <cell r="A813" t="str">
            <v>87103250</v>
          </cell>
          <cell r="B813" t="str">
            <v>Frt Car Prj Related</v>
          </cell>
          <cell r="C813">
            <v>0</v>
          </cell>
          <cell r="D813">
            <v>0</v>
          </cell>
          <cell r="E813">
            <v>0</v>
          </cell>
          <cell r="F813">
            <v>0</v>
          </cell>
          <cell r="G813">
            <v>0</v>
          </cell>
          <cell r="H813">
            <v>0</v>
          </cell>
        </row>
        <row r="814">
          <cell r="A814" t="str">
            <v>87103280</v>
          </cell>
          <cell r="B814" t="str">
            <v>Purch Cap Equip PR</v>
          </cell>
          <cell r="C814">
            <v>0</v>
          </cell>
          <cell r="D814">
            <v>0</v>
          </cell>
          <cell r="E814">
            <v>0</v>
          </cell>
          <cell r="F814">
            <v>0</v>
          </cell>
          <cell r="G814">
            <v>0</v>
          </cell>
          <cell r="H814">
            <v>0</v>
          </cell>
        </row>
        <row r="815">
          <cell r="A815" t="str">
            <v>87103290</v>
          </cell>
          <cell r="B815" t="str">
            <v>Other Equip Rel PR</v>
          </cell>
          <cell r="C815">
            <v>0</v>
          </cell>
          <cell r="D815">
            <v>0</v>
          </cell>
          <cell r="E815">
            <v>0</v>
          </cell>
          <cell r="F815">
            <v>0</v>
          </cell>
          <cell r="G815">
            <v>0</v>
          </cell>
          <cell r="H815">
            <v>0</v>
          </cell>
        </row>
        <row r="816">
          <cell r="A816" t="str">
            <v>87103300</v>
          </cell>
          <cell r="B816" t="str">
            <v>LOCO DIESEL FUEL ONL</v>
          </cell>
          <cell r="C816">
            <v>0</v>
          </cell>
          <cell r="D816">
            <v>0</v>
          </cell>
          <cell r="E816">
            <v>0</v>
          </cell>
          <cell r="F816">
            <v>0</v>
          </cell>
          <cell r="G816">
            <v>0</v>
          </cell>
          <cell r="H816">
            <v>0</v>
          </cell>
        </row>
        <row r="817">
          <cell r="A817" t="str">
            <v>87103360</v>
          </cell>
          <cell r="B817" t="str">
            <v>Off Hwy/NLoco FuelPR</v>
          </cell>
          <cell r="C817">
            <v>0</v>
          </cell>
          <cell r="D817">
            <v>0</v>
          </cell>
          <cell r="E817">
            <v>0</v>
          </cell>
          <cell r="F817">
            <v>0</v>
          </cell>
          <cell r="G817">
            <v>0</v>
          </cell>
          <cell r="H817">
            <v>0</v>
          </cell>
        </row>
        <row r="818">
          <cell r="A818" t="str">
            <v>87103390</v>
          </cell>
          <cell r="B818" t="str">
            <v>Othr Oper Related PR</v>
          </cell>
          <cell r="C818">
            <v>0</v>
          </cell>
          <cell r="D818">
            <v>0</v>
          </cell>
          <cell r="E818">
            <v>0</v>
          </cell>
          <cell r="F818">
            <v>0</v>
          </cell>
          <cell r="G818">
            <v>0</v>
          </cell>
          <cell r="H818">
            <v>0</v>
          </cell>
        </row>
        <row r="819">
          <cell r="A819" t="str">
            <v>87103460</v>
          </cell>
          <cell r="B819" t="str">
            <v>Computer H/S Prj Rel</v>
          </cell>
          <cell r="C819">
            <v>0</v>
          </cell>
          <cell r="D819">
            <v>0</v>
          </cell>
          <cell r="E819">
            <v>0</v>
          </cell>
          <cell r="F819">
            <v>0</v>
          </cell>
          <cell r="G819">
            <v>0</v>
          </cell>
          <cell r="H819">
            <v>0</v>
          </cell>
        </row>
        <row r="820">
          <cell r="A820" t="str">
            <v>87103501</v>
          </cell>
          <cell r="B820" t="str">
            <v>CC35A Store Exp PR</v>
          </cell>
          <cell r="C820">
            <v>0</v>
          </cell>
          <cell r="D820">
            <v>0</v>
          </cell>
          <cell r="E820">
            <v>0</v>
          </cell>
          <cell r="F820">
            <v>0</v>
          </cell>
          <cell r="G820">
            <v>0</v>
          </cell>
          <cell r="H820">
            <v>0</v>
          </cell>
        </row>
        <row r="821">
          <cell r="A821" t="str">
            <v>87103502</v>
          </cell>
          <cell r="B821" t="str">
            <v>STORE EXPENSE SH - P</v>
          </cell>
          <cell r="C821">
            <v>0</v>
          </cell>
          <cell r="D821">
            <v>0</v>
          </cell>
          <cell r="E821">
            <v>0</v>
          </cell>
          <cell r="F821">
            <v>0</v>
          </cell>
          <cell r="G821">
            <v>0</v>
          </cell>
          <cell r="H821">
            <v>0</v>
          </cell>
        </row>
        <row r="822">
          <cell r="A822" t="str">
            <v>87103503</v>
          </cell>
          <cell r="B822" t="str">
            <v>ONLINE TRANSPORTATIO</v>
          </cell>
          <cell r="C822">
            <v>0</v>
          </cell>
          <cell r="D822">
            <v>0</v>
          </cell>
          <cell r="E822">
            <v>0</v>
          </cell>
          <cell r="F822">
            <v>0</v>
          </cell>
          <cell r="G822">
            <v>0</v>
          </cell>
          <cell r="H822">
            <v>0</v>
          </cell>
        </row>
        <row r="823">
          <cell r="A823" t="str">
            <v>87103504</v>
          </cell>
          <cell r="B823" t="str">
            <v>ONLINE TRANSPORTATIO</v>
          </cell>
          <cell r="C823">
            <v>0</v>
          </cell>
          <cell r="D823">
            <v>0</v>
          </cell>
          <cell r="E823">
            <v>0</v>
          </cell>
          <cell r="F823">
            <v>0</v>
          </cell>
          <cell r="G823">
            <v>0</v>
          </cell>
          <cell r="H823">
            <v>0</v>
          </cell>
        </row>
        <row r="824">
          <cell r="A824" t="str">
            <v>87103505</v>
          </cell>
          <cell r="B824" t="str">
            <v>SALES &amp; USE TAX NEW</v>
          </cell>
          <cell r="C824">
            <v>0</v>
          </cell>
          <cell r="D824">
            <v>0</v>
          </cell>
          <cell r="E824">
            <v>0</v>
          </cell>
          <cell r="F824">
            <v>0</v>
          </cell>
          <cell r="G824">
            <v>0</v>
          </cell>
          <cell r="H824">
            <v>0</v>
          </cell>
        </row>
        <row r="825">
          <cell r="A825" t="str">
            <v>87103506</v>
          </cell>
          <cell r="B825" t="str">
            <v>SALES &amp; USE TAX SH -</v>
          </cell>
          <cell r="C825">
            <v>0</v>
          </cell>
          <cell r="D825">
            <v>0</v>
          </cell>
          <cell r="E825">
            <v>0</v>
          </cell>
          <cell r="F825">
            <v>0</v>
          </cell>
          <cell r="G825">
            <v>0</v>
          </cell>
          <cell r="H825">
            <v>0</v>
          </cell>
        </row>
        <row r="826">
          <cell r="A826" t="str">
            <v>87103550</v>
          </cell>
          <cell r="B826" t="str">
            <v>Loco Matl Recap - PR</v>
          </cell>
          <cell r="C826">
            <v>0</v>
          </cell>
          <cell r="D826">
            <v>0</v>
          </cell>
          <cell r="E826">
            <v>0</v>
          </cell>
          <cell r="F826">
            <v>0</v>
          </cell>
          <cell r="G826">
            <v>0</v>
          </cell>
          <cell r="H826">
            <v>0</v>
          </cell>
        </row>
        <row r="827">
          <cell r="A827" t="str">
            <v>87103560</v>
          </cell>
          <cell r="B827" t="str">
            <v>Frt Car Mat Recap PR</v>
          </cell>
          <cell r="C827">
            <v>0</v>
          </cell>
          <cell r="D827">
            <v>0</v>
          </cell>
          <cell r="E827">
            <v>0</v>
          </cell>
          <cell r="F827">
            <v>0</v>
          </cell>
          <cell r="G827">
            <v>0</v>
          </cell>
          <cell r="H827">
            <v>0</v>
          </cell>
        </row>
        <row r="828">
          <cell r="A828" t="str">
            <v>87103610</v>
          </cell>
          <cell r="B828" t="str">
            <v>Consult Svcs Prj Rel</v>
          </cell>
          <cell r="C828">
            <v>0</v>
          </cell>
          <cell r="D828">
            <v>0</v>
          </cell>
          <cell r="E828">
            <v>0</v>
          </cell>
          <cell r="F828">
            <v>0</v>
          </cell>
          <cell r="G828">
            <v>0</v>
          </cell>
          <cell r="H828">
            <v>0</v>
          </cell>
        </row>
        <row r="829">
          <cell r="A829" t="str">
            <v>87103620</v>
          </cell>
          <cell r="B829" t="str">
            <v>Legl Svcs I&amp;EFees PR</v>
          </cell>
          <cell r="C829">
            <v>0</v>
          </cell>
          <cell r="D829">
            <v>0</v>
          </cell>
          <cell r="E829">
            <v>0</v>
          </cell>
          <cell r="F829">
            <v>0</v>
          </cell>
          <cell r="G829">
            <v>0</v>
          </cell>
          <cell r="H829">
            <v>0</v>
          </cell>
        </row>
        <row r="830">
          <cell r="A830" t="str">
            <v>87103670</v>
          </cell>
          <cell r="B830" t="str">
            <v>Pro Eng Sig Svc PR</v>
          </cell>
          <cell r="C830">
            <v>0</v>
          </cell>
          <cell r="D830">
            <v>0</v>
          </cell>
          <cell r="E830">
            <v>0</v>
          </cell>
          <cell r="F830">
            <v>0</v>
          </cell>
          <cell r="G830">
            <v>0</v>
          </cell>
          <cell r="H830">
            <v>0</v>
          </cell>
        </row>
        <row r="831">
          <cell r="A831" t="str">
            <v>87103690</v>
          </cell>
          <cell r="B831" t="str">
            <v>Pro Svc OS NLegl PR</v>
          </cell>
          <cell r="C831">
            <v>0</v>
          </cell>
          <cell r="D831">
            <v>0</v>
          </cell>
          <cell r="E831">
            <v>0</v>
          </cell>
          <cell r="F831">
            <v>0</v>
          </cell>
          <cell r="G831">
            <v>0</v>
          </cell>
          <cell r="H831">
            <v>0</v>
          </cell>
        </row>
        <row r="832">
          <cell r="A832" t="str">
            <v>87103700</v>
          </cell>
          <cell r="B832" t="str">
            <v>Rail Switch Grind PR</v>
          </cell>
          <cell r="C832">
            <v>0</v>
          </cell>
          <cell r="D832">
            <v>0</v>
          </cell>
          <cell r="E832">
            <v>0</v>
          </cell>
          <cell r="F832">
            <v>0</v>
          </cell>
          <cell r="G832">
            <v>0</v>
          </cell>
          <cell r="H832">
            <v>0</v>
          </cell>
        </row>
        <row r="833">
          <cell r="A833" t="str">
            <v>87103710</v>
          </cell>
          <cell r="B833" t="str">
            <v>Corp Lodging - PR</v>
          </cell>
          <cell r="C833">
            <v>0</v>
          </cell>
          <cell r="D833">
            <v>0</v>
          </cell>
          <cell r="E833">
            <v>0</v>
          </cell>
          <cell r="F833">
            <v>0</v>
          </cell>
          <cell r="G833">
            <v>0</v>
          </cell>
          <cell r="H833">
            <v>0</v>
          </cell>
        </row>
        <row r="834">
          <cell r="A834" t="str">
            <v>87103760</v>
          </cell>
          <cell r="B834" t="str">
            <v>Comput SWarePurch PR</v>
          </cell>
          <cell r="C834">
            <v>0</v>
          </cell>
          <cell r="D834">
            <v>0</v>
          </cell>
          <cell r="E834">
            <v>0</v>
          </cell>
          <cell r="F834">
            <v>0</v>
          </cell>
          <cell r="G834">
            <v>0</v>
          </cell>
          <cell r="H834">
            <v>0</v>
          </cell>
        </row>
        <row r="835">
          <cell r="A835" t="str">
            <v>87103860</v>
          </cell>
          <cell r="B835" t="str">
            <v>Security Alarm Svcs</v>
          </cell>
          <cell r="C835">
            <v>0</v>
          </cell>
          <cell r="D835">
            <v>0</v>
          </cell>
          <cell r="E835">
            <v>0</v>
          </cell>
          <cell r="F835">
            <v>0</v>
          </cell>
          <cell r="G835">
            <v>0</v>
          </cell>
          <cell r="H835">
            <v>0</v>
          </cell>
        </row>
        <row r="836">
          <cell r="A836" t="str">
            <v>87103890</v>
          </cell>
          <cell r="B836" t="str">
            <v>Construction Mg Svcs</v>
          </cell>
          <cell r="C836">
            <v>0</v>
          </cell>
          <cell r="D836">
            <v>0</v>
          </cell>
          <cell r="E836">
            <v>0</v>
          </cell>
          <cell r="F836">
            <v>0</v>
          </cell>
          <cell r="G836">
            <v>0</v>
          </cell>
          <cell r="H836">
            <v>0</v>
          </cell>
        </row>
        <row r="837">
          <cell r="A837" t="str">
            <v>87103910</v>
          </cell>
          <cell r="B837" t="str">
            <v>Cont Equip WO Op PR</v>
          </cell>
          <cell r="C837">
            <v>0</v>
          </cell>
          <cell r="D837">
            <v>0</v>
          </cell>
          <cell r="E837">
            <v>0</v>
          </cell>
          <cell r="F837">
            <v>0</v>
          </cell>
          <cell r="G837">
            <v>0</v>
          </cell>
          <cell r="H837">
            <v>0</v>
          </cell>
        </row>
        <row r="838">
          <cell r="A838" t="str">
            <v>87103911</v>
          </cell>
          <cell r="B838" t="str">
            <v>Loco Ctrt Maint PR</v>
          </cell>
          <cell r="C838">
            <v>0</v>
          </cell>
          <cell r="D838">
            <v>0</v>
          </cell>
          <cell r="E838">
            <v>0</v>
          </cell>
          <cell r="F838">
            <v>0</v>
          </cell>
          <cell r="G838">
            <v>0</v>
          </cell>
          <cell r="H838">
            <v>0</v>
          </cell>
        </row>
        <row r="839">
          <cell r="A839" t="str">
            <v>87103912</v>
          </cell>
          <cell r="B839" t="str">
            <v>Car EquipContMain PR</v>
          </cell>
          <cell r="C839">
            <v>0</v>
          </cell>
          <cell r="D839">
            <v>0</v>
          </cell>
          <cell r="E839">
            <v>0</v>
          </cell>
          <cell r="F839">
            <v>0</v>
          </cell>
          <cell r="G839">
            <v>0</v>
          </cell>
          <cell r="H839">
            <v>0</v>
          </cell>
        </row>
        <row r="840">
          <cell r="A840" t="str">
            <v>87103920</v>
          </cell>
          <cell r="B840" t="str">
            <v>Oper Cont Equip PR</v>
          </cell>
          <cell r="C840">
            <v>0</v>
          </cell>
          <cell r="D840">
            <v>0</v>
          </cell>
          <cell r="E840">
            <v>0</v>
          </cell>
          <cell r="F840">
            <v>0</v>
          </cell>
          <cell r="G840">
            <v>0</v>
          </cell>
          <cell r="H840">
            <v>0</v>
          </cell>
        </row>
        <row r="841">
          <cell r="A841" t="str">
            <v>87103921</v>
          </cell>
          <cell r="B841" t="str">
            <v>GE Maint Contract PR</v>
          </cell>
          <cell r="C841">
            <v>0</v>
          </cell>
          <cell r="D841">
            <v>0</v>
          </cell>
          <cell r="E841">
            <v>0</v>
          </cell>
          <cell r="F841">
            <v>0</v>
          </cell>
          <cell r="G841">
            <v>0</v>
          </cell>
          <cell r="H841">
            <v>0</v>
          </cell>
        </row>
        <row r="842">
          <cell r="A842" t="str">
            <v>87103922</v>
          </cell>
          <cell r="B842" t="str">
            <v>EMD MaintContract PR</v>
          </cell>
          <cell r="C842">
            <v>0</v>
          </cell>
          <cell r="D842">
            <v>0</v>
          </cell>
          <cell r="E842">
            <v>0</v>
          </cell>
          <cell r="F842">
            <v>0</v>
          </cell>
          <cell r="G842">
            <v>0</v>
          </cell>
          <cell r="H842">
            <v>0</v>
          </cell>
        </row>
        <row r="843">
          <cell r="A843" t="str">
            <v>87103927</v>
          </cell>
          <cell r="B843" t="str">
            <v>Emerg Contr Svcs PR</v>
          </cell>
          <cell r="C843">
            <v>0</v>
          </cell>
          <cell r="D843">
            <v>0</v>
          </cell>
          <cell r="E843">
            <v>0</v>
          </cell>
          <cell r="F843">
            <v>0</v>
          </cell>
          <cell r="G843">
            <v>0</v>
          </cell>
          <cell r="H843">
            <v>0</v>
          </cell>
        </row>
        <row r="844">
          <cell r="A844" t="str">
            <v>87103950</v>
          </cell>
          <cell r="B844" t="str">
            <v>Grade/Pav/Dirt Wk PR</v>
          </cell>
          <cell r="C844">
            <v>0</v>
          </cell>
          <cell r="D844">
            <v>0</v>
          </cell>
          <cell r="E844">
            <v>0</v>
          </cell>
          <cell r="F844">
            <v>0</v>
          </cell>
          <cell r="G844">
            <v>0</v>
          </cell>
          <cell r="H844">
            <v>0</v>
          </cell>
        </row>
        <row r="845">
          <cell r="A845" t="str">
            <v>87103960</v>
          </cell>
          <cell r="B845" t="str">
            <v>Ongoing Fac Svcs Pr</v>
          </cell>
          <cell r="C845">
            <v>0</v>
          </cell>
          <cell r="D845">
            <v>0</v>
          </cell>
          <cell r="E845">
            <v>0</v>
          </cell>
          <cell r="F845">
            <v>0</v>
          </cell>
          <cell r="G845">
            <v>0</v>
          </cell>
          <cell r="H845">
            <v>0</v>
          </cell>
        </row>
        <row r="846">
          <cell r="A846" t="str">
            <v>87103970</v>
          </cell>
          <cell r="B846" t="str">
            <v>Landscaping - PR</v>
          </cell>
          <cell r="C846">
            <v>0</v>
          </cell>
          <cell r="D846">
            <v>0</v>
          </cell>
          <cell r="E846">
            <v>0</v>
          </cell>
          <cell r="F846">
            <v>0</v>
          </cell>
          <cell r="G846">
            <v>0</v>
          </cell>
          <cell r="H846">
            <v>0</v>
          </cell>
        </row>
        <row r="847">
          <cell r="A847" t="str">
            <v>87103980</v>
          </cell>
          <cell r="B847" t="str">
            <v>Const&amp;Demo Prj Rel</v>
          </cell>
          <cell r="C847">
            <v>0</v>
          </cell>
          <cell r="D847">
            <v>0</v>
          </cell>
          <cell r="E847">
            <v>0</v>
          </cell>
          <cell r="F847">
            <v>0</v>
          </cell>
          <cell r="G847">
            <v>0</v>
          </cell>
          <cell r="H847">
            <v>0</v>
          </cell>
        </row>
        <row r="848">
          <cell r="A848" t="str">
            <v>87103990</v>
          </cell>
          <cell r="B848" t="str">
            <v>Cont Svcs - Prj Rel</v>
          </cell>
          <cell r="C848">
            <v>0</v>
          </cell>
          <cell r="D848">
            <v>0</v>
          </cell>
          <cell r="E848">
            <v>0</v>
          </cell>
          <cell r="F848">
            <v>0</v>
          </cell>
          <cell r="G848">
            <v>0</v>
          </cell>
          <cell r="H848">
            <v>0</v>
          </cell>
        </row>
        <row r="849">
          <cell r="A849" t="str">
            <v>87104005</v>
          </cell>
          <cell r="B849" t="str">
            <v>Exempt Air Trav RTPU</v>
          </cell>
          <cell r="C849">
            <v>0</v>
          </cell>
          <cell r="D849">
            <v>0</v>
          </cell>
          <cell r="E849">
            <v>0</v>
          </cell>
          <cell r="F849">
            <v>0</v>
          </cell>
          <cell r="G849">
            <v>0</v>
          </cell>
          <cell r="H849">
            <v>0</v>
          </cell>
        </row>
        <row r="850">
          <cell r="A850" t="str">
            <v>87104040</v>
          </cell>
          <cell r="B850" t="str">
            <v>Air Travel Proj Rel</v>
          </cell>
          <cell r="C850">
            <v>0</v>
          </cell>
          <cell r="D850">
            <v>0</v>
          </cell>
          <cell r="E850">
            <v>0</v>
          </cell>
          <cell r="F850">
            <v>0</v>
          </cell>
          <cell r="G850">
            <v>0</v>
          </cell>
          <cell r="H850">
            <v>0</v>
          </cell>
        </row>
        <row r="851">
          <cell r="A851" t="str">
            <v>87104090</v>
          </cell>
          <cell r="B851" t="str">
            <v>Sched AutRen TraX PR</v>
          </cell>
          <cell r="C851">
            <v>0</v>
          </cell>
          <cell r="D851">
            <v>0</v>
          </cell>
          <cell r="E851">
            <v>0</v>
          </cell>
          <cell r="F851">
            <v>0</v>
          </cell>
          <cell r="G851">
            <v>0</v>
          </cell>
          <cell r="H851">
            <v>0</v>
          </cell>
        </row>
        <row r="852">
          <cell r="A852" t="str">
            <v>87104100</v>
          </cell>
          <cell r="B852" t="str">
            <v>Electricity Prj Rel</v>
          </cell>
          <cell r="C852">
            <v>0</v>
          </cell>
          <cell r="D852">
            <v>0</v>
          </cell>
          <cell r="E852">
            <v>0</v>
          </cell>
          <cell r="F852">
            <v>0</v>
          </cell>
          <cell r="G852">
            <v>0</v>
          </cell>
          <cell r="H852">
            <v>0</v>
          </cell>
        </row>
        <row r="853">
          <cell r="A853" t="str">
            <v>87104120</v>
          </cell>
          <cell r="B853" t="str">
            <v>Water Prj Rel</v>
          </cell>
          <cell r="C853">
            <v>0</v>
          </cell>
          <cell r="D853">
            <v>0</v>
          </cell>
          <cell r="E853">
            <v>0</v>
          </cell>
          <cell r="F853">
            <v>0</v>
          </cell>
          <cell r="G853">
            <v>0</v>
          </cell>
          <cell r="H853">
            <v>0</v>
          </cell>
        </row>
        <row r="854">
          <cell r="A854" t="str">
            <v>87104300</v>
          </cell>
          <cell r="B854" t="str">
            <v>Rents Lse Ofc PR</v>
          </cell>
          <cell r="C854">
            <v>0</v>
          </cell>
          <cell r="D854">
            <v>0</v>
          </cell>
          <cell r="E854">
            <v>0</v>
          </cell>
          <cell r="F854">
            <v>0</v>
          </cell>
          <cell r="G854">
            <v>0</v>
          </cell>
          <cell r="H854">
            <v>0</v>
          </cell>
        </row>
        <row r="855">
          <cell r="A855" t="str">
            <v>87104330</v>
          </cell>
          <cell r="B855" t="str">
            <v>Rents Ls Vehicles PR</v>
          </cell>
          <cell r="C855">
            <v>0</v>
          </cell>
          <cell r="D855">
            <v>0</v>
          </cell>
          <cell r="E855">
            <v>0</v>
          </cell>
          <cell r="F855">
            <v>0</v>
          </cell>
          <cell r="G855">
            <v>0</v>
          </cell>
          <cell r="H855">
            <v>0</v>
          </cell>
        </row>
        <row r="856">
          <cell r="A856" t="str">
            <v>87104340</v>
          </cell>
          <cell r="B856" t="str">
            <v>Rents Ls Sm Tools PR</v>
          </cell>
          <cell r="C856">
            <v>0</v>
          </cell>
          <cell r="D856">
            <v>0</v>
          </cell>
          <cell r="E856">
            <v>0</v>
          </cell>
          <cell r="F856">
            <v>0</v>
          </cell>
          <cell r="G856">
            <v>0</v>
          </cell>
          <cell r="H856">
            <v>0</v>
          </cell>
        </row>
        <row r="857">
          <cell r="A857" t="str">
            <v>87104350</v>
          </cell>
          <cell r="B857" t="str">
            <v>Rents Lse Gen Fac PR</v>
          </cell>
          <cell r="C857">
            <v>0</v>
          </cell>
          <cell r="D857">
            <v>0</v>
          </cell>
          <cell r="E857">
            <v>0</v>
          </cell>
          <cell r="F857">
            <v>0</v>
          </cell>
          <cell r="G857">
            <v>0</v>
          </cell>
          <cell r="H857">
            <v>0</v>
          </cell>
        </row>
        <row r="858">
          <cell r="A858" t="str">
            <v>87104360</v>
          </cell>
          <cell r="B858" t="str">
            <v>Rents Ls RdEquip PR</v>
          </cell>
          <cell r="C858">
            <v>0</v>
          </cell>
          <cell r="D858">
            <v>0</v>
          </cell>
          <cell r="E858">
            <v>0</v>
          </cell>
          <cell r="F858">
            <v>0</v>
          </cell>
          <cell r="G858">
            <v>0</v>
          </cell>
          <cell r="H858">
            <v>0</v>
          </cell>
        </row>
        <row r="859">
          <cell r="A859" t="str">
            <v>87106970</v>
          </cell>
          <cell r="B859" t="str">
            <v>Cap Interest</v>
          </cell>
          <cell r="C859">
            <v>0</v>
          </cell>
          <cell r="D859">
            <v>0</v>
          </cell>
          <cell r="E859">
            <v>0</v>
          </cell>
          <cell r="F859">
            <v>0</v>
          </cell>
          <cell r="G859">
            <v>0</v>
          </cell>
          <cell r="H859">
            <v>0</v>
          </cell>
        </row>
        <row r="860">
          <cell r="A860" t="str">
            <v>87107610</v>
          </cell>
          <cell r="B860" t="str">
            <v>Contributions - PR</v>
          </cell>
          <cell r="C860">
            <v>0</v>
          </cell>
          <cell r="D860">
            <v>0</v>
          </cell>
          <cell r="E860">
            <v>0</v>
          </cell>
          <cell r="F860">
            <v>0</v>
          </cell>
          <cell r="G860">
            <v>0</v>
          </cell>
          <cell r="H860">
            <v>0</v>
          </cell>
        </row>
        <row r="861">
          <cell r="A861" t="str">
            <v>87107660</v>
          </cell>
          <cell r="B861" t="str">
            <v>Frt Charges PR</v>
          </cell>
          <cell r="C861">
            <v>0</v>
          </cell>
          <cell r="D861">
            <v>0</v>
          </cell>
          <cell r="E861">
            <v>0</v>
          </cell>
          <cell r="F861">
            <v>0</v>
          </cell>
          <cell r="G861">
            <v>0</v>
          </cell>
          <cell r="H861">
            <v>0</v>
          </cell>
        </row>
        <row r="862">
          <cell r="A862" t="str">
            <v>87107690</v>
          </cell>
          <cell r="B862" t="str">
            <v>Land Acqui PR</v>
          </cell>
          <cell r="C862">
            <v>0</v>
          </cell>
          <cell r="D862">
            <v>0</v>
          </cell>
          <cell r="E862">
            <v>0</v>
          </cell>
          <cell r="F862">
            <v>0</v>
          </cell>
          <cell r="G862">
            <v>0</v>
          </cell>
          <cell r="H862">
            <v>0</v>
          </cell>
        </row>
        <row r="863">
          <cell r="A863" t="str">
            <v>87107800</v>
          </cell>
          <cell r="B863" t="str">
            <v>Internal OHead Rd PR</v>
          </cell>
          <cell r="C863">
            <v>0</v>
          </cell>
          <cell r="D863">
            <v>0</v>
          </cell>
          <cell r="E863">
            <v>0</v>
          </cell>
          <cell r="F863">
            <v>0</v>
          </cell>
          <cell r="G863">
            <v>0</v>
          </cell>
          <cell r="H863">
            <v>0</v>
          </cell>
        </row>
        <row r="864">
          <cell r="A864" t="str">
            <v>87107820</v>
          </cell>
          <cell r="B864" t="str">
            <v>Bill Credits Mat &amp; O</v>
          </cell>
          <cell r="C864">
            <v>0</v>
          </cell>
          <cell r="D864">
            <v>0</v>
          </cell>
          <cell r="E864">
            <v>0</v>
          </cell>
          <cell r="F864">
            <v>0</v>
          </cell>
          <cell r="G864">
            <v>0</v>
          </cell>
          <cell r="H864">
            <v>0</v>
          </cell>
        </row>
        <row r="865">
          <cell r="A865" t="str">
            <v>87107830</v>
          </cell>
          <cell r="B865" t="str">
            <v>Internal OHead Eq PR</v>
          </cell>
          <cell r="C865">
            <v>0</v>
          </cell>
          <cell r="D865">
            <v>0</v>
          </cell>
          <cell r="E865">
            <v>0</v>
          </cell>
          <cell r="F865">
            <v>0</v>
          </cell>
          <cell r="G865">
            <v>0</v>
          </cell>
          <cell r="H865">
            <v>0</v>
          </cell>
        </row>
        <row r="866">
          <cell r="A866" t="str">
            <v>87107900</v>
          </cell>
          <cell r="B866" t="str">
            <v>OTHER - PROJECT RELA</v>
          </cell>
          <cell r="C866">
            <v>0</v>
          </cell>
          <cell r="D866">
            <v>0</v>
          </cell>
          <cell r="E866">
            <v>0</v>
          </cell>
          <cell r="F866">
            <v>0</v>
          </cell>
          <cell r="G866">
            <v>0</v>
          </cell>
          <cell r="H866">
            <v>0</v>
          </cell>
        </row>
        <row r="867">
          <cell r="A867" t="str">
            <v>87114000</v>
          </cell>
          <cell r="B867" t="str">
            <v>JF Reserve ZBA</v>
          </cell>
          <cell r="C867">
            <v>0</v>
          </cell>
          <cell r="D867">
            <v>0</v>
          </cell>
          <cell r="E867">
            <v>0</v>
          </cell>
          <cell r="F867">
            <v>0</v>
          </cell>
          <cell r="G867">
            <v>0</v>
          </cell>
          <cell r="H867">
            <v>0</v>
          </cell>
        </row>
        <row r="868">
          <cell r="A868" t="str">
            <v>87123300</v>
          </cell>
          <cell r="B868" t="str">
            <v>LOCO DIESEL FUEL ONL</v>
          </cell>
          <cell r="C868">
            <v>0</v>
          </cell>
          <cell r="D868">
            <v>0</v>
          </cell>
          <cell r="E868">
            <v>0</v>
          </cell>
          <cell r="F868">
            <v>0</v>
          </cell>
          <cell r="G868">
            <v>0</v>
          </cell>
          <cell r="H868">
            <v>0</v>
          </cell>
        </row>
        <row r="869">
          <cell r="A869" t="str">
            <v>87123690</v>
          </cell>
          <cell r="B869" t="str">
            <v>Pro Svc OS NLegl RT</v>
          </cell>
          <cell r="C869">
            <v>0</v>
          </cell>
          <cell r="D869">
            <v>0</v>
          </cell>
          <cell r="E869">
            <v>0</v>
          </cell>
          <cell r="F869">
            <v>0</v>
          </cell>
          <cell r="G869">
            <v>0</v>
          </cell>
          <cell r="H869">
            <v>0</v>
          </cell>
        </row>
        <row r="870">
          <cell r="A870" t="str">
            <v>87123710</v>
          </cell>
          <cell r="B870" t="str">
            <v>Corp Lodging - RTPU</v>
          </cell>
          <cell r="C870">
            <v>0</v>
          </cell>
          <cell r="D870">
            <v>0</v>
          </cell>
          <cell r="E870">
            <v>0</v>
          </cell>
          <cell r="F870">
            <v>0</v>
          </cell>
          <cell r="G870">
            <v>0</v>
          </cell>
          <cell r="H870">
            <v>0</v>
          </cell>
        </row>
        <row r="871">
          <cell r="A871" t="str">
            <v>87123910</v>
          </cell>
          <cell r="B871" t="str">
            <v>Cont Equip WO Op RT</v>
          </cell>
          <cell r="C871">
            <v>0</v>
          </cell>
          <cell r="D871">
            <v>0</v>
          </cell>
          <cell r="E871">
            <v>0</v>
          </cell>
          <cell r="F871">
            <v>0</v>
          </cell>
          <cell r="G871">
            <v>0</v>
          </cell>
          <cell r="H871">
            <v>0</v>
          </cell>
        </row>
        <row r="872">
          <cell r="A872" t="str">
            <v>87123920</v>
          </cell>
          <cell r="B872" t="str">
            <v>Oper Cont Equip RTPU</v>
          </cell>
          <cell r="C872">
            <v>0</v>
          </cell>
          <cell r="D872">
            <v>0</v>
          </cell>
          <cell r="E872">
            <v>0</v>
          </cell>
          <cell r="F872">
            <v>0</v>
          </cell>
          <cell r="G872">
            <v>0</v>
          </cell>
          <cell r="H872">
            <v>0</v>
          </cell>
        </row>
        <row r="873">
          <cell r="A873" t="str">
            <v>87123990</v>
          </cell>
          <cell r="B873" t="str">
            <v>Cont Svcs R/T Pk Up</v>
          </cell>
          <cell r="C873">
            <v>0</v>
          </cell>
          <cell r="D873">
            <v>0</v>
          </cell>
          <cell r="E873">
            <v>0</v>
          </cell>
          <cell r="F873">
            <v>0</v>
          </cell>
          <cell r="G873">
            <v>0</v>
          </cell>
          <cell r="H873">
            <v>0</v>
          </cell>
        </row>
        <row r="874">
          <cell r="A874" t="str">
            <v>87124330</v>
          </cell>
          <cell r="B874" t="str">
            <v>Rents Ls Vehicl RTPU</v>
          </cell>
          <cell r="C874">
            <v>0</v>
          </cell>
          <cell r="D874">
            <v>0</v>
          </cell>
          <cell r="E874">
            <v>0</v>
          </cell>
          <cell r="F874">
            <v>0</v>
          </cell>
          <cell r="G874">
            <v>0</v>
          </cell>
          <cell r="H874">
            <v>0</v>
          </cell>
        </row>
        <row r="875">
          <cell r="A875" t="str">
            <v>87124340</v>
          </cell>
          <cell r="B875" t="str">
            <v>Rent Ls Sm Tool RTPU</v>
          </cell>
          <cell r="C875">
            <v>0</v>
          </cell>
          <cell r="D875">
            <v>0</v>
          </cell>
          <cell r="E875">
            <v>0</v>
          </cell>
          <cell r="F875">
            <v>0</v>
          </cell>
          <cell r="G875">
            <v>0</v>
          </cell>
          <cell r="H875">
            <v>0</v>
          </cell>
        </row>
        <row r="876">
          <cell r="A876" t="str">
            <v>87127660</v>
          </cell>
          <cell r="B876" t="str">
            <v>COR - Other</v>
          </cell>
          <cell r="C876">
            <v>0</v>
          </cell>
          <cell r="D876">
            <v>0</v>
          </cell>
          <cell r="E876">
            <v>0</v>
          </cell>
          <cell r="F876">
            <v>0</v>
          </cell>
          <cell r="G876">
            <v>0</v>
          </cell>
          <cell r="H876">
            <v>0</v>
          </cell>
        </row>
        <row r="877">
          <cell r="A877" t="str">
            <v>87127830</v>
          </cell>
          <cell r="B877" t="str">
            <v>Equipment Overheads</v>
          </cell>
          <cell r="C877">
            <v>0</v>
          </cell>
          <cell r="D877">
            <v>0</v>
          </cell>
          <cell r="E877">
            <v>0</v>
          </cell>
          <cell r="F877">
            <v>0</v>
          </cell>
          <cell r="G877">
            <v>0</v>
          </cell>
          <cell r="H877">
            <v>0</v>
          </cell>
        </row>
        <row r="878">
          <cell r="A878" t="str">
            <v>87127900</v>
          </cell>
          <cell r="B878" t="str">
            <v>OTHER - RAIL/TIE PIC</v>
          </cell>
          <cell r="C878">
            <v>0</v>
          </cell>
          <cell r="D878">
            <v>0</v>
          </cell>
          <cell r="E878">
            <v>0</v>
          </cell>
          <cell r="F878">
            <v>0</v>
          </cell>
          <cell r="G878">
            <v>0</v>
          </cell>
          <cell r="H878">
            <v>0</v>
          </cell>
        </row>
        <row r="879">
          <cell r="A879" t="str">
            <v>87130000</v>
          </cell>
          <cell r="B879" t="str">
            <v>Co for exp Acc St Kc</v>
          </cell>
          <cell r="C879">
            <v>0</v>
          </cell>
          <cell r="D879">
            <v>0</v>
          </cell>
          <cell r="E879">
            <v>0</v>
          </cell>
          <cell r="F879">
            <v>0</v>
          </cell>
          <cell r="G879">
            <v>0</v>
          </cell>
          <cell r="H879">
            <v>0</v>
          </cell>
        </row>
        <row r="880">
          <cell r="A880" t="str">
            <v>87131100</v>
          </cell>
          <cell r="B880" t="str">
            <v>Reg Tm Sc NOp KCT</v>
          </cell>
          <cell r="C880">
            <v>0</v>
          </cell>
          <cell r="D880">
            <v>0</v>
          </cell>
          <cell r="E880">
            <v>0</v>
          </cell>
          <cell r="F880">
            <v>0</v>
          </cell>
          <cell r="G880">
            <v>0</v>
          </cell>
          <cell r="H880">
            <v>0</v>
          </cell>
        </row>
        <row r="881">
          <cell r="A881" t="str">
            <v>87131110</v>
          </cell>
          <cell r="B881" t="str">
            <v>OT Sched Non Opr KCT</v>
          </cell>
          <cell r="C881">
            <v>0</v>
          </cell>
          <cell r="D881">
            <v>0</v>
          </cell>
          <cell r="E881">
            <v>0</v>
          </cell>
          <cell r="F881">
            <v>0</v>
          </cell>
          <cell r="G881">
            <v>0</v>
          </cell>
          <cell r="H881">
            <v>0</v>
          </cell>
        </row>
        <row r="882">
          <cell r="A882" t="str">
            <v>87132290</v>
          </cell>
          <cell r="B882" t="str">
            <v>Payroll Tax - KCT</v>
          </cell>
          <cell r="C882">
            <v>0</v>
          </cell>
          <cell r="D882">
            <v>0</v>
          </cell>
          <cell r="E882">
            <v>0</v>
          </cell>
          <cell r="F882">
            <v>0</v>
          </cell>
          <cell r="G882">
            <v>0</v>
          </cell>
          <cell r="H882">
            <v>0</v>
          </cell>
        </row>
        <row r="883">
          <cell r="A883" t="str">
            <v>87133000</v>
          </cell>
          <cell r="B883" t="str">
            <v>New Wood Tie KCT</v>
          </cell>
          <cell r="C883">
            <v>0</v>
          </cell>
          <cell r="D883">
            <v>0</v>
          </cell>
          <cell r="E883">
            <v>0</v>
          </cell>
          <cell r="F883">
            <v>0</v>
          </cell>
          <cell r="G883">
            <v>0</v>
          </cell>
          <cell r="H883">
            <v>0</v>
          </cell>
        </row>
        <row r="884">
          <cell r="A884" t="str">
            <v>87133060</v>
          </cell>
          <cell r="B884" t="str">
            <v>New Weld RailKC</v>
          </cell>
          <cell r="C884">
            <v>0</v>
          </cell>
          <cell r="D884">
            <v>0</v>
          </cell>
          <cell r="E884">
            <v>0</v>
          </cell>
          <cell r="F884">
            <v>0</v>
          </cell>
          <cell r="G884">
            <v>0</v>
          </cell>
          <cell r="H884">
            <v>0</v>
          </cell>
        </row>
        <row r="885">
          <cell r="A885" t="str">
            <v>87133080</v>
          </cell>
          <cell r="B885" t="str">
            <v>New Othr Trk Mat KCT</v>
          </cell>
          <cell r="C885">
            <v>0</v>
          </cell>
          <cell r="D885">
            <v>0</v>
          </cell>
          <cell r="E885">
            <v>0</v>
          </cell>
          <cell r="F885">
            <v>0</v>
          </cell>
          <cell r="G885">
            <v>0</v>
          </cell>
          <cell r="H885">
            <v>0</v>
          </cell>
        </row>
        <row r="886">
          <cell r="A886" t="str">
            <v>87133100</v>
          </cell>
          <cell r="B886" t="str">
            <v>Ballast - KCT</v>
          </cell>
          <cell r="C886">
            <v>0</v>
          </cell>
          <cell r="D886">
            <v>0</v>
          </cell>
          <cell r="E886">
            <v>0</v>
          </cell>
          <cell r="F886">
            <v>0</v>
          </cell>
          <cell r="G886">
            <v>0</v>
          </cell>
          <cell r="H886">
            <v>0</v>
          </cell>
        </row>
        <row r="887">
          <cell r="A887" t="str">
            <v>87133120</v>
          </cell>
          <cell r="B887" t="str">
            <v>Telecom Mater - KCT</v>
          </cell>
          <cell r="C887">
            <v>0</v>
          </cell>
          <cell r="D887">
            <v>0</v>
          </cell>
          <cell r="E887">
            <v>0</v>
          </cell>
          <cell r="F887">
            <v>0</v>
          </cell>
          <cell r="G887">
            <v>0</v>
          </cell>
          <cell r="H887">
            <v>0</v>
          </cell>
        </row>
        <row r="888">
          <cell r="A888" t="str">
            <v>87133130</v>
          </cell>
          <cell r="B888" t="str">
            <v>Signal Material - KC</v>
          </cell>
          <cell r="C888">
            <v>0</v>
          </cell>
          <cell r="D888">
            <v>0</v>
          </cell>
          <cell r="E888">
            <v>0</v>
          </cell>
          <cell r="F888">
            <v>0</v>
          </cell>
          <cell r="G888">
            <v>0</v>
          </cell>
          <cell r="H888">
            <v>0</v>
          </cell>
        </row>
        <row r="889">
          <cell r="A889" t="str">
            <v>87133190</v>
          </cell>
          <cell r="B889" t="str">
            <v>Othr M/W Matl KCT</v>
          </cell>
          <cell r="C889">
            <v>0</v>
          </cell>
          <cell r="D889">
            <v>0</v>
          </cell>
          <cell r="E889">
            <v>0</v>
          </cell>
          <cell r="F889">
            <v>0</v>
          </cell>
          <cell r="G889">
            <v>0</v>
          </cell>
          <cell r="H889">
            <v>0</v>
          </cell>
        </row>
        <row r="890">
          <cell r="A890" t="str">
            <v>87133501</v>
          </cell>
          <cell r="B890" t="str">
            <v>Store Expense - KCT</v>
          </cell>
          <cell r="C890">
            <v>0</v>
          </cell>
          <cell r="D890">
            <v>0</v>
          </cell>
          <cell r="E890">
            <v>0</v>
          </cell>
          <cell r="F890">
            <v>0</v>
          </cell>
          <cell r="G890">
            <v>0</v>
          </cell>
          <cell r="H890">
            <v>0</v>
          </cell>
        </row>
        <row r="891">
          <cell r="A891" t="str">
            <v>87133670</v>
          </cell>
          <cell r="B891" t="str">
            <v>Pro Eng Sig Svc KCT</v>
          </cell>
          <cell r="C891">
            <v>0</v>
          </cell>
          <cell r="D891">
            <v>0</v>
          </cell>
          <cell r="E891">
            <v>0</v>
          </cell>
          <cell r="F891">
            <v>0</v>
          </cell>
          <cell r="G891">
            <v>0</v>
          </cell>
          <cell r="H891">
            <v>0</v>
          </cell>
        </row>
        <row r="892">
          <cell r="A892" t="str">
            <v>87133690</v>
          </cell>
          <cell r="B892" t="str">
            <v>Pro Svc OS NLegl KCT</v>
          </cell>
          <cell r="C892">
            <v>0</v>
          </cell>
          <cell r="D892">
            <v>0</v>
          </cell>
          <cell r="E892">
            <v>0</v>
          </cell>
          <cell r="F892">
            <v>0</v>
          </cell>
          <cell r="G892">
            <v>0</v>
          </cell>
          <cell r="H892">
            <v>0</v>
          </cell>
        </row>
        <row r="893">
          <cell r="A893" t="str">
            <v>87133700</v>
          </cell>
          <cell r="B893" t="str">
            <v>Rail Switch KCT</v>
          </cell>
          <cell r="C893">
            <v>0</v>
          </cell>
          <cell r="D893">
            <v>0</v>
          </cell>
          <cell r="E893">
            <v>0</v>
          </cell>
          <cell r="F893">
            <v>0</v>
          </cell>
          <cell r="G893">
            <v>0</v>
          </cell>
          <cell r="H893">
            <v>0</v>
          </cell>
        </row>
        <row r="894">
          <cell r="A894" t="str">
            <v>87133990</v>
          </cell>
          <cell r="B894" t="str">
            <v>Contract Svcs - KCT</v>
          </cell>
          <cell r="C894">
            <v>0</v>
          </cell>
          <cell r="D894">
            <v>0</v>
          </cell>
          <cell r="E894">
            <v>0</v>
          </cell>
          <cell r="F894">
            <v>0</v>
          </cell>
          <cell r="G894">
            <v>0</v>
          </cell>
          <cell r="H894">
            <v>0</v>
          </cell>
        </row>
        <row r="895">
          <cell r="A895" t="str">
            <v>87137820</v>
          </cell>
          <cell r="B895" t="str">
            <v>Billable Overheads -</v>
          </cell>
          <cell r="C895">
            <v>0</v>
          </cell>
          <cell r="D895">
            <v>0</v>
          </cell>
          <cell r="E895">
            <v>0</v>
          </cell>
          <cell r="F895">
            <v>0</v>
          </cell>
          <cell r="G895">
            <v>0</v>
          </cell>
          <cell r="H895">
            <v>0</v>
          </cell>
        </row>
        <row r="896">
          <cell r="A896" t="str">
            <v>87151000</v>
          </cell>
          <cell r="B896" t="str">
            <v>Regular Time Exm WIP</v>
          </cell>
          <cell r="C896">
            <v>0</v>
          </cell>
          <cell r="D896">
            <v>0</v>
          </cell>
          <cell r="E896">
            <v>0</v>
          </cell>
          <cell r="F896">
            <v>0</v>
          </cell>
          <cell r="G896">
            <v>0</v>
          </cell>
          <cell r="H896">
            <v>0</v>
          </cell>
        </row>
        <row r="897">
          <cell r="A897" t="str">
            <v>87151020</v>
          </cell>
          <cell r="B897" t="str">
            <v>Vaca Exempt WIP</v>
          </cell>
          <cell r="C897">
            <v>0</v>
          </cell>
          <cell r="D897">
            <v>0</v>
          </cell>
          <cell r="E897">
            <v>0</v>
          </cell>
          <cell r="F897">
            <v>0</v>
          </cell>
          <cell r="G897">
            <v>0</v>
          </cell>
          <cell r="H897">
            <v>0</v>
          </cell>
        </row>
        <row r="898">
          <cell r="A898" t="str">
            <v>87151100</v>
          </cell>
          <cell r="B898" t="str">
            <v>Reg Tm Sc NOp WIP</v>
          </cell>
          <cell r="C898">
            <v>0</v>
          </cell>
          <cell r="D898">
            <v>0</v>
          </cell>
          <cell r="E898">
            <v>0</v>
          </cell>
          <cell r="F898">
            <v>0</v>
          </cell>
          <cell r="G898">
            <v>0</v>
          </cell>
          <cell r="H898">
            <v>0</v>
          </cell>
        </row>
        <row r="899">
          <cell r="A899" t="str">
            <v>87151110</v>
          </cell>
          <cell r="B899" t="str">
            <v>OT Sched Non Opr WIP</v>
          </cell>
          <cell r="C899">
            <v>0</v>
          </cell>
          <cell r="D899">
            <v>0</v>
          </cell>
          <cell r="E899">
            <v>0</v>
          </cell>
          <cell r="F899">
            <v>0</v>
          </cell>
          <cell r="G899">
            <v>0</v>
          </cell>
          <cell r="H899">
            <v>0</v>
          </cell>
        </row>
        <row r="900">
          <cell r="A900" t="str">
            <v>87151130</v>
          </cell>
          <cell r="B900" t="str">
            <v>Sched NOp HolPy WIP</v>
          </cell>
          <cell r="C900">
            <v>0</v>
          </cell>
          <cell r="D900">
            <v>0</v>
          </cell>
          <cell r="E900">
            <v>0</v>
          </cell>
          <cell r="F900">
            <v>0</v>
          </cell>
          <cell r="G900">
            <v>0</v>
          </cell>
          <cell r="H900">
            <v>0</v>
          </cell>
        </row>
        <row r="901">
          <cell r="A901" t="str">
            <v>87151150</v>
          </cell>
          <cell r="B901" t="str">
            <v>Othr Tm Pd Not Wk WP</v>
          </cell>
          <cell r="C901">
            <v>0</v>
          </cell>
          <cell r="D901">
            <v>0</v>
          </cell>
          <cell r="E901">
            <v>0</v>
          </cell>
          <cell r="F901">
            <v>0</v>
          </cell>
          <cell r="G901">
            <v>0</v>
          </cell>
          <cell r="H901">
            <v>0</v>
          </cell>
        </row>
        <row r="902">
          <cell r="A902" t="str">
            <v>87151230</v>
          </cell>
          <cell r="B902" t="str">
            <v>Sem&amp;Train Sch NOp WP</v>
          </cell>
          <cell r="C902">
            <v>0</v>
          </cell>
          <cell r="D902">
            <v>0</v>
          </cell>
          <cell r="E902">
            <v>0</v>
          </cell>
          <cell r="F902">
            <v>0</v>
          </cell>
          <cell r="G902">
            <v>0</v>
          </cell>
          <cell r="H902">
            <v>0</v>
          </cell>
        </row>
        <row r="903">
          <cell r="A903" t="str">
            <v>87151240</v>
          </cell>
          <cell r="B903" t="str">
            <v>Oth Claim Sc N Op WP</v>
          </cell>
          <cell r="C903">
            <v>0</v>
          </cell>
          <cell r="D903">
            <v>0</v>
          </cell>
          <cell r="E903">
            <v>0</v>
          </cell>
          <cell r="F903">
            <v>0</v>
          </cell>
          <cell r="G903">
            <v>0</v>
          </cell>
          <cell r="H903">
            <v>0</v>
          </cell>
        </row>
        <row r="904">
          <cell r="A904" t="str">
            <v>87152440</v>
          </cell>
          <cell r="B904" t="str">
            <v>Safety Shoes WIP</v>
          </cell>
          <cell r="C904">
            <v>0</v>
          </cell>
          <cell r="D904">
            <v>0</v>
          </cell>
          <cell r="E904">
            <v>0</v>
          </cell>
          <cell r="F904">
            <v>0</v>
          </cell>
          <cell r="G904">
            <v>0</v>
          </cell>
          <cell r="H904">
            <v>0</v>
          </cell>
        </row>
        <row r="905">
          <cell r="A905" t="str">
            <v>87152480</v>
          </cell>
          <cell r="B905" t="str">
            <v>Safety Eye Prot WIP</v>
          </cell>
          <cell r="C905">
            <v>0</v>
          </cell>
          <cell r="D905">
            <v>0</v>
          </cell>
          <cell r="E905">
            <v>0</v>
          </cell>
          <cell r="F905">
            <v>0</v>
          </cell>
          <cell r="G905">
            <v>0</v>
          </cell>
          <cell r="H905">
            <v>0</v>
          </cell>
        </row>
        <row r="906">
          <cell r="A906" t="str">
            <v>87152490</v>
          </cell>
          <cell r="B906" t="str">
            <v>Oth Safety Equip WIP</v>
          </cell>
          <cell r="C906">
            <v>0</v>
          </cell>
          <cell r="D906">
            <v>0</v>
          </cell>
          <cell r="E906">
            <v>0</v>
          </cell>
          <cell r="F906">
            <v>0</v>
          </cell>
          <cell r="G906">
            <v>0</v>
          </cell>
          <cell r="H906">
            <v>0</v>
          </cell>
        </row>
        <row r="907">
          <cell r="A907" t="str">
            <v>87152520</v>
          </cell>
          <cell r="B907" t="str">
            <v>Safety Meetings WIP</v>
          </cell>
          <cell r="C907">
            <v>0</v>
          </cell>
          <cell r="D907">
            <v>0</v>
          </cell>
          <cell r="E907">
            <v>0</v>
          </cell>
          <cell r="F907">
            <v>0</v>
          </cell>
          <cell r="G907">
            <v>0</v>
          </cell>
          <cell r="H907">
            <v>0</v>
          </cell>
        </row>
        <row r="908">
          <cell r="A908" t="str">
            <v>87152550</v>
          </cell>
          <cell r="B908" t="str">
            <v>Safety Equip WIP</v>
          </cell>
          <cell r="C908">
            <v>0</v>
          </cell>
          <cell r="D908">
            <v>0</v>
          </cell>
          <cell r="E908">
            <v>0</v>
          </cell>
          <cell r="F908">
            <v>0</v>
          </cell>
          <cell r="G908">
            <v>0</v>
          </cell>
          <cell r="H908">
            <v>0</v>
          </cell>
        </row>
        <row r="909">
          <cell r="A909" t="str">
            <v>87153000</v>
          </cell>
          <cell r="B909" t="str">
            <v>New Wood Ties WIP</v>
          </cell>
          <cell r="C909">
            <v>0</v>
          </cell>
          <cell r="D909">
            <v>0</v>
          </cell>
          <cell r="E909">
            <v>0</v>
          </cell>
          <cell r="F909">
            <v>0</v>
          </cell>
          <cell r="G909">
            <v>0</v>
          </cell>
          <cell r="H909">
            <v>0</v>
          </cell>
        </row>
        <row r="910">
          <cell r="A910" t="str">
            <v>87153020</v>
          </cell>
          <cell r="B910" t="str">
            <v>New CncretStlTies WP</v>
          </cell>
          <cell r="C910">
            <v>0</v>
          </cell>
          <cell r="D910">
            <v>0</v>
          </cell>
          <cell r="E910">
            <v>0</v>
          </cell>
          <cell r="F910">
            <v>0</v>
          </cell>
          <cell r="G910">
            <v>0</v>
          </cell>
          <cell r="H910">
            <v>0</v>
          </cell>
        </row>
        <row r="911">
          <cell r="A911" t="str">
            <v>87153040</v>
          </cell>
          <cell r="B911" t="str">
            <v>New Jointed Rail WIP</v>
          </cell>
          <cell r="C911">
            <v>0</v>
          </cell>
          <cell r="D911">
            <v>0</v>
          </cell>
          <cell r="E911">
            <v>0</v>
          </cell>
          <cell r="F911">
            <v>0</v>
          </cell>
          <cell r="G911">
            <v>0</v>
          </cell>
          <cell r="H911">
            <v>0</v>
          </cell>
        </row>
        <row r="912">
          <cell r="A912" t="str">
            <v>87153050</v>
          </cell>
          <cell r="B912" t="str">
            <v>SH Jointed Rl WIP</v>
          </cell>
          <cell r="C912">
            <v>0</v>
          </cell>
          <cell r="D912">
            <v>0</v>
          </cell>
          <cell r="E912">
            <v>0</v>
          </cell>
          <cell r="F912">
            <v>0</v>
          </cell>
          <cell r="G912">
            <v>0</v>
          </cell>
          <cell r="H912">
            <v>0</v>
          </cell>
        </row>
        <row r="913">
          <cell r="A913" t="str">
            <v>87153060</v>
          </cell>
          <cell r="B913" t="str">
            <v>New Weld RailWP</v>
          </cell>
          <cell r="C913">
            <v>0</v>
          </cell>
          <cell r="D913">
            <v>0</v>
          </cell>
          <cell r="E913">
            <v>0</v>
          </cell>
          <cell r="F913">
            <v>0</v>
          </cell>
          <cell r="G913">
            <v>0</v>
          </cell>
          <cell r="H913">
            <v>0</v>
          </cell>
        </row>
        <row r="914">
          <cell r="A914" t="str">
            <v>87153070</v>
          </cell>
          <cell r="B914" t="str">
            <v>SH Welded Rail WIP</v>
          </cell>
          <cell r="C914">
            <v>0</v>
          </cell>
          <cell r="D914">
            <v>0</v>
          </cell>
          <cell r="E914">
            <v>0</v>
          </cell>
          <cell r="F914">
            <v>0</v>
          </cell>
          <cell r="G914">
            <v>0</v>
          </cell>
          <cell r="H914">
            <v>0</v>
          </cell>
        </row>
        <row r="915">
          <cell r="A915" t="str">
            <v>87153080</v>
          </cell>
          <cell r="B915" t="str">
            <v>New Othr Trk Matl WP</v>
          </cell>
          <cell r="C915">
            <v>0</v>
          </cell>
          <cell r="D915">
            <v>0</v>
          </cell>
          <cell r="E915">
            <v>0</v>
          </cell>
          <cell r="F915">
            <v>0</v>
          </cell>
          <cell r="G915">
            <v>0</v>
          </cell>
          <cell r="H915">
            <v>0</v>
          </cell>
        </row>
        <row r="916">
          <cell r="A916" t="str">
            <v>87153120</v>
          </cell>
          <cell r="B916" t="str">
            <v>Telecom Matl WIP</v>
          </cell>
          <cell r="C916">
            <v>0</v>
          </cell>
          <cell r="D916">
            <v>0</v>
          </cell>
          <cell r="E916">
            <v>0</v>
          </cell>
          <cell r="F916">
            <v>0</v>
          </cell>
          <cell r="G916">
            <v>0</v>
          </cell>
          <cell r="H916">
            <v>0</v>
          </cell>
        </row>
        <row r="917">
          <cell r="A917" t="str">
            <v>87153130</v>
          </cell>
          <cell r="B917" t="str">
            <v>Signal Matl  - WIP</v>
          </cell>
          <cell r="C917">
            <v>0</v>
          </cell>
          <cell r="D917">
            <v>0</v>
          </cell>
          <cell r="E917">
            <v>0</v>
          </cell>
          <cell r="F917">
            <v>0</v>
          </cell>
          <cell r="G917">
            <v>0</v>
          </cell>
          <cell r="H917">
            <v>0</v>
          </cell>
        </row>
        <row r="918">
          <cell r="A918" t="str">
            <v>87153180</v>
          </cell>
          <cell r="B918" t="str">
            <v>Pro Cd Purch - WIP</v>
          </cell>
          <cell r="C918">
            <v>0</v>
          </cell>
          <cell r="D918">
            <v>0</v>
          </cell>
          <cell r="E918">
            <v>0</v>
          </cell>
          <cell r="F918">
            <v>0</v>
          </cell>
          <cell r="G918">
            <v>0</v>
          </cell>
          <cell r="H918">
            <v>0</v>
          </cell>
        </row>
        <row r="919">
          <cell r="A919" t="str">
            <v>87153190</v>
          </cell>
          <cell r="B919" t="str">
            <v>Othr M/W Matl WIP</v>
          </cell>
          <cell r="C919">
            <v>0</v>
          </cell>
          <cell r="D919">
            <v>0</v>
          </cell>
          <cell r="E919">
            <v>0</v>
          </cell>
          <cell r="F919">
            <v>0</v>
          </cell>
          <cell r="G919">
            <v>0</v>
          </cell>
          <cell r="H919">
            <v>0</v>
          </cell>
        </row>
        <row r="920">
          <cell r="A920" t="str">
            <v>87153250</v>
          </cell>
          <cell r="B920" t="str">
            <v>Frt Car WIP</v>
          </cell>
          <cell r="C920">
            <v>0</v>
          </cell>
          <cell r="D920">
            <v>0</v>
          </cell>
          <cell r="E920">
            <v>0</v>
          </cell>
          <cell r="F920">
            <v>0</v>
          </cell>
          <cell r="G920">
            <v>0</v>
          </cell>
          <cell r="H920">
            <v>0</v>
          </cell>
        </row>
        <row r="921">
          <cell r="A921" t="str">
            <v>87153290</v>
          </cell>
          <cell r="B921" t="str">
            <v>Other Equip Rel WIP</v>
          </cell>
          <cell r="C921">
            <v>0</v>
          </cell>
          <cell r="D921">
            <v>0</v>
          </cell>
          <cell r="E921">
            <v>0</v>
          </cell>
          <cell r="F921">
            <v>0</v>
          </cell>
          <cell r="G921">
            <v>0</v>
          </cell>
          <cell r="H921">
            <v>0</v>
          </cell>
        </row>
        <row r="922">
          <cell r="A922" t="str">
            <v>87153360</v>
          </cell>
          <cell r="B922" t="str">
            <v>Off Hwy/Nloco FuWIP</v>
          </cell>
          <cell r="C922">
            <v>0</v>
          </cell>
          <cell r="D922">
            <v>0</v>
          </cell>
          <cell r="E922">
            <v>0</v>
          </cell>
          <cell r="F922">
            <v>0</v>
          </cell>
          <cell r="G922">
            <v>0</v>
          </cell>
          <cell r="H922">
            <v>0</v>
          </cell>
        </row>
        <row r="923">
          <cell r="A923" t="str">
            <v>87153390</v>
          </cell>
          <cell r="B923" t="str">
            <v>Othr Oper Related WP</v>
          </cell>
          <cell r="C923">
            <v>0</v>
          </cell>
          <cell r="D923">
            <v>0</v>
          </cell>
          <cell r="E923">
            <v>0</v>
          </cell>
          <cell r="F923">
            <v>0</v>
          </cell>
          <cell r="G923">
            <v>0</v>
          </cell>
          <cell r="H923">
            <v>0</v>
          </cell>
        </row>
        <row r="924">
          <cell r="A924" t="str">
            <v>87153400</v>
          </cell>
          <cell r="B924" t="str">
            <v>Inventory Adjust WIP</v>
          </cell>
          <cell r="C924">
            <v>0</v>
          </cell>
          <cell r="D924">
            <v>0</v>
          </cell>
          <cell r="E924">
            <v>0</v>
          </cell>
          <cell r="F924">
            <v>0</v>
          </cell>
          <cell r="G924">
            <v>0</v>
          </cell>
          <cell r="H924">
            <v>0</v>
          </cell>
        </row>
        <row r="925">
          <cell r="A925" t="str">
            <v>87153430</v>
          </cell>
          <cell r="B925" t="str">
            <v>Co Veh Gas/Oil WIP</v>
          </cell>
          <cell r="C925">
            <v>0</v>
          </cell>
          <cell r="D925">
            <v>0</v>
          </cell>
          <cell r="E925">
            <v>0</v>
          </cell>
          <cell r="F925">
            <v>0</v>
          </cell>
          <cell r="G925">
            <v>0</v>
          </cell>
          <cell r="H925">
            <v>0</v>
          </cell>
        </row>
        <row r="926">
          <cell r="A926" t="str">
            <v>87153440</v>
          </cell>
          <cell r="B926" t="str">
            <v>Office Stat Sup WIP</v>
          </cell>
          <cell r="C926">
            <v>0</v>
          </cell>
          <cell r="D926">
            <v>0</v>
          </cell>
          <cell r="E926">
            <v>0</v>
          </cell>
          <cell r="F926">
            <v>0</v>
          </cell>
          <cell r="G926">
            <v>0</v>
          </cell>
          <cell r="H926">
            <v>0</v>
          </cell>
        </row>
        <row r="927">
          <cell r="A927" t="str">
            <v>87153460</v>
          </cell>
          <cell r="B927" t="str">
            <v>Computer H/S WIP</v>
          </cell>
          <cell r="C927">
            <v>0</v>
          </cell>
          <cell r="D927">
            <v>0</v>
          </cell>
          <cell r="E927">
            <v>0</v>
          </cell>
          <cell r="F927">
            <v>0</v>
          </cell>
          <cell r="G927">
            <v>0</v>
          </cell>
          <cell r="H927">
            <v>0</v>
          </cell>
        </row>
        <row r="928">
          <cell r="A928" t="str">
            <v>87153470</v>
          </cell>
          <cell r="B928" t="str">
            <v>Premium Mail WIP</v>
          </cell>
          <cell r="C928">
            <v>0</v>
          </cell>
          <cell r="D928">
            <v>0</v>
          </cell>
          <cell r="E928">
            <v>0</v>
          </cell>
          <cell r="F928">
            <v>0</v>
          </cell>
          <cell r="G928">
            <v>0</v>
          </cell>
          <cell r="H928">
            <v>0</v>
          </cell>
        </row>
        <row r="929">
          <cell r="A929" t="str">
            <v>87153480</v>
          </cell>
          <cell r="B929" t="str">
            <v>Printing Other WIP</v>
          </cell>
          <cell r="C929">
            <v>0</v>
          </cell>
          <cell r="D929">
            <v>0</v>
          </cell>
          <cell r="E929">
            <v>0</v>
          </cell>
          <cell r="F929">
            <v>0</v>
          </cell>
          <cell r="G929">
            <v>0</v>
          </cell>
          <cell r="H929">
            <v>0</v>
          </cell>
        </row>
        <row r="930">
          <cell r="A930" t="str">
            <v>87153490</v>
          </cell>
          <cell r="B930" t="str">
            <v>Oth Gen Staff Rel WP</v>
          </cell>
          <cell r="C930">
            <v>0</v>
          </cell>
          <cell r="D930">
            <v>0</v>
          </cell>
          <cell r="E930">
            <v>0</v>
          </cell>
          <cell r="F930">
            <v>0</v>
          </cell>
          <cell r="G930">
            <v>0</v>
          </cell>
          <cell r="H930">
            <v>0</v>
          </cell>
        </row>
        <row r="931">
          <cell r="A931" t="str">
            <v>87153660</v>
          </cell>
          <cell r="B931" t="str">
            <v>Reprod Costs WIP</v>
          </cell>
          <cell r="C931">
            <v>0</v>
          </cell>
          <cell r="D931">
            <v>0</v>
          </cell>
          <cell r="E931">
            <v>0</v>
          </cell>
          <cell r="F931">
            <v>0</v>
          </cell>
          <cell r="G931">
            <v>0</v>
          </cell>
          <cell r="H931">
            <v>0</v>
          </cell>
        </row>
        <row r="932">
          <cell r="A932" t="str">
            <v>87153690</v>
          </cell>
          <cell r="B932" t="str">
            <v>Pro Svc OS NLegl WIP</v>
          </cell>
          <cell r="C932">
            <v>0</v>
          </cell>
          <cell r="D932">
            <v>0</v>
          </cell>
          <cell r="E932">
            <v>0</v>
          </cell>
          <cell r="F932">
            <v>0</v>
          </cell>
          <cell r="G932">
            <v>0</v>
          </cell>
          <cell r="H932">
            <v>0</v>
          </cell>
        </row>
        <row r="933">
          <cell r="A933" t="str">
            <v>87153710</v>
          </cell>
          <cell r="B933" t="str">
            <v>Corp Lodging - WIP</v>
          </cell>
          <cell r="C933">
            <v>0</v>
          </cell>
          <cell r="D933">
            <v>0</v>
          </cell>
          <cell r="E933">
            <v>0</v>
          </cell>
          <cell r="F933">
            <v>0</v>
          </cell>
          <cell r="G933">
            <v>0</v>
          </cell>
          <cell r="H933">
            <v>0</v>
          </cell>
        </row>
        <row r="934">
          <cell r="A934" t="str">
            <v>87153780</v>
          </cell>
          <cell r="B934" t="str">
            <v>Ofc/Copy MachMain WP</v>
          </cell>
          <cell r="C934">
            <v>0</v>
          </cell>
          <cell r="D934">
            <v>0</v>
          </cell>
          <cell r="E934">
            <v>0</v>
          </cell>
          <cell r="F934">
            <v>0</v>
          </cell>
          <cell r="G934">
            <v>0</v>
          </cell>
          <cell r="H934">
            <v>0</v>
          </cell>
        </row>
        <row r="935">
          <cell r="A935" t="str">
            <v>87153810</v>
          </cell>
          <cell r="B935" t="str">
            <v>BNSF Vehicle M&amp;R WIP</v>
          </cell>
          <cell r="C935">
            <v>0</v>
          </cell>
          <cell r="D935">
            <v>0</v>
          </cell>
          <cell r="E935">
            <v>0</v>
          </cell>
          <cell r="F935">
            <v>0</v>
          </cell>
          <cell r="G935">
            <v>0</v>
          </cell>
          <cell r="H935">
            <v>0</v>
          </cell>
        </row>
        <row r="936">
          <cell r="A936" t="str">
            <v>87153840</v>
          </cell>
          <cell r="B936" t="str">
            <v>Coff Wat Ice Del WIP</v>
          </cell>
          <cell r="C936">
            <v>0</v>
          </cell>
          <cell r="D936">
            <v>0</v>
          </cell>
          <cell r="E936">
            <v>0</v>
          </cell>
          <cell r="F936">
            <v>0</v>
          </cell>
          <cell r="G936">
            <v>0</v>
          </cell>
          <cell r="H936">
            <v>0</v>
          </cell>
        </row>
        <row r="937">
          <cell r="A937" t="str">
            <v>87153870</v>
          </cell>
          <cell r="B937" t="str">
            <v>Janitorial WIP</v>
          </cell>
          <cell r="C937">
            <v>0</v>
          </cell>
          <cell r="D937">
            <v>0</v>
          </cell>
          <cell r="E937">
            <v>0</v>
          </cell>
          <cell r="F937">
            <v>0</v>
          </cell>
          <cell r="G937">
            <v>0</v>
          </cell>
          <cell r="H937">
            <v>0</v>
          </cell>
        </row>
        <row r="938">
          <cell r="A938" t="str">
            <v>87153900</v>
          </cell>
          <cell r="B938" t="str">
            <v>Trash Haul Recycl WP</v>
          </cell>
          <cell r="C938">
            <v>0</v>
          </cell>
          <cell r="D938">
            <v>0</v>
          </cell>
          <cell r="E938">
            <v>0</v>
          </cell>
          <cell r="F938">
            <v>0</v>
          </cell>
          <cell r="G938">
            <v>0</v>
          </cell>
          <cell r="H938">
            <v>0</v>
          </cell>
        </row>
        <row r="939">
          <cell r="A939" t="str">
            <v>87153930</v>
          </cell>
          <cell r="B939" t="str">
            <v>Building M&amp;R - WIP</v>
          </cell>
          <cell r="C939">
            <v>0</v>
          </cell>
          <cell r="D939">
            <v>0</v>
          </cell>
          <cell r="E939">
            <v>0</v>
          </cell>
          <cell r="F939">
            <v>0</v>
          </cell>
          <cell r="G939">
            <v>0</v>
          </cell>
          <cell r="H939">
            <v>0</v>
          </cell>
        </row>
        <row r="940">
          <cell r="A940" t="str">
            <v>87153950</v>
          </cell>
          <cell r="B940" t="str">
            <v>Grade/Pv/Dirt Wk WIP</v>
          </cell>
          <cell r="C940">
            <v>0</v>
          </cell>
          <cell r="D940">
            <v>0</v>
          </cell>
          <cell r="E940">
            <v>0</v>
          </cell>
          <cell r="F940">
            <v>0</v>
          </cell>
          <cell r="G940">
            <v>0</v>
          </cell>
          <cell r="H940">
            <v>0</v>
          </cell>
        </row>
        <row r="941">
          <cell r="A941" t="str">
            <v>87153990</v>
          </cell>
          <cell r="B941" t="str">
            <v>Contract Svcs - WIP</v>
          </cell>
          <cell r="C941">
            <v>0</v>
          </cell>
          <cell r="D941">
            <v>0</v>
          </cell>
          <cell r="E941">
            <v>0</v>
          </cell>
          <cell r="F941">
            <v>0</v>
          </cell>
          <cell r="G941">
            <v>0</v>
          </cell>
          <cell r="H941">
            <v>0</v>
          </cell>
        </row>
        <row r="942">
          <cell r="A942" t="str">
            <v>87154000</v>
          </cell>
          <cell r="B942" t="str">
            <v>Meals WIP</v>
          </cell>
          <cell r="C942">
            <v>0</v>
          </cell>
          <cell r="D942">
            <v>0</v>
          </cell>
          <cell r="E942">
            <v>0</v>
          </cell>
          <cell r="F942">
            <v>0</v>
          </cell>
          <cell r="G942">
            <v>0</v>
          </cell>
          <cell r="H942">
            <v>0</v>
          </cell>
        </row>
        <row r="943">
          <cell r="A943" t="str">
            <v>87154001</v>
          </cell>
          <cell r="B943" t="str">
            <v>Exempt Meals - WIP</v>
          </cell>
          <cell r="C943">
            <v>0</v>
          </cell>
          <cell r="D943">
            <v>0</v>
          </cell>
          <cell r="E943">
            <v>0</v>
          </cell>
          <cell r="F943">
            <v>0</v>
          </cell>
          <cell r="G943">
            <v>0</v>
          </cell>
          <cell r="H943">
            <v>0</v>
          </cell>
        </row>
        <row r="944">
          <cell r="A944" t="str">
            <v>87154002</v>
          </cell>
          <cell r="B944" t="str">
            <v>Exempt Lodging WIP</v>
          </cell>
          <cell r="C944">
            <v>0</v>
          </cell>
          <cell r="D944">
            <v>0</v>
          </cell>
          <cell r="E944">
            <v>0</v>
          </cell>
          <cell r="F944">
            <v>0</v>
          </cell>
          <cell r="G944">
            <v>0</v>
          </cell>
          <cell r="H944">
            <v>0</v>
          </cell>
        </row>
        <row r="945">
          <cell r="A945" t="str">
            <v>87154003</v>
          </cell>
          <cell r="B945" t="str">
            <v>Exempt Oth TraEx WIP</v>
          </cell>
          <cell r="C945">
            <v>0</v>
          </cell>
          <cell r="D945">
            <v>0</v>
          </cell>
          <cell r="E945">
            <v>0</v>
          </cell>
          <cell r="F945">
            <v>0</v>
          </cell>
          <cell r="G945">
            <v>0</v>
          </cell>
          <cell r="H945">
            <v>0</v>
          </cell>
        </row>
        <row r="946">
          <cell r="A946" t="str">
            <v>87154004</v>
          </cell>
          <cell r="B946" t="str">
            <v>Exempt Mileage WIP</v>
          </cell>
          <cell r="C946">
            <v>0</v>
          </cell>
          <cell r="D946">
            <v>0</v>
          </cell>
          <cell r="E946">
            <v>0</v>
          </cell>
          <cell r="F946">
            <v>0</v>
          </cell>
          <cell r="G946">
            <v>0</v>
          </cell>
          <cell r="H946">
            <v>0</v>
          </cell>
        </row>
        <row r="947">
          <cell r="A947" t="str">
            <v>87154005</v>
          </cell>
          <cell r="B947" t="str">
            <v>Exempt Air Trav WIP</v>
          </cell>
          <cell r="C947">
            <v>0</v>
          </cell>
          <cell r="D947">
            <v>0</v>
          </cell>
          <cell r="E947">
            <v>0</v>
          </cell>
          <cell r="F947">
            <v>0</v>
          </cell>
          <cell r="G947">
            <v>0</v>
          </cell>
          <cell r="H947">
            <v>0</v>
          </cell>
        </row>
        <row r="948">
          <cell r="A948" t="str">
            <v>87154009</v>
          </cell>
          <cell r="B948" t="str">
            <v>Exempt Auto Rent WIP</v>
          </cell>
          <cell r="C948">
            <v>0</v>
          </cell>
          <cell r="D948">
            <v>0</v>
          </cell>
          <cell r="E948">
            <v>0</v>
          </cell>
          <cell r="F948">
            <v>0</v>
          </cell>
          <cell r="G948">
            <v>0</v>
          </cell>
          <cell r="H948">
            <v>0</v>
          </cell>
        </row>
        <row r="949">
          <cell r="A949" t="str">
            <v>87154011</v>
          </cell>
          <cell r="B949" t="str">
            <v>Exempt Meal FDd WIP</v>
          </cell>
          <cell r="C949">
            <v>0</v>
          </cell>
          <cell r="D949">
            <v>0</v>
          </cell>
          <cell r="E949">
            <v>0</v>
          </cell>
          <cell r="F949">
            <v>0</v>
          </cell>
          <cell r="G949">
            <v>0</v>
          </cell>
          <cell r="H949">
            <v>0</v>
          </cell>
        </row>
        <row r="950">
          <cell r="A950" t="str">
            <v>87154018</v>
          </cell>
          <cell r="B950" t="str">
            <v>Exmpt Meal Othr WIP</v>
          </cell>
          <cell r="C950">
            <v>0</v>
          </cell>
          <cell r="D950">
            <v>0</v>
          </cell>
          <cell r="E950">
            <v>0</v>
          </cell>
          <cell r="F950">
            <v>0</v>
          </cell>
          <cell r="G950">
            <v>0</v>
          </cell>
          <cell r="H950">
            <v>0</v>
          </cell>
        </row>
        <row r="951">
          <cell r="A951" t="str">
            <v>87154019</v>
          </cell>
          <cell r="B951" t="str">
            <v>Exempt TravResFe WIP</v>
          </cell>
          <cell r="C951">
            <v>0</v>
          </cell>
          <cell r="D951">
            <v>0</v>
          </cell>
          <cell r="E951">
            <v>0</v>
          </cell>
          <cell r="F951">
            <v>0</v>
          </cell>
          <cell r="G951">
            <v>0</v>
          </cell>
          <cell r="H951">
            <v>0</v>
          </cell>
        </row>
        <row r="952">
          <cell r="A952" t="str">
            <v>87154020</v>
          </cell>
          <cell r="B952" t="str">
            <v>Othr Trav Exp WIP</v>
          </cell>
          <cell r="C952">
            <v>0</v>
          </cell>
          <cell r="D952">
            <v>0</v>
          </cell>
          <cell r="E952">
            <v>0</v>
          </cell>
          <cell r="F952">
            <v>0</v>
          </cell>
          <cell r="G952">
            <v>0</v>
          </cell>
          <cell r="H952">
            <v>0</v>
          </cell>
        </row>
        <row r="953">
          <cell r="A953" t="str">
            <v>87154030</v>
          </cell>
          <cell r="B953" t="str">
            <v>Mileage - WIP</v>
          </cell>
          <cell r="C953">
            <v>0</v>
          </cell>
          <cell r="D953">
            <v>0</v>
          </cell>
          <cell r="E953">
            <v>0</v>
          </cell>
          <cell r="F953">
            <v>0</v>
          </cell>
          <cell r="G953">
            <v>0</v>
          </cell>
          <cell r="H953">
            <v>0</v>
          </cell>
        </row>
        <row r="954">
          <cell r="A954" t="str">
            <v>87154100</v>
          </cell>
          <cell r="B954" t="str">
            <v>Electricity - WIP</v>
          </cell>
          <cell r="C954">
            <v>0</v>
          </cell>
          <cell r="D954">
            <v>0</v>
          </cell>
          <cell r="E954">
            <v>0</v>
          </cell>
          <cell r="F954">
            <v>0</v>
          </cell>
          <cell r="G954">
            <v>0</v>
          </cell>
          <cell r="H954">
            <v>0</v>
          </cell>
        </row>
        <row r="955">
          <cell r="A955" t="str">
            <v>87154120</v>
          </cell>
          <cell r="B955" t="str">
            <v>Water WIP</v>
          </cell>
          <cell r="C955">
            <v>0</v>
          </cell>
          <cell r="D955">
            <v>0</v>
          </cell>
          <cell r="E955">
            <v>0</v>
          </cell>
          <cell r="F955">
            <v>0</v>
          </cell>
          <cell r="G955">
            <v>0</v>
          </cell>
          <cell r="H955">
            <v>0</v>
          </cell>
        </row>
        <row r="956">
          <cell r="A956" t="str">
            <v>87154140</v>
          </cell>
          <cell r="B956" t="str">
            <v>Cell Phn - WIP</v>
          </cell>
          <cell r="C956">
            <v>0</v>
          </cell>
          <cell r="D956">
            <v>0</v>
          </cell>
          <cell r="E956">
            <v>0</v>
          </cell>
          <cell r="F956">
            <v>0</v>
          </cell>
          <cell r="G956">
            <v>0</v>
          </cell>
          <cell r="H956">
            <v>0</v>
          </cell>
        </row>
        <row r="957">
          <cell r="A957" t="str">
            <v>87154320</v>
          </cell>
          <cell r="B957" t="str">
            <v>Rents Ls OMachine WP</v>
          </cell>
          <cell r="C957">
            <v>0</v>
          </cell>
          <cell r="D957">
            <v>0</v>
          </cell>
          <cell r="E957">
            <v>0</v>
          </cell>
          <cell r="F957">
            <v>0</v>
          </cell>
          <cell r="G957">
            <v>0</v>
          </cell>
          <cell r="H957">
            <v>0</v>
          </cell>
        </row>
        <row r="958">
          <cell r="A958" t="str">
            <v>87157660</v>
          </cell>
          <cell r="B958" t="str">
            <v>Frt Charges WIP</v>
          </cell>
          <cell r="C958">
            <v>0</v>
          </cell>
          <cell r="D958">
            <v>0</v>
          </cell>
          <cell r="E958">
            <v>0</v>
          </cell>
          <cell r="F958">
            <v>0</v>
          </cell>
          <cell r="G958">
            <v>0</v>
          </cell>
          <cell r="H958">
            <v>0</v>
          </cell>
        </row>
        <row r="959">
          <cell r="A959" t="str">
            <v>87173710</v>
          </cell>
          <cell r="B959" t="str">
            <v>Corp Lod - PTR</v>
          </cell>
          <cell r="C959">
            <v>0</v>
          </cell>
          <cell r="D959">
            <v>0</v>
          </cell>
          <cell r="E959">
            <v>0</v>
          </cell>
          <cell r="F959">
            <v>0</v>
          </cell>
          <cell r="G959">
            <v>0</v>
          </cell>
          <cell r="H959">
            <v>0</v>
          </cell>
        </row>
        <row r="960">
          <cell r="A960" t="str">
            <v>87173990</v>
          </cell>
          <cell r="B960" t="str">
            <v>CONTRACT SERVICES -</v>
          </cell>
          <cell r="C960">
            <v>0</v>
          </cell>
          <cell r="D960">
            <v>0</v>
          </cell>
          <cell r="E960">
            <v>0</v>
          </cell>
          <cell r="F960">
            <v>0</v>
          </cell>
          <cell r="G960">
            <v>0</v>
          </cell>
          <cell r="H960">
            <v>0</v>
          </cell>
        </row>
        <row r="961">
          <cell r="A961" t="str">
            <v>87200000</v>
          </cell>
          <cell r="B961" t="str">
            <v>Co for exp Acc St Bi</v>
          </cell>
          <cell r="C961">
            <v>0</v>
          </cell>
          <cell r="D961">
            <v>0</v>
          </cell>
          <cell r="E961">
            <v>0</v>
          </cell>
          <cell r="F961">
            <v>0</v>
          </cell>
          <cell r="G961">
            <v>0</v>
          </cell>
          <cell r="H961">
            <v>0</v>
          </cell>
        </row>
        <row r="962">
          <cell r="A962" t="str">
            <v>87200030</v>
          </cell>
          <cell r="B962" t="str">
            <v>Adv Pay on Billa Pro</v>
          </cell>
          <cell r="C962">
            <v>0</v>
          </cell>
          <cell r="D962">
            <v>0</v>
          </cell>
          <cell r="E962">
            <v>0</v>
          </cell>
          <cell r="F962">
            <v>0</v>
          </cell>
          <cell r="G962">
            <v>0</v>
          </cell>
          <cell r="H962">
            <v>0</v>
          </cell>
        </row>
        <row r="963">
          <cell r="A963" t="str">
            <v>87201000</v>
          </cell>
          <cell r="B963" t="str">
            <v>Exempt Labor - Bi</v>
          </cell>
          <cell r="C963">
            <v>0</v>
          </cell>
          <cell r="D963">
            <v>0</v>
          </cell>
          <cell r="E963">
            <v>0</v>
          </cell>
          <cell r="F963">
            <v>0</v>
          </cell>
          <cell r="G963">
            <v>0</v>
          </cell>
          <cell r="H963">
            <v>0</v>
          </cell>
        </row>
        <row r="964">
          <cell r="A964" t="str">
            <v>87201020</v>
          </cell>
          <cell r="B964" t="str">
            <v>Exempt Vacation - Bi</v>
          </cell>
          <cell r="C964">
            <v>0</v>
          </cell>
          <cell r="D964">
            <v>0</v>
          </cell>
          <cell r="E964">
            <v>0</v>
          </cell>
          <cell r="F964">
            <v>0</v>
          </cell>
          <cell r="G964">
            <v>0</v>
          </cell>
          <cell r="H964">
            <v>0</v>
          </cell>
        </row>
        <row r="965">
          <cell r="A965" t="str">
            <v>87201100</v>
          </cell>
          <cell r="B965" t="str">
            <v>Regular Tm Sc NOp BP</v>
          </cell>
          <cell r="C965">
            <v>0</v>
          </cell>
          <cell r="D965">
            <v>0</v>
          </cell>
          <cell r="E965">
            <v>0</v>
          </cell>
          <cell r="F965">
            <v>0</v>
          </cell>
          <cell r="G965">
            <v>0</v>
          </cell>
          <cell r="H965">
            <v>0</v>
          </cell>
        </row>
        <row r="966">
          <cell r="A966" t="str">
            <v>87201110</v>
          </cell>
          <cell r="B966" t="str">
            <v>OT Sched Non Oper BP</v>
          </cell>
          <cell r="C966">
            <v>0</v>
          </cell>
          <cell r="D966">
            <v>0</v>
          </cell>
          <cell r="E966">
            <v>0</v>
          </cell>
          <cell r="F966">
            <v>0</v>
          </cell>
          <cell r="G966">
            <v>0</v>
          </cell>
          <cell r="H966">
            <v>0</v>
          </cell>
        </row>
        <row r="967">
          <cell r="A967" t="str">
            <v>87201730</v>
          </cell>
          <cell r="B967" t="str">
            <v>Billing credit labor</v>
          </cell>
          <cell r="C967">
            <v>0</v>
          </cell>
          <cell r="D967">
            <v>0</v>
          </cell>
          <cell r="E967">
            <v>0</v>
          </cell>
          <cell r="F967">
            <v>0</v>
          </cell>
          <cell r="G967">
            <v>0</v>
          </cell>
          <cell r="H967">
            <v>0</v>
          </cell>
        </row>
        <row r="968">
          <cell r="A968" t="str">
            <v>87201750</v>
          </cell>
          <cell r="B968" t="str">
            <v>BILLING CREDIT LABOR</v>
          </cell>
          <cell r="C968">
            <v>0</v>
          </cell>
          <cell r="D968">
            <v>0</v>
          </cell>
          <cell r="E968">
            <v>0</v>
          </cell>
          <cell r="F968">
            <v>0</v>
          </cell>
          <cell r="G968">
            <v>0</v>
          </cell>
          <cell r="H968">
            <v>0</v>
          </cell>
        </row>
        <row r="969">
          <cell r="A969" t="str">
            <v>87202290</v>
          </cell>
          <cell r="B969" t="str">
            <v>PRAC - BILLABLE PROJ</v>
          </cell>
          <cell r="C969">
            <v>0</v>
          </cell>
          <cell r="D969">
            <v>0</v>
          </cell>
          <cell r="E969">
            <v>0</v>
          </cell>
          <cell r="F969">
            <v>0</v>
          </cell>
          <cell r="G969">
            <v>0</v>
          </cell>
          <cell r="H969">
            <v>0</v>
          </cell>
        </row>
        <row r="970">
          <cell r="A970" t="str">
            <v>87202470</v>
          </cell>
          <cell r="B970" t="str">
            <v>TIMESHEET MEALS/MILE</v>
          </cell>
          <cell r="C970">
            <v>0</v>
          </cell>
          <cell r="D970">
            <v>0</v>
          </cell>
          <cell r="E970">
            <v>0</v>
          </cell>
          <cell r="F970">
            <v>0</v>
          </cell>
          <cell r="G970">
            <v>0</v>
          </cell>
          <cell r="H970">
            <v>0</v>
          </cell>
        </row>
        <row r="971">
          <cell r="A971" t="str">
            <v>87203000</v>
          </cell>
          <cell r="B971" t="str">
            <v>New Wood Ties BP</v>
          </cell>
          <cell r="C971">
            <v>0</v>
          </cell>
          <cell r="D971">
            <v>0</v>
          </cell>
          <cell r="E971">
            <v>0</v>
          </cell>
          <cell r="F971">
            <v>0</v>
          </cell>
          <cell r="G971">
            <v>0</v>
          </cell>
          <cell r="H971">
            <v>0</v>
          </cell>
        </row>
        <row r="972">
          <cell r="A972" t="str">
            <v>87203020</v>
          </cell>
          <cell r="B972" t="str">
            <v>New CncretStlTies BP</v>
          </cell>
          <cell r="C972">
            <v>0</v>
          </cell>
          <cell r="D972">
            <v>0</v>
          </cell>
          <cell r="E972">
            <v>0</v>
          </cell>
          <cell r="F972">
            <v>0</v>
          </cell>
          <cell r="G972">
            <v>0</v>
          </cell>
          <cell r="H972">
            <v>0</v>
          </cell>
        </row>
        <row r="973">
          <cell r="A973" t="str">
            <v>87203030</v>
          </cell>
          <cell r="B973" t="str">
            <v>SH CocreteStl Tie BP</v>
          </cell>
          <cell r="C973">
            <v>0</v>
          </cell>
          <cell r="D973">
            <v>0</v>
          </cell>
          <cell r="E973">
            <v>0</v>
          </cell>
          <cell r="F973">
            <v>0</v>
          </cell>
          <cell r="G973">
            <v>0</v>
          </cell>
          <cell r="H973">
            <v>0</v>
          </cell>
        </row>
        <row r="974">
          <cell r="A974" t="str">
            <v>87203040</v>
          </cell>
          <cell r="B974" t="str">
            <v>New Jointed Rail BP</v>
          </cell>
          <cell r="C974">
            <v>0</v>
          </cell>
          <cell r="D974">
            <v>0</v>
          </cell>
          <cell r="E974">
            <v>0</v>
          </cell>
          <cell r="F974">
            <v>0</v>
          </cell>
          <cell r="G974">
            <v>0</v>
          </cell>
          <cell r="H974">
            <v>0</v>
          </cell>
        </row>
        <row r="975">
          <cell r="A975" t="str">
            <v>87203050</v>
          </cell>
          <cell r="B975" t="str">
            <v>SH Joined Rail</v>
          </cell>
          <cell r="C975">
            <v>0</v>
          </cell>
          <cell r="D975">
            <v>0</v>
          </cell>
          <cell r="E975">
            <v>0</v>
          </cell>
          <cell r="F975">
            <v>0</v>
          </cell>
          <cell r="G975">
            <v>0</v>
          </cell>
          <cell r="H975">
            <v>0</v>
          </cell>
        </row>
        <row r="976">
          <cell r="A976" t="str">
            <v>87203060</v>
          </cell>
          <cell r="B976" t="str">
            <v>New Weld RailBP</v>
          </cell>
          <cell r="C976">
            <v>0</v>
          </cell>
          <cell r="D976">
            <v>0</v>
          </cell>
          <cell r="E976">
            <v>0</v>
          </cell>
          <cell r="F976">
            <v>0</v>
          </cell>
          <cell r="G976">
            <v>0</v>
          </cell>
          <cell r="H976">
            <v>0</v>
          </cell>
        </row>
        <row r="977">
          <cell r="A977" t="str">
            <v>87203070</v>
          </cell>
          <cell r="B977" t="str">
            <v>SH Welded Rail BP</v>
          </cell>
          <cell r="C977">
            <v>0</v>
          </cell>
          <cell r="D977">
            <v>0</v>
          </cell>
          <cell r="E977">
            <v>0</v>
          </cell>
          <cell r="F977">
            <v>0</v>
          </cell>
          <cell r="G977">
            <v>0</v>
          </cell>
          <cell r="H977">
            <v>0</v>
          </cell>
        </row>
        <row r="978">
          <cell r="A978" t="str">
            <v>87203080</v>
          </cell>
          <cell r="B978" t="str">
            <v>New Othr Trk Matl BP</v>
          </cell>
          <cell r="C978">
            <v>0</v>
          </cell>
          <cell r="D978">
            <v>0</v>
          </cell>
          <cell r="E978">
            <v>0</v>
          </cell>
          <cell r="F978">
            <v>0</v>
          </cell>
          <cell r="G978">
            <v>0</v>
          </cell>
          <cell r="H978">
            <v>0</v>
          </cell>
        </row>
        <row r="979">
          <cell r="A979" t="str">
            <v>87203090</v>
          </cell>
          <cell r="B979" t="str">
            <v>SH Oth Track Matl BP</v>
          </cell>
          <cell r="C979">
            <v>0</v>
          </cell>
          <cell r="D979">
            <v>0</v>
          </cell>
          <cell r="E979">
            <v>0</v>
          </cell>
          <cell r="F979">
            <v>0</v>
          </cell>
          <cell r="G979">
            <v>0</v>
          </cell>
          <cell r="H979">
            <v>0</v>
          </cell>
        </row>
        <row r="980">
          <cell r="A980" t="str">
            <v>87203100</v>
          </cell>
          <cell r="B980" t="str">
            <v>Ballast Bill Project</v>
          </cell>
          <cell r="C980">
            <v>0</v>
          </cell>
          <cell r="D980">
            <v>0</v>
          </cell>
          <cell r="E980">
            <v>0</v>
          </cell>
          <cell r="F980">
            <v>0</v>
          </cell>
          <cell r="G980">
            <v>0</v>
          </cell>
          <cell r="H980">
            <v>0</v>
          </cell>
        </row>
        <row r="981">
          <cell r="A981" t="str">
            <v>87203120</v>
          </cell>
          <cell r="B981" t="str">
            <v>Telecom Matl BP</v>
          </cell>
          <cell r="C981">
            <v>0</v>
          </cell>
          <cell r="D981">
            <v>0</v>
          </cell>
          <cell r="E981">
            <v>0</v>
          </cell>
          <cell r="F981">
            <v>0</v>
          </cell>
          <cell r="G981">
            <v>0</v>
          </cell>
          <cell r="H981">
            <v>0</v>
          </cell>
        </row>
        <row r="982">
          <cell r="A982" t="str">
            <v>87203130</v>
          </cell>
          <cell r="B982" t="str">
            <v>Signal Matl BP</v>
          </cell>
          <cell r="C982">
            <v>0</v>
          </cell>
          <cell r="D982">
            <v>0</v>
          </cell>
          <cell r="E982">
            <v>0</v>
          </cell>
          <cell r="F982">
            <v>0</v>
          </cell>
          <cell r="G982">
            <v>0</v>
          </cell>
          <cell r="H982">
            <v>0</v>
          </cell>
        </row>
        <row r="983">
          <cell r="A983" t="str">
            <v>87203140</v>
          </cell>
          <cell r="B983" t="str">
            <v>Structures Matl BP</v>
          </cell>
          <cell r="C983">
            <v>0</v>
          </cell>
          <cell r="D983">
            <v>0</v>
          </cell>
          <cell r="E983">
            <v>0</v>
          </cell>
          <cell r="F983">
            <v>0</v>
          </cell>
          <cell r="G983">
            <v>0</v>
          </cell>
          <cell r="H983">
            <v>0</v>
          </cell>
        </row>
        <row r="984">
          <cell r="A984" t="str">
            <v>87203190</v>
          </cell>
          <cell r="B984" t="str">
            <v>Othr M/W Matl BP</v>
          </cell>
          <cell r="C984">
            <v>0</v>
          </cell>
          <cell r="D984">
            <v>0</v>
          </cell>
          <cell r="E984">
            <v>0</v>
          </cell>
          <cell r="F984">
            <v>0</v>
          </cell>
          <cell r="G984">
            <v>0</v>
          </cell>
          <cell r="H984">
            <v>0</v>
          </cell>
        </row>
        <row r="985">
          <cell r="A985" t="str">
            <v>87203200</v>
          </cell>
          <cell r="B985" t="str">
            <v>Locomotive</v>
          </cell>
          <cell r="C985">
            <v>0</v>
          </cell>
          <cell r="D985">
            <v>0</v>
          </cell>
          <cell r="E985">
            <v>0</v>
          </cell>
          <cell r="F985">
            <v>0</v>
          </cell>
          <cell r="G985">
            <v>0</v>
          </cell>
          <cell r="H985">
            <v>0</v>
          </cell>
        </row>
        <row r="986">
          <cell r="A986" t="str">
            <v>87203250</v>
          </cell>
          <cell r="B986" t="str">
            <v>Freight Car</v>
          </cell>
          <cell r="C986">
            <v>0</v>
          </cell>
          <cell r="D986">
            <v>0</v>
          </cell>
          <cell r="E986">
            <v>0</v>
          </cell>
          <cell r="F986">
            <v>0</v>
          </cell>
          <cell r="G986">
            <v>0</v>
          </cell>
          <cell r="H986">
            <v>0</v>
          </cell>
        </row>
        <row r="987">
          <cell r="A987" t="str">
            <v>87203280</v>
          </cell>
          <cell r="B987" t="str">
            <v>Purchase Capitalized</v>
          </cell>
          <cell r="C987">
            <v>0</v>
          </cell>
          <cell r="D987">
            <v>0</v>
          </cell>
          <cell r="E987">
            <v>0</v>
          </cell>
          <cell r="F987">
            <v>0</v>
          </cell>
          <cell r="G987">
            <v>0</v>
          </cell>
          <cell r="H987">
            <v>0</v>
          </cell>
        </row>
        <row r="988">
          <cell r="A988" t="str">
            <v>87203290</v>
          </cell>
          <cell r="B988" t="str">
            <v>Other Equipment Rela</v>
          </cell>
          <cell r="C988">
            <v>0</v>
          </cell>
          <cell r="D988">
            <v>0</v>
          </cell>
          <cell r="E988">
            <v>0</v>
          </cell>
          <cell r="F988">
            <v>0</v>
          </cell>
          <cell r="G988">
            <v>0</v>
          </cell>
          <cell r="H988">
            <v>0</v>
          </cell>
        </row>
        <row r="989">
          <cell r="A989" t="str">
            <v>87203460</v>
          </cell>
          <cell r="B989" t="str">
            <v>Computer Hware/Supp</v>
          </cell>
          <cell r="C989">
            <v>0</v>
          </cell>
          <cell r="D989">
            <v>0</v>
          </cell>
          <cell r="E989">
            <v>0</v>
          </cell>
          <cell r="F989">
            <v>0</v>
          </cell>
          <cell r="G989">
            <v>0</v>
          </cell>
          <cell r="H989">
            <v>0</v>
          </cell>
        </row>
        <row r="990">
          <cell r="A990" t="str">
            <v>87203501</v>
          </cell>
          <cell r="B990" t="str">
            <v>Store Expense</v>
          </cell>
          <cell r="C990">
            <v>0</v>
          </cell>
          <cell r="D990">
            <v>0</v>
          </cell>
          <cell r="E990">
            <v>0</v>
          </cell>
          <cell r="F990">
            <v>0</v>
          </cell>
          <cell r="G990">
            <v>0</v>
          </cell>
          <cell r="H990">
            <v>0</v>
          </cell>
        </row>
        <row r="991">
          <cell r="A991" t="str">
            <v>87203530</v>
          </cell>
          <cell r="B991" t="str">
            <v>Billing credit mater</v>
          </cell>
          <cell r="C991">
            <v>0</v>
          </cell>
          <cell r="D991">
            <v>0</v>
          </cell>
          <cell r="E991">
            <v>0</v>
          </cell>
          <cell r="F991">
            <v>0</v>
          </cell>
          <cell r="G991">
            <v>0</v>
          </cell>
          <cell r="H991">
            <v>0</v>
          </cell>
        </row>
        <row r="992">
          <cell r="A992" t="str">
            <v>87203610</v>
          </cell>
          <cell r="B992" t="str">
            <v>Consult Svc Bill Prj</v>
          </cell>
          <cell r="C992">
            <v>0</v>
          </cell>
          <cell r="D992">
            <v>0</v>
          </cell>
          <cell r="E992">
            <v>0</v>
          </cell>
          <cell r="F992">
            <v>0</v>
          </cell>
          <cell r="G992">
            <v>0</v>
          </cell>
          <cell r="H992">
            <v>0</v>
          </cell>
        </row>
        <row r="993">
          <cell r="A993" t="str">
            <v>87203620</v>
          </cell>
          <cell r="B993" t="str">
            <v>Legl Svcs I&amp;EFees BP</v>
          </cell>
          <cell r="C993">
            <v>0</v>
          </cell>
          <cell r="D993">
            <v>0</v>
          </cell>
          <cell r="E993">
            <v>0</v>
          </cell>
          <cell r="F993">
            <v>0</v>
          </cell>
          <cell r="G993">
            <v>0</v>
          </cell>
          <cell r="H993">
            <v>0</v>
          </cell>
        </row>
        <row r="994">
          <cell r="A994" t="str">
            <v>87203670</v>
          </cell>
          <cell r="B994" t="str">
            <v>Pro Eng Sig Svc BP</v>
          </cell>
          <cell r="C994">
            <v>0</v>
          </cell>
          <cell r="D994">
            <v>0</v>
          </cell>
          <cell r="E994">
            <v>0</v>
          </cell>
          <cell r="F994">
            <v>0</v>
          </cell>
          <cell r="G994">
            <v>0</v>
          </cell>
          <cell r="H994">
            <v>0</v>
          </cell>
        </row>
        <row r="995">
          <cell r="A995" t="str">
            <v>87203690</v>
          </cell>
          <cell r="B995" t="str">
            <v>Pro Svc OS NLegl BP</v>
          </cell>
          <cell r="C995">
            <v>0</v>
          </cell>
          <cell r="D995">
            <v>0</v>
          </cell>
          <cell r="E995">
            <v>0</v>
          </cell>
          <cell r="F995">
            <v>0</v>
          </cell>
          <cell r="G995">
            <v>0</v>
          </cell>
          <cell r="H995">
            <v>0</v>
          </cell>
        </row>
        <row r="996">
          <cell r="A996" t="str">
            <v>87203700</v>
          </cell>
          <cell r="B996" t="str">
            <v>Rail Switch Bill Prj</v>
          </cell>
          <cell r="C996">
            <v>0</v>
          </cell>
          <cell r="D996">
            <v>0</v>
          </cell>
          <cell r="E996">
            <v>0</v>
          </cell>
          <cell r="F996">
            <v>0</v>
          </cell>
          <cell r="G996">
            <v>0</v>
          </cell>
          <cell r="H996">
            <v>0</v>
          </cell>
        </row>
        <row r="997">
          <cell r="A997" t="str">
            <v>87203710</v>
          </cell>
          <cell r="B997" t="str">
            <v>Corporate lodging</v>
          </cell>
          <cell r="C997">
            <v>0</v>
          </cell>
          <cell r="D997">
            <v>0</v>
          </cell>
          <cell r="E997">
            <v>0</v>
          </cell>
          <cell r="F997">
            <v>0</v>
          </cell>
          <cell r="G997">
            <v>0</v>
          </cell>
          <cell r="H997">
            <v>0</v>
          </cell>
        </row>
        <row r="998">
          <cell r="A998" t="str">
            <v>87203890</v>
          </cell>
          <cell r="B998" t="str">
            <v>Cons Mg Svc Bill Prj</v>
          </cell>
          <cell r="C998">
            <v>0</v>
          </cell>
          <cell r="D998">
            <v>0</v>
          </cell>
          <cell r="E998">
            <v>0</v>
          </cell>
          <cell r="F998">
            <v>0</v>
          </cell>
          <cell r="G998">
            <v>0</v>
          </cell>
          <cell r="H998">
            <v>0</v>
          </cell>
        </row>
        <row r="999">
          <cell r="A999" t="str">
            <v>87203910</v>
          </cell>
          <cell r="B999" t="str">
            <v>Cont Equip WO Op BP</v>
          </cell>
          <cell r="C999">
            <v>0</v>
          </cell>
          <cell r="D999">
            <v>0</v>
          </cell>
          <cell r="E999">
            <v>0</v>
          </cell>
          <cell r="F999">
            <v>0</v>
          </cell>
          <cell r="G999">
            <v>0</v>
          </cell>
          <cell r="H999">
            <v>0</v>
          </cell>
        </row>
        <row r="1000">
          <cell r="A1000" t="str">
            <v>87203920</v>
          </cell>
          <cell r="B1000" t="str">
            <v>Oper Cont Equip BP</v>
          </cell>
          <cell r="C1000">
            <v>0</v>
          </cell>
          <cell r="D1000">
            <v>0</v>
          </cell>
          <cell r="E1000">
            <v>0</v>
          </cell>
          <cell r="F1000">
            <v>0</v>
          </cell>
          <cell r="G1000">
            <v>0</v>
          </cell>
          <cell r="H1000">
            <v>0</v>
          </cell>
        </row>
        <row r="1001">
          <cell r="A1001" t="str">
            <v>87203940</v>
          </cell>
          <cell r="B1001" t="str">
            <v>Bridge Rep - BP</v>
          </cell>
          <cell r="C1001">
            <v>0</v>
          </cell>
          <cell r="D1001">
            <v>0</v>
          </cell>
          <cell r="E1001">
            <v>0</v>
          </cell>
          <cell r="F1001">
            <v>0</v>
          </cell>
          <cell r="G1001">
            <v>0</v>
          </cell>
          <cell r="H1001">
            <v>0</v>
          </cell>
        </row>
        <row r="1002">
          <cell r="A1002" t="str">
            <v>87203950</v>
          </cell>
          <cell r="B1002" t="str">
            <v>Grade/Pav/Dirt Wk BP</v>
          </cell>
          <cell r="C1002">
            <v>0</v>
          </cell>
          <cell r="D1002">
            <v>0</v>
          </cell>
          <cell r="E1002">
            <v>0</v>
          </cell>
          <cell r="F1002">
            <v>0</v>
          </cell>
          <cell r="G1002">
            <v>0</v>
          </cell>
          <cell r="H1002">
            <v>0</v>
          </cell>
        </row>
        <row r="1003">
          <cell r="A1003" t="str">
            <v>87203960</v>
          </cell>
          <cell r="B1003" t="str">
            <v>Ongoing Facility Ser</v>
          </cell>
          <cell r="C1003">
            <v>0</v>
          </cell>
          <cell r="D1003">
            <v>0</v>
          </cell>
          <cell r="E1003">
            <v>0</v>
          </cell>
          <cell r="F1003">
            <v>0</v>
          </cell>
          <cell r="G1003">
            <v>0</v>
          </cell>
          <cell r="H1003">
            <v>0</v>
          </cell>
        </row>
        <row r="1004">
          <cell r="A1004" t="str">
            <v>87203980</v>
          </cell>
          <cell r="B1004" t="str">
            <v>Const&amp;Demo Bill Prj</v>
          </cell>
          <cell r="C1004">
            <v>0</v>
          </cell>
          <cell r="D1004">
            <v>0</v>
          </cell>
          <cell r="E1004">
            <v>0</v>
          </cell>
          <cell r="F1004">
            <v>0</v>
          </cell>
          <cell r="G1004">
            <v>0</v>
          </cell>
          <cell r="H1004">
            <v>0</v>
          </cell>
        </row>
        <row r="1005">
          <cell r="A1005" t="str">
            <v>87203990</v>
          </cell>
          <cell r="B1005" t="str">
            <v>Cont Svcs - Bill Prj</v>
          </cell>
          <cell r="C1005">
            <v>0</v>
          </cell>
          <cell r="D1005">
            <v>0</v>
          </cell>
          <cell r="E1005">
            <v>0</v>
          </cell>
          <cell r="F1005">
            <v>0</v>
          </cell>
          <cell r="G1005">
            <v>0</v>
          </cell>
          <cell r="H1005">
            <v>0</v>
          </cell>
        </row>
        <row r="1006">
          <cell r="A1006" t="str">
            <v>87204100</v>
          </cell>
          <cell r="B1006" t="str">
            <v>Electricity</v>
          </cell>
          <cell r="C1006">
            <v>0</v>
          </cell>
          <cell r="D1006">
            <v>0</v>
          </cell>
          <cell r="E1006">
            <v>0</v>
          </cell>
          <cell r="F1006">
            <v>0</v>
          </cell>
          <cell r="G1006">
            <v>0</v>
          </cell>
          <cell r="H1006">
            <v>0</v>
          </cell>
        </row>
        <row r="1007">
          <cell r="A1007" t="str">
            <v>87204330</v>
          </cell>
          <cell r="B1007" t="str">
            <v>Rents Ls Vehicles</v>
          </cell>
          <cell r="C1007">
            <v>0</v>
          </cell>
          <cell r="D1007">
            <v>0</v>
          </cell>
          <cell r="E1007">
            <v>0</v>
          </cell>
          <cell r="F1007">
            <v>0</v>
          </cell>
          <cell r="G1007">
            <v>0</v>
          </cell>
          <cell r="H1007">
            <v>0</v>
          </cell>
        </row>
        <row r="1008">
          <cell r="A1008" t="str">
            <v>87204340</v>
          </cell>
          <cell r="B1008" t="str">
            <v>Rents Ls Sm Tools</v>
          </cell>
          <cell r="C1008">
            <v>0</v>
          </cell>
          <cell r="D1008">
            <v>0</v>
          </cell>
          <cell r="E1008">
            <v>0</v>
          </cell>
          <cell r="F1008">
            <v>0</v>
          </cell>
          <cell r="G1008">
            <v>0</v>
          </cell>
          <cell r="H1008">
            <v>0</v>
          </cell>
        </row>
        <row r="1009">
          <cell r="A1009" t="str">
            <v>87204350</v>
          </cell>
          <cell r="B1009" t="str">
            <v>Rents/Leases - Gen F</v>
          </cell>
          <cell r="C1009">
            <v>0</v>
          </cell>
          <cell r="D1009">
            <v>0</v>
          </cell>
          <cell r="E1009">
            <v>0</v>
          </cell>
          <cell r="F1009">
            <v>0</v>
          </cell>
          <cell r="G1009">
            <v>0</v>
          </cell>
          <cell r="H1009">
            <v>0</v>
          </cell>
        </row>
        <row r="1010">
          <cell r="A1010" t="str">
            <v>87207610</v>
          </cell>
          <cell r="B1010" t="str">
            <v>Contributions</v>
          </cell>
          <cell r="C1010">
            <v>0</v>
          </cell>
          <cell r="D1010">
            <v>0</v>
          </cell>
          <cell r="E1010">
            <v>0</v>
          </cell>
          <cell r="F1010">
            <v>0</v>
          </cell>
          <cell r="G1010">
            <v>0</v>
          </cell>
          <cell r="H1010">
            <v>0</v>
          </cell>
        </row>
        <row r="1011">
          <cell r="A1011" t="str">
            <v>87207820</v>
          </cell>
          <cell r="B1011" t="str">
            <v>BILLING CREDIT MATER</v>
          </cell>
          <cell r="C1011">
            <v>0</v>
          </cell>
          <cell r="D1011">
            <v>0</v>
          </cell>
          <cell r="E1011">
            <v>0</v>
          </cell>
          <cell r="F1011">
            <v>0</v>
          </cell>
          <cell r="G1011">
            <v>0</v>
          </cell>
          <cell r="H1011">
            <v>0</v>
          </cell>
        </row>
        <row r="1012">
          <cell r="A1012" t="str">
            <v>87207900</v>
          </cell>
          <cell r="B1012" t="str">
            <v>Aud excep on Bill Pr</v>
          </cell>
          <cell r="C1012">
            <v>0</v>
          </cell>
          <cell r="D1012">
            <v>0</v>
          </cell>
          <cell r="E1012">
            <v>0</v>
          </cell>
          <cell r="F1012">
            <v>0</v>
          </cell>
          <cell r="G1012">
            <v>0</v>
          </cell>
          <cell r="H1012">
            <v>0</v>
          </cell>
        </row>
        <row r="1013">
          <cell r="A1013" t="str">
            <v>87207910</v>
          </cell>
          <cell r="B1013" t="str">
            <v>Billable Rejections</v>
          </cell>
          <cell r="C1013">
            <v>0</v>
          </cell>
          <cell r="D1013">
            <v>0</v>
          </cell>
          <cell r="E1013">
            <v>0</v>
          </cell>
          <cell r="F1013">
            <v>0</v>
          </cell>
          <cell r="G1013">
            <v>0</v>
          </cell>
          <cell r="H1013">
            <v>0</v>
          </cell>
        </row>
        <row r="1014">
          <cell r="A1014" t="str">
            <v>87207920</v>
          </cell>
          <cell r="B1014" t="str">
            <v>Capital Adjustments</v>
          </cell>
          <cell r="C1014">
            <v>0</v>
          </cell>
          <cell r="D1014">
            <v>0</v>
          </cell>
          <cell r="E1014">
            <v>0</v>
          </cell>
          <cell r="F1014">
            <v>0</v>
          </cell>
          <cell r="G1014">
            <v>0</v>
          </cell>
          <cell r="H1014">
            <v>0</v>
          </cell>
        </row>
        <row r="1015">
          <cell r="A1015" t="str">
            <v>87281100</v>
          </cell>
          <cell r="B1015" t="str">
            <v>Reg Tm (SNO) RRm Inv</v>
          </cell>
          <cell r="C1015">
            <v>0</v>
          </cell>
          <cell r="D1015">
            <v>0</v>
          </cell>
          <cell r="E1015">
            <v>0</v>
          </cell>
          <cell r="F1015">
            <v>0</v>
          </cell>
          <cell r="G1015">
            <v>0</v>
          </cell>
          <cell r="H1015">
            <v>0</v>
          </cell>
        </row>
        <row r="1016">
          <cell r="A1016" t="str">
            <v>87282470</v>
          </cell>
          <cell r="B1016" t="str">
            <v>Timesheet Meals  Lo</v>
          </cell>
          <cell r="C1016">
            <v>0</v>
          </cell>
          <cell r="D1016">
            <v>0</v>
          </cell>
          <cell r="E1016">
            <v>0</v>
          </cell>
          <cell r="F1016">
            <v>0</v>
          </cell>
          <cell r="G1016">
            <v>0</v>
          </cell>
          <cell r="H1016">
            <v>0</v>
          </cell>
        </row>
        <row r="1017">
          <cell r="A1017" t="str">
            <v>87283710</v>
          </cell>
          <cell r="B1017" t="str">
            <v>Corp Lod - RRI</v>
          </cell>
          <cell r="C1017">
            <v>0</v>
          </cell>
          <cell r="D1017">
            <v>0</v>
          </cell>
          <cell r="E1017">
            <v>0</v>
          </cell>
          <cell r="F1017">
            <v>0</v>
          </cell>
          <cell r="G1017">
            <v>0</v>
          </cell>
          <cell r="H1017">
            <v>0</v>
          </cell>
        </row>
        <row r="1018">
          <cell r="A1018" t="str">
            <v>87293990</v>
          </cell>
          <cell r="B1018" t="str">
            <v>CONTRACT SERVICES -</v>
          </cell>
          <cell r="C1018">
            <v>0</v>
          </cell>
          <cell r="D1018">
            <v>0</v>
          </cell>
          <cell r="E1018">
            <v>0</v>
          </cell>
          <cell r="F1018">
            <v>0</v>
          </cell>
          <cell r="G1018">
            <v>0</v>
          </cell>
          <cell r="H1018">
            <v>0</v>
          </cell>
        </row>
        <row r="1019">
          <cell r="A1019" t="str">
            <v>87301901</v>
          </cell>
          <cell r="B1019" t="str">
            <v>Back Pay Credits - 0</v>
          </cell>
          <cell r="C1019">
            <v>0</v>
          </cell>
          <cell r="D1019">
            <v>0</v>
          </cell>
          <cell r="E1019">
            <v>0</v>
          </cell>
          <cell r="F1019">
            <v>0</v>
          </cell>
          <cell r="G1019">
            <v>0</v>
          </cell>
          <cell r="H1019">
            <v>0</v>
          </cell>
        </row>
        <row r="1020">
          <cell r="A1020" t="str">
            <v>87301902</v>
          </cell>
          <cell r="B1020" t="str">
            <v>Acct 3412 Protection</v>
          </cell>
          <cell r="C1020">
            <v>0</v>
          </cell>
          <cell r="D1020">
            <v>0</v>
          </cell>
          <cell r="E1020">
            <v>0</v>
          </cell>
          <cell r="F1020">
            <v>0</v>
          </cell>
          <cell r="G1020">
            <v>0</v>
          </cell>
          <cell r="H1020">
            <v>0</v>
          </cell>
        </row>
        <row r="1021">
          <cell r="A1021" t="str">
            <v>87301910</v>
          </cell>
          <cell r="B1021" t="str">
            <v>Back Pay Credits - 1</v>
          </cell>
          <cell r="C1021">
            <v>0</v>
          </cell>
          <cell r="D1021">
            <v>0</v>
          </cell>
          <cell r="E1021">
            <v>0</v>
          </cell>
          <cell r="F1021">
            <v>0</v>
          </cell>
          <cell r="G1021">
            <v>0</v>
          </cell>
          <cell r="H1021">
            <v>0</v>
          </cell>
        </row>
        <row r="1022">
          <cell r="A1022" t="str">
            <v>87301914</v>
          </cell>
          <cell r="B1022" t="str">
            <v>Back Pay Credits - 1</v>
          </cell>
          <cell r="C1022">
            <v>0</v>
          </cell>
          <cell r="D1022">
            <v>0</v>
          </cell>
          <cell r="E1022">
            <v>0</v>
          </cell>
          <cell r="F1022">
            <v>0</v>
          </cell>
          <cell r="G1022">
            <v>0</v>
          </cell>
          <cell r="H1022">
            <v>0</v>
          </cell>
        </row>
        <row r="1023">
          <cell r="A1023" t="str">
            <v>87301915</v>
          </cell>
          <cell r="B1023" t="str">
            <v>Back Pay Credits - 1</v>
          </cell>
          <cell r="C1023">
            <v>0</v>
          </cell>
          <cell r="D1023">
            <v>0</v>
          </cell>
          <cell r="E1023">
            <v>0</v>
          </cell>
          <cell r="F1023">
            <v>0</v>
          </cell>
          <cell r="G1023">
            <v>0</v>
          </cell>
          <cell r="H1023">
            <v>0</v>
          </cell>
        </row>
        <row r="1024">
          <cell r="A1024" t="str">
            <v>87301920</v>
          </cell>
          <cell r="B1024" t="str">
            <v>Back Pay Credits - 2</v>
          </cell>
          <cell r="C1024">
            <v>0</v>
          </cell>
          <cell r="D1024">
            <v>0</v>
          </cell>
          <cell r="E1024">
            <v>0</v>
          </cell>
          <cell r="F1024">
            <v>0</v>
          </cell>
          <cell r="G1024">
            <v>0</v>
          </cell>
          <cell r="H1024">
            <v>0</v>
          </cell>
        </row>
        <row r="1025">
          <cell r="A1025" t="str">
            <v>87301923</v>
          </cell>
          <cell r="B1025" t="str">
            <v>Back Pay Credits - 2</v>
          </cell>
          <cell r="C1025">
            <v>0</v>
          </cell>
          <cell r="D1025">
            <v>0</v>
          </cell>
          <cell r="E1025">
            <v>0</v>
          </cell>
          <cell r="F1025">
            <v>0</v>
          </cell>
          <cell r="G1025">
            <v>0</v>
          </cell>
          <cell r="H1025">
            <v>0</v>
          </cell>
        </row>
        <row r="1026">
          <cell r="A1026" t="str">
            <v>87301924</v>
          </cell>
          <cell r="B1026" t="str">
            <v>Back Pay Credits - 2</v>
          </cell>
          <cell r="C1026">
            <v>0</v>
          </cell>
          <cell r="D1026">
            <v>0</v>
          </cell>
          <cell r="E1026">
            <v>0</v>
          </cell>
          <cell r="F1026">
            <v>0</v>
          </cell>
          <cell r="G1026">
            <v>0</v>
          </cell>
          <cell r="H1026">
            <v>0</v>
          </cell>
        </row>
        <row r="1027">
          <cell r="A1027" t="str">
            <v>87301925</v>
          </cell>
          <cell r="B1027" t="str">
            <v>Back Pay Credits - 2</v>
          </cell>
          <cell r="C1027">
            <v>0</v>
          </cell>
          <cell r="D1027">
            <v>0</v>
          </cell>
          <cell r="E1027">
            <v>0</v>
          </cell>
          <cell r="F1027">
            <v>0</v>
          </cell>
          <cell r="G1027">
            <v>0</v>
          </cell>
          <cell r="H1027">
            <v>0</v>
          </cell>
        </row>
        <row r="1028">
          <cell r="A1028" t="str">
            <v>87301926</v>
          </cell>
          <cell r="B1028" t="str">
            <v>Back Pay Credits - 2</v>
          </cell>
          <cell r="C1028">
            <v>0</v>
          </cell>
          <cell r="D1028">
            <v>0</v>
          </cell>
          <cell r="E1028">
            <v>0</v>
          </cell>
          <cell r="F1028">
            <v>0</v>
          </cell>
          <cell r="G1028">
            <v>0</v>
          </cell>
          <cell r="H1028">
            <v>0</v>
          </cell>
        </row>
        <row r="1029">
          <cell r="A1029" t="str">
            <v>87302201</v>
          </cell>
          <cell r="B1029" t="str">
            <v>Back Pay PRT Credits</v>
          </cell>
          <cell r="C1029">
            <v>0</v>
          </cell>
          <cell r="D1029">
            <v>0</v>
          </cell>
          <cell r="E1029">
            <v>0</v>
          </cell>
          <cell r="F1029">
            <v>0</v>
          </cell>
          <cell r="G1029">
            <v>0</v>
          </cell>
          <cell r="H1029">
            <v>0</v>
          </cell>
        </row>
        <row r="1030">
          <cell r="A1030" t="str">
            <v>87302210</v>
          </cell>
          <cell r="B1030" t="str">
            <v>Back Pay PRT Credits</v>
          </cell>
          <cell r="C1030">
            <v>0</v>
          </cell>
          <cell r="D1030">
            <v>0</v>
          </cell>
          <cell r="E1030">
            <v>0</v>
          </cell>
          <cell r="F1030">
            <v>0</v>
          </cell>
          <cell r="G1030">
            <v>0</v>
          </cell>
          <cell r="H1030">
            <v>0</v>
          </cell>
        </row>
        <row r="1031">
          <cell r="A1031" t="str">
            <v>87302211</v>
          </cell>
          <cell r="B1031" t="str">
            <v>Exempt PR Tax Credit</v>
          </cell>
          <cell r="C1031">
            <v>0</v>
          </cell>
          <cell r="D1031">
            <v>0</v>
          </cell>
          <cell r="E1031">
            <v>0</v>
          </cell>
          <cell r="F1031">
            <v>0</v>
          </cell>
          <cell r="G1031">
            <v>0</v>
          </cell>
          <cell r="H1031">
            <v>0</v>
          </cell>
        </row>
        <row r="1032">
          <cell r="A1032" t="str">
            <v>87302214</v>
          </cell>
          <cell r="B1032" t="str">
            <v>Back Pay PRT Credits</v>
          </cell>
          <cell r="C1032">
            <v>0</v>
          </cell>
          <cell r="D1032">
            <v>0</v>
          </cell>
          <cell r="E1032">
            <v>0</v>
          </cell>
          <cell r="F1032">
            <v>0</v>
          </cell>
          <cell r="G1032">
            <v>0</v>
          </cell>
          <cell r="H1032">
            <v>0</v>
          </cell>
        </row>
        <row r="1033">
          <cell r="A1033" t="str">
            <v>87302215</v>
          </cell>
          <cell r="B1033" t="str">
            <v>Back Pay PRT Credits</v>
          </cell>
          <cell r="C1033">
            <v>0</v>
          </cell>
          <cell r="D1033">
            <v>0</v>
          </cell>
          <cell r="E1033">
            <v>0</v>
          </cell>
          <cell r="F1033">
            <v>0</v>
          </cell>
          <cell r="G1033">
            <v>0</v>
          </cell>
          <cell r="H1033">
            <v>0</v>
          </cell>
        </row>
        <row r="1034">
          <cell r="A1034" t="str">
            <v>87302220</v>
          </cell>
          <cell r="B1034" t="str">
            <v>Back Pay PRT Credits</v>
          </cell>
          <cell r="C1034">
            <v>0</v>
          </cell>
          <cell r="D1034">
            <v>0</v>
          </cell>
          <cell r="E1034">
            <v>0</v>
          </cell>
          <cell r="F1034">
            <v>0</v>
          </cell>
          <cell r="G1034">
            <v>0</v>
          </cell>
          <cell r="H1034">
            <v>0</v>
          </cell>
        </row>
        <row r="1035">
          <cell r="A1035" t="str">
            <v>87302223</v>
          </cell>
          <cell r="B1035" t="str">
            <v>Back Pay PRT Credits</v>
          </cell>
          <cell r="C1035">
            <v>0</v>
          </cell>
          <cell r="D1035">
            <v>0</v>
          </cell>
          <cell r="E1035">
            <v>0</v>
          </cell>
          <cell r="F1035">
            <v>0</v>
          </cell>
          <cell r="G1035">
            <v>0</v>
          </cell>
          <cell r="H1035">
            <v>0</v>
          </cell>
        </row>
        <row r="1036">
          <cell r="A1036" t="str">
            <v>87302224</v>
          </cell>
          <cell r="B1036" t="str">
            <v>Back Pay PRT Credits</v>
          </cell>
          <cell r="C1036">
            <v>0</v>
          </cell>
          <cell r="D1036">
            <v>0</v>
          </cell>
          <cell r="E1036">
            <v>0</v>
          </cell>
          <cell r="F1036">
            <v>0</v>
          </cell>
          <cell r="G1036">
            <v>0</v>
          </cell>
          <cell r="H1036">
            <v>0</v>
          </cell>
        </row>
        <row r="1037">
          <cell r="A1037" t="str">
            <v>87302225</v>
          </cell>
          <cell r="B1037" t="str">
            <v>Back Pay PRT Credits</v>
          </cell>
          <cell r="C1037">
            <v>0</v>
          </cell>
          <cell r="D1037">
            <v>0</v>
          </cell>
          <cell r="E1037">
            <v>0</v>
          </cell>
          <cell r="F1037">
            <v>0</v>
          </cell>
          <cell r="G1037">
            <v>0</v>
          </cell>
          <cell r="H1037">
            <v>0</v>
          </cell>
        </row>
        <row r="1038">
          <cell r="A1038" t="str">
            <v>87302226</v>
          </cell>
          <cell r="B1038" t="str">
            <v>Back Pay PRT Credits</v>
          </cell>
          <cell r="C1038">
            <v>0</v>
          </cell>
          <cell r="D1038">
            <v>0</v>
          </cell>
          <cell r="E1038">
            <v>0</v>
          </cell>
          <cell r="F1038">
            <v>0</v>
          </cell>
          <cell r="G1038">
            <v>0</v>
          </cell>
          <cell r="H1038">
            <v>0</v>
          </cell>
        </row>
        <row r="1039">
          <cell r="A1039" t="str">
            <v>87302290</v>
          </cell>
          <cell r="B1039" t="str">
            <v>Scheduled PR Tax Cre</v>
          </cell>
          <cell r="C1039">
            <v>0</v>
          </cell>
          <cell r="D1039">
            <v>0</v>
          </cell>
          <cell r="E1039">
            <v>0</v>
          </cell>
          <cell r="F1039">
            <v>0</v>
          </cell>
          <cell r="G1039">
            <v>0</v>
          </cell>
          <cell r="H1039">
            <v>0</v>
          </cell>
        </row>
        <row r="1040">
          <cell r="A1040" t="str">
            <v>87302303</v>
          </cell>
          <cell r="B1040" t="str">
            <v>Exempt H&amp;W Credits</v>
          </cell>
          <cell r="C1040">
            <v>0</v>
          </cell>
          <cell r="D1040">
            <v>0</v>
          </cell>
          <cell r="E1040">
            <v>0</v>
          </cell>
          <cell r="F1040">
            <v>0</v>
          </cell>
          <cell r="G1040">
            <v>0</v>
          </cell>
          <cell r="H1040">
            <v>0</v>
          </cell>
        </row>
        <row r="1041">
          <cell r="A1041" t="str">
            <v>87302320</v>
          </cell>
          <cell r="B1041" t="str">
            <v>Scheduled H&amp;W</v>
          </cell>
          <cell r="C1041">
            <v>0</v>
          </cell>
          <cell r="D1041">
            <v>0</v>
          </cell>
          <cell r="E1041">
            <v>0</v>
          </cell>
          <cell r="F1041">
            <v>0</v>
          </cell>
          <cell r="G1041">
            <v>0</v>
          </cell>
          <cell r="H1041">
            <v>0</v>
          </cell>
        </row>
        <row r="1042">
          <cell r="A1042" t="str">
            <v>87302321</v>
          </cell>
          <cell r="B1042" t="str">
            <v>Back Pay H&amp;W Credits</v>
          </cell>
          <cell r="C1042">
            <v>0</v>
          </cell>
          <cell r="D1042">
            <v>0</v>
          </cell>
          <cell r="E1042">
            <v>0</v>
          </cell>
          <cell r="F1042">
            <v>0</v>
          </cell>
          <cell r="G1042">
            <v>0</v>
          </cell>
          <cell r="H1042">
            <v>0</v>
          </cell>
        </row>
        <row r="1043">
          <cell r="A1043" t="str">
            <v>87303881</v>
          </cell>
          <cell r="B1043" t="str">
            <v>Intercompany Insuran</v>
          </cell>
          <cell r="C1043">
            <v>0</v>
          </cell>
          <cell r="D1043">
            <v>0</v>
          </cell>
          <cell r="E1043">
            <v>0</v>
          </cell>
          <cell r="F1043">
            <v>0</v>
          </cell>
          <cell r="G1043">
            <v>0</v>
          </cell>
          <cell r="H1043">
            <v>0</v>
          </cell>
        </row>
        <row r="1044">
          <cell r="A1044" t="str">
            <v>87303883</v>
          </cell>
          <cell r="B1044" t="str">
            <v>Inte Ins EQ OH Re PS</v>
          </cell>
          <cell r="C1044">
            <v>0</v>
          </cell>
          <cell r="D1044">
            <v>0</v>
          </cell>
          <cell r="E1044">
            <v>0</v>
          </cell>
          <cell r="F1044">
            <v>0</v>
          </cell>
          <cell r="G1044">
            <v>0</v>
          </cell>
          <cell r="H1044">
            <v>0</v>
          </cell>
        </row>
        <row r="1045">
          <cell r="A1045" t="str">
            <v>87307801</v>
          </cell>
          <cell r="B1045" t="str">
            <v>Intercompany Insuran</v>
          </cell>
          <cell r="C1045">
            <v>0</v>
          </cell>
          <cell r="D1045">
            <v>0</v>
          </cell>
          <cell r="E1045">
            <v>0</v>
          </cell>
          <cell r="F1045">
            <v>0</v>
          </cell>
          <cell r="G1045">
            <v>0</v>
          </cell>
          <cell r="H1045">
            <v>0</v>
          </cell>
        </row>
        <row r="1046">
          <cell r="A1046" t="str">
            <v>87307830</v>
          </cell>
          <cell r="B1046" t="str">
            <v>Inte Ins EQ OH Recla</v>
          </cell>
          <cell r="C1046">
            <v>0</v>
          </cell>
          <cell r="D1046">
            <v>0</v>
          </cell>
          <cell r="E1046">
            <v>0</v>
          </cell>
          <cell r="F1046">
            <v>0</v>
          </cell>
          <cell r="G1046">
            <v>0</v>
          </cell>
          <cell r="H1046">
            <v>0</v>
          </cell>
        </row>
        <row r="1047">
          <cell r="A1047" t="str">
            <v>87315031</v>
          </cell>
          <cell r="B1047" t="str">
            <v>Freight Claims Paid</v>
          </cell>
          <cell r="C1047">
            <v>0</v>
          </cell>
          <cell r="D1047">
            <v>0</v>
          </cell>
          <cell r="E1047">
            <v>0</v>
          </cell>
          <cell r="F1047">
            <v>0</v>
          </cell>
          <cell r="G1047">
            <v>0</v>
          </cell>
          <cell r="H1047">
            <v>0</v>
          </cell>
        </row>
        <row r="1048">
          <cell r="A1048" t="str">
            <v>87345055</v>
          </cell>
          <cell r="B1048" t="str">
            <v>Property Dam Clai -P</v>
          </cell>
          <cell r="C1048">
            <v>0</v>
          </cell>
          <cell r="D1048">
            <v>0</v>
          </cell>
          <cell r="E1048">
            <v>0</v>
          </cell>
          <cell r="F1048">
            <v>0</v>
          </cell>
          <cell r="G1048">
            <v>0</v>
          </cell>
          <cell r="H1048">
            <v>0</v>
          </cell>
        </row>
        <row r="1049">
          <cell r="A1049" t="str">
            <v>87365343</v>
          </cell>
          <cell r="B1049" t="str">
            <v>Frn  Dam - Rep &amp; Tow</v>
          </cell>
          <cell r="C1049">
            <v>0</v>
          </cell>
          <cell r="D1049">
            <v>0</v>
          </cell>
          <cell r="E1049">
            <v>0</v>
          </cell>
          <cell r="F1049">
            <v>0</v>
          </cell>
          <cell r="G1049">
            <v>0</v>
          </cell>
          <cell r="H1049">
            <v>0</v>
          </cell>
        </row>
        <row r="1050">
          <cell r="A1050" t="str">
            <v>87375344</v>
          </cell>
          <cell r="B1050" t="str">
            <v>Frn  Dest - Sett &amp; T</v>
          </cell>
          <cell r="C1050">
            <v>0</v>
          </cell>
          <cell r="D1050">
            <v>0</v>
          </cell>
          <cell r="E1050">
            <v>0</v>
          </cell>
          <cell r="F1050">
            <v>0</v>
          </cell>
          <cell r="G1050">
            <v>0</v>
          </cell>
          <cell r="H1050">
            <v>0</v>
          </cell>
        </row>
        <row r="1051">
          <cell r="A1051" t="str">
            <v>87385040</v>
          </cell>
          <cell r="B1051" t="str">
            <v>Contracted Clearing</v>
          </cell>
          <cell r="C1051">
            <v>0</v>
          </cell>
          <cell r="D1051">
            <v>0</v>
          </cell>
          <cell r="E1051">
            <v>0</v>
          </cell>
          <cell r="F1051">
            <v>0</v>
          </cell>
          <cell r="G1051">
            <v>0</v>
          </cell>
          <cell r="H1051">
            <v>0</v>
          </cell>
        </row>
        <row r="1052">
          <cell r="A1052" t="str">
            <v>87385041</v>
          </cell>
          <cell r="B1052" t="str">
            <v>Leased Equipment (BN</v>
          </cell>
          <cell r="C1052">
            <v>0</v>
          </cell>
          <cell r="D1052">
            <v>0</v>
          </cell>
          <cell r="E1052">
            <v>0</v>
          </cell>
          <cell r="F1052">
            <v>0</v>
          </cell>
          <cell r="G1052">
            <v>0</v>
          </cell>
          <cell r="H1052">
            <v>0</v>
          </cell>
        </row>
        <row r="1053">
          <cell r="A1053" t="str">
            <v>87385042</v>
          </cell>
          <cell r="B1053" t="str">
            <v>Pollution Control -</v>
          </cell>
          <cell r="C1053">
            <v>0</v>
          </cell>
          <cell r="D1053">
            <v>0</v>
          </cell>
          <cell r="E1053">
            <v>0</v>
          </cell>
          <cell r="F1053">
            <v>0</v>
          </cell>
          <cell r="G1053">
            <v>0</v>
          </cell>
          <cell r="H1053">
            <v>0</v>
          </cell>
        </row>
        <row r="1054">
          <cell r="A1054" t="str">
            <v>87385043</v>
          </cell>
          <cell r="B1054" t="str">
            <v>Environmental Emerge</v>
          </cell>
          <cell r="C1054">
            <v>0</v>
          </cell>
          <cell r="D1054">
            <v>0</v>
          </cell>
          <cell r="E1054">
            <v>0</v>
          </cell>
          <cell r="F1054">
            <v>0</v>
          </cell>
          <cell r="G1054">
            <v>0</v>
          </cell>
          <cell r="H1054">
            <v>0</v>
          </cell>
        </row>
        <row r="1055">
          <cell r="A1055" t="str">
            <v>87385044</v>
          </cell>
          <cell r="B1055" t="str">
            <v>Drayage - Project Re</v>
          </cell>
          <cell r="C1055">
            <v>0</v>
          </cell>
          <cell r="D1055">
            <v>0</v>
          </cell>
          <cell r="E1055">
            <v>0</v>
          </cell>
          <cell r="F1055">
            <v>0</v>
          </cell>
          <cell r="G1055">
            <v>0</v>
          </cell>
          <cell r="H1055">
            <v>0</v>
          </cell>
        </row>
        <row r="1056">
          <cell r="A1056" t="str">
            <v>87385045</v>
          </cell>
          <cell r="B1056" t="str">
            <v>Contracted Labor - I</v>
          </cell>
          <cell r="C1056">
            <v>0</v>
          </cell>
          <cell r="D1056">
            <v>0</v>
          </cell>
          <cell r="E1056">
            <v>0</v>
          </cell>
          <cell r="F1056">
            <v>0</v>
          </cell>
          <cell r="G1056">
            <v>0</v>
          </cell>
          <cell r="H1056">
            <v>0</v>
          </cell>
        </row>
        <row r="1057">
          <cell r="A1057" t="str">
            <v>87385047</v>
          </cell>
          <cell r="B1057" t="str">
            <v>Contracted Labor - I</v>
          </cell>
          <cell r="C1057">
            <v>0</v>
          </cell>
          <cell r="D1057">
            <v>0</v>
          </cell>
          <cell r="E1057">
            <v>0</v>
          </cell>
          <cell r="F1057">
            <v>0</v>
          </cell>
          <cell r="G1057">
            <v>0</v>
          </cell>
          <cell r="H1057">
            <v>0</v>
          </cell>
        </row>
        <row r="1058">
          <cell r="A1058" t="str">
            <v>87385048</v>
          </cell>
          <cell r="B1058" t="str">
            <v>Other Cas Expen - Pr</v>
          </cell>
          <cell r="C1058">
            <v>0</v>
          </cell>
          <cell r="D1058">
            <v>0</v>
          </cell>
          <cell r="E1058">
            <v>0</v>
          </cell>
          <cell r="F1058">
            <v>0</v>
          </cell>
          <cell r="G1058">
            <v>0</v>
          </cell>
          <cell r="H1058">
            <v>0</v>
          </cell>
        </row>
        <row r="1059">
          <cell r="A1059" t="str">
            <v>87395035</v>
          </cell>
          <cell r="B1059" t="str">
            <v>Frt Claims - Inc Pro</v>
          </cell>
          <cell r="C1059">
            <v>0</v>
          </cell>
          <cell r="D1059">
            <v>0</v>
          </cell>
          <cell r="E1059">
            <v>0</v>
          </cell>
          <cell r="F1059">
            <v>0</v>
          </cell>
          <cell r="G1059">
            <v>0</v>
          </cell>
          <cell r="H1059">
            <v>0</v>
          </cell>
        </row>
        <row r="1060">
          <cell r="A1060" t="str">
            <v>87395050</v>
          </cell>
          <cell r="B1060" t="str">
            <v>Casualty - Spe Res -</v>
          </cell>
          <cell r="C1060">
            <v>0</v>
          </cell>
          <cell r="D1060">
            <v>0</v>
          </cell>
          <cell r="E1060">
            <v>0</v>
          </cell>
          <cell r="F1060">
            <v>0</v>
          </cell>
          <cell r="G1060">
            <v>0</v>
          </cell>
          <cell r="H1060">
            <v>0</v>
          </cell>
        </row>
        <row r="1061">
          <cell r="A1061" t="str">
            <v>87405240</v>
          </cell>
          <cell r="B1061" t="str">
            <v>Frn  Dam/Dest - Rep</v>
          </cell>
          <cell r="C1061">
            <v>0</v>
          </cell>
          <cell r="D1061">
            <v>0</v>
          </cell>
          <cell r="E1061">
            <v>0</v>
          </cell>
          <cell r="F1061">
            <v>0</v>
          </cell>
          <cell r="G1061">
            <v>0</v>
          </cell>
          <cell r="H1061">
            <v>0</v>
          </cell>
        </row>
        <row r="1062">
          <cell r="A1062" t="str">
            <v>87415051</v>
          </cell>
          <cell r="B1062" t="str">
            <v>Offline Derai - Proj</v>
          </cell>
          <cell r="C1062">
            <v>0</v>
          </cell>
          <cell r="D1062">
            <v>0</v>
          </cell>
          <cell r="E1062">
            <v>0</v>
          </cell>
          <cell r="F1062">
            <v>0</v>
          </cell>
          <cell r="G1062">
            <v>0</v>
          </cell>
          <cell r="H1062">
            <v>0</v>
          </cell>
        </row>
        <row r="1063">
          <cell r="A1063" t="str">
            <v>87426066</v>
          </cell>
          <cell r="B1063" t="str">
            <v>Frn Rep Sett or To</v>
          </cell>
          <cell r="C1063">
            <v>0</v>
          </cell>
          <cell r="D1063">
            <v>0</v>
          </cell>
          <cell r="E1063">
            <v>0</v>
          </cell>
          <cell r="F1063">
            <v>0</v>
          </cell>
          <cell r="G1063">
            <v>0</v>
          </cell>
          <cell r="H1063">
            <v>0</v>
          </cell>
        </row>
        <row r="1064">
          <cell r="A1064" t="str">
            <v>87533951</v>
          </cell>
          <cell r="B1064" t="str">
            <v>Remediation Payments</v>
          </cell>
          <cell r="C1064">
            <v>0</v>
          </cell>
          <cell r="D1064">
            <v>0</v>
          </cell>
          <cell r="E1064">
            <v>0</v>
          </cell>
          <cell r="F1064">
            <v>0</v>
          </cell>
          <cell r="G1064">
            <v>0</v>
          </cell>
          <cell r="H1064">
            <v>0</v>
          </cell>
        </row>
        <row r="1065">
          <cell r="A1065" t="str">
            <v>87534951</v>
          </cell>
          <cell r="B1065" t="str">
            <v>Legal Fees Payments</v>
          </cell>
          <cell r="C1065">
            <v>0</v>
          </cell>
          <cell r="D1065">
            <v>0</v>
          </cell>
          <cell r="E1065">
            <v>0</v>
          </cell>
          <cell r="F1065">
            <v>0</v>
          </cell>
          <cell r="G1065">
            <v>0</v>
          </cell>
          <cell r="H1065">
            <v>0</v>
          </cell>
        </row>
        <row r="1066">
          <cell r="A1066" t="str">
            <v>87535000</v>
          </cell>
          <cell r="B1066" t="str">
            <v>Reimbur-Recov - Env</v>
          </cell>
          <cell r="C1066">
            <v>0</v>
          </cell>
          <cell r="D1066">
            <v>0</v>
          </cell>
          <cell r="E1066">
            <v>0</v>
          </cell>
          <cell r="F1066">
            <v>0</v>
          </cell>
          <cell r="G1066">
            <v>0</v>
          </cell>
          <cell r="H1066">
            <v>0</v>
          </cell>
        </row>
        <row r="1067">
          <cell r="A1067" t="str">
            <v>87536951</v>
          </cell>
          <cell r="B1067" t="str">
            <v>3rd Party Claims Pay</v>
          </cell>
          <cell r="C1067">
            <v>0</v>
          </cell>
          <cell r="D1067">
            <v>0</v>
          </cell>
          <cell r="E1067">
            <v>0</v>
          </cell>
          <cell r="F1067">
            <v>0</v>
          </cell>
          <cell r="G1067">
            <v>0</v>
          </cell>
          <cell r="H1067">
            <v>0</v>
          </cell>
        </row>
        <row r="1068">
          <cell r="A1068" t="str">
            <v>87537951</v>
          </cell>
          <cell r="B1068" t="str">
            <v>3rd Party Legal Fees</v>
          </cell>
          <cell r="C1068">
            <v>0</v>
          </cell>
          <cell r="D1068">
            <v>0</v>
          </cell>
          <cell r="E1068">
            <v>0</v>
          </cell>
          <cell r="F1068">
            <v>0</v>
          </cell>
          <cell r="G1068">
            <v>0</v>
          </cell>
          <cell r="H1068">
            <v>0</v>
          </cell>
        </row>
        <row r="1069">
          <cell r="A1069" t="str">
            <v>87805034</v>
          </cell>
          <cell r="B1069" t="str">
            <v>Frt Claims - Unap Fr</v>
          </cell>
          <cell r="C1069">
            <v>0</v>
          </cell>
          <cell r="D1069">
            <v>0</v>
          </cell>
          <cell r="E1069">
            <v>0</v>
          </cell>
          <cell r="F1069">
            <v>0</v>
          </cell>
          <cell r="G1069">
            <v>0</v>
          </cell>
          <cell r="H1069">
            <v>0</v>
          </cell>
        </row>
        <row r="1070">
          <cell r="A1070" t="str">
            <v>87835033</v>
          </cell>
          <cell r="B1070" t="str">
            <v>Frt Claims - Tem Sus</v>
          </cell>
          <cell r="C1070">
            <v>0</v>
          </cell>
          <cell r="D1070">
            <v>0</v>
          </cell>
          <cell r="E1070">
            <v>0</v>
          </cell>
          <cell r="F1070">
            <v>0</v>
          </cell>
          <cell r="G1070">
            <v>0</v>
          </cell>
          <cell r="H1070">
            <v>0</v>
          </cell>
        </row>
        <row r="1071">
          <cell r="A1071" t="str">
            <v>87845032</v>
          </cell>
          <cell r="B1071" t="str">
            <v>Frt Claims - Inter S</v>
          </cell>
          <cell r="C1071">
            <v>0</v>
          </cell>
          <cell r="D1071">
            <v>0</v>
          </cell>
          <cell r="E1071">
            <v>0</v>
          </cell>
          <cell r="F1071">
            <v>0</v>
          </cell>
          <cell r="G1071">
            <v>0</v>
          </cell>
          <cell r="H1071">
            <v>0</v>
          </cell>
        </row>
        <row r="1072">
          <cell r="A1072" t="str">
            <v>87866970</v>
          </cell>
          <cell r="B1072" t="str">
            <v>Cap Int Credits</v>
          </cell>
          <cell r="C1072">
            <v>0</v>
          </cell>
          <cell r="D1072">
            <v>0</v>
          </cell>
          <cell r="E1072">
            <v>0</v>
          </cell>
          <cell r="F1072">
            <v>0</v>
          </cell>
          <cell r="G1072">
            <v>0</v>
          </cell>
          <cell r="H1072">
            <v>0</v>
          </cell>
        </row>
        <row r="1073">
          <cell r="A1073" t="str">
            <v>87903990</v>
          </cell>
          <cell r="B1073" t="str">
            <v>Ballast Equipment OL</v>
          </cell>
          <cell r="C1073">
            <v>0</v>
          </cell>
          <cell r="D1073">
            <v>0</v>
          </cell>
          <cell r="E1073">
            <v>0</v>
          </cell>
          <cell r="F1073">
            <v>0</v>
          </cell>
          <cell r="G1073">
            <v>0</v>
          </cell>
          <cell r="H1073">
            <v>0</v>
          </cell>
        </row>
        <row r="1074">
          <cell r="A1074" t="str">
            <v>87912990</v>
          </cell>
          <cell r="B1074" t="str">
            <v>Plastic Ties - Unins</v>
          </cell>
          <cell r="C1074">
            <v>0</v>
          </cell>
          <cell r="D1074">
            <v>0</v>
          </cell>
          <cell r="E1074">
            <v>0</v>
          </cell>
          <cell r="F1074">
            <v>0</v>
          </cell>
          <cell r="G1074">
            <v>0</v>
          </cell>
          <cell r="H1074">
            <v>0</v>
          </cell>
        </row>
        <row r="1075">
          <cell r="A1075" t="str">
            <v>87913000</v>
          </cell>
          <cell r="B1075" t="str">
            <v>Uninstalled AFE Mate</v>
          </cell>
          <cell r="C1075">
            <v>0</v>
          </cell>
          <cell r="D1075">
            <v>0</v>
          </cell>
          <cell r="E1075">
            <v>0</v>
          </cell>
          <cell r="F1075">
            <v>0</v>
          </cell>
          <cell r="G1075">
            <v>0</v>
          </cell>
          <cell r="H1075">
            <v>0</v>
          </cell>
        </row>
        <row r="1076">
          <cell r="A1076" t="str">
            <v>87913020</v>
          </cell>
          <cell r="B1076" t="str">
            <v>NEW CONCRETE/STEEL T</v>
          </cell>
          <cell r="C1076">
            <v>0</v>
          </cell>
          <cell r="D1076">
            <v>0</v>
          </cell>
          <cell r="E1076">
            <v>0</v>
          </cell>
          <cell r="F1076">
            <v>0</v>
          </cell>
          <cell r="G1076">
            <v>0</v>
          </cell>
          <cell r="H1076">
            <v>0</v>
          </cell>
        </row>
        <row r="1077">
          <cell r="A1077" t="str">
            <v>87913060</v>
          </cell>
          <cell r="B1077" t="str">
            <v>NEW WELDED RAIL - UN</v>
          </cell>
          <cell r="C1077">
            <v>0</v>
          </cell>
          <cell r="D1077">
            <v>0</v>
          </cell>
          <cell r="E1077">
            <v>0</v>
          </cell>
          <cell r="F1077">
            <v>0</v>
          </cell>
          <cell r="G1077">
            <v>0</v>
          </cell>
          <cell r="H1077">
            <v>0</v>
          </cell>
        </row>
        <row r="1078">
          <cell r="A1078" t="str">
            <v>87913070</v>
          </cell>
          <cell r="B1078" t="str">
            <v>SH WELDED RAIL - UNI</v>
          </cell>
          <cell r="C1078">
            <v>0</v>
          </cell>
          <cell r="D1078">
            <v>0</v>
          </cell>
          <cell r="E1078">
            <v>0</v>
          </cell>
          <cell r="F1078">
            <v>0</v>
          </cell>
          <cell r="G1078">
            <v>0</v>
          </cell>
          <cell r="H1078">
            <v>0</v>
          </cell>
        </row>
        <row r="1079">
          <cell r="A1079" t="str">
            <v>87961950</v>
          </cell>
          <cell r="B1079" t="str">
            <v>OL Transportation La</v>
          </cell>
          <cell r="C1079">
            <v>0</v>
          </cell>
          <cell r="D1079">
            <v>0</v>
          </cell>
          <cell r="E1079">
            <v>0</v>
          </cell>
          <cell r="F1079">
            <v>0</v>
          </cell>
          <cell r="G1079">
            <v>0</v>
          </cell>
          <cell r="H1079">
            <v>0</v>
          </cell>
        </row>
        <row r="1080">
          <cell r="A1080" t="str">
            <v>87962250</v>
          </cell>
          <cell r="B1080" t="str">
            <v>OL Transportation PR</v>
          </cell>
          <cell r="C1080">
            <v>0</v>
          </cell>
          <cell r="D1080">
            <v>0</v>
          </cell>
          <cell r="E1080">
            <v>0</v>
          </cell>
          <cell r="F1080">
            <v>0</v>
          </cell>
          <cell r="G1080">
            <v>0</v>
          </cell>
          <cell r="H1080">
            <v>0</v>
          </cell>
        </row>
        <row r="1081">
          <cell r="A1081" t="str">
            <v>87962340</v>
          </cell>
          <cell r="B1081" t="str">
            <v>OL Transportation H&amp;</v>
          </cell>
          <cell r="C1081">
            <v>0</v>
          </cell>
          <cell r="D1081">
            <v>0</v>
          </cell>
          <cell r="E1081">
            <v>0</v>
          </cell>
          <cell r="F1081">
            <v>0</v>
          </cell>
          <cell r="G1081">
            <v>0</v>
          </cell>
          <cell r="H1081">
            <v>0</v>
          </cell>
        </row>
        <row r="1082">
          <cell r="A1082" t="str">
            <v>87963990</v>
          </cell>
          <cell r="B1082" t="str">
            <v>OL Transportation Pu</v>
          </cell>
          <cell r="C1082">
            <v>0</v>
          </cell>
          <cell r="D1082">
            <v>0</v>
          </cell>
          <cell r="E1082">
            <v>0</v>
          </cell>
          <cell r="F1082">
            <v>0</v>
          </cell>
          <cell r="G1082">
            <v>0</v>
          </cell>
          <cell r="H1082">
            <v>0</v>
          </cell>
        </row>
        <row r="1083">
          <cell r="A1083" t="str">
            <v>88000000</v>
          </cell>
          <cell r="B1083" t="str">
            <v>PPA Amort – Interest</v>
          </cell>
          <cell r="C1083">
            <v>6708539.7599999998</v>
          </cell>
          <cell r="D1083">
            <v>6842501</v>
          </cell>
          <cell r="E1083">
            <v>-133961.24</v>
          </cell>
          <cell r="F1083">
            <v>6708539.7599999998</v>
          </cell>
          <cell r="G1083">
            <v>6842501</v>
          </cell>
          <cell r="H1083">
            <v>-133961.24</v>
          </cell>
        </row>
        <row r="1084">
          <cell r="A1084" t="str">
            <v>88030000</v>
          </cell>
          <cell r="B1084" t="str">
            <v>Interest on TxDefic</v>
          </cell>
          <cell r="C1084">
            <v>-746217.82</v>
          </cell>
          <cell r="D1084">
            <v>-1694642.09</v>
          </cell>
          <cell r="E1084">
            <v>948424.27</v>
          </cell>
          <cell r="F1084">
            <v>-746217.82</v>
          </cell>
          <cell r="G1084">
            <v>-1694642.09</v>
          </cell>
          <cell r="H1084">
            <v>948424.27</v>
          </cell>
        </row>
        <row r="1085">
          <cell r="A1085" t="str">
            <v>88100000</v>
          </cell>
          <cell r="B1085" t="str">
            <v>Amrtz Debit Dis/Iss</v>
          </cell>
          <cell r="C1085">
            <v>-516229.47</v>
          </cell>
          <cell r="D1085">
            <v>-519617.76</v>
          </cell>
          <cell r="E1085">
            <v>3388.29</v>
          </cell>
          <cell r="F1085">
            <v>-516229.47</v>
          </cell>
          <cell r="G1085">
            <v>-519617.76</v>
          </cell>
          <cell r="H1085">
            <v>3388.29</v>
          </cell>
        </row>
        <row r="1086">
          <cell r="A1086" t="str">
            <v>88110000</v>
          </cell>
          <cell r="B1086" t="str">
            <v>Contribut to BN Fund</v>
          </cell>
          <cell r="C1086">
            <v>-2500000</v>
          </cell>
          <cell r="D1086">
            <v>-2500000</v>
          </cell>
          <cell r="E1086">
            <v>0</v>
          </cell>
          <cell r="F1086">
            <v>-2500000</v>
          </cell>
          <cell r="G1086">
            <v>-2500000</v>
          </cell>
          <cell r="H1086">
            <v>0</v>
          </cell>
        </row>
        <row r="1087">
          <cell r="A1087" t="str">
            <v>88120000</v>
          </cell>
          <cell r="B1087" t="str">
            <v>Inter Expn Stru Annu</v>
          </cell>
          <cell r="C1087">
            <v>-152803.51</v>
          </cell>
          <cell r="D1087">
            <v>-173655.25</v>
          </cell>
          <cell r="E1087">
            <v>20851.740000000002</v>
          </cell>
          <cell r="F1087">
            <v>-152803.51</v>
          </cell>
          <cell r="G1087">
            <v>-173655.25</v>
          </cell>
          <cell r="H1087">
            <v>20851.740000000002</v>
          </cell>
        </row>
        <row r="1088">
          <cell r="A1088" t="str">
            <v>88133440</v>
          </cell>
          <cell r="B1088" t="str">
            <v>Pol Contributions-Of</v>
          </cell>
          <cell r="C1088">
            <v>0</v>
          </cell>
          <cell r="D1088">
            <v>0</v>
          </cell>
          <cell r="E1088">
            <v>0</v>
          </cell>
          <cell r="F1088">
            <v>0</v>
          </cell>
          <cell r="G1088">
            <v>0</v>
          </cell>
          <cell r="H1088">
            <v>0</v>
          </cell>
        </row>
        <row r="1089">
          <cell r="A1089" t="str">
            <v>88133690</v>
          </cell>
          <cell r="B1089" t="str">
            <v>Political Cont PS</v>
          </cell>
          <cell r="C1089">
            <v>-24700.48</v>
          </cell>
          <cell r="D1089">
            <v>-12566.94</v>
          </cell>
          <cell r="E1089">
            <v>-12133.54</v>
          </cell>
          <cell r="F1089">
            <v>-24700.48</v>
          </cell>
          <cell r="G1089">
            <v>-12566.94</v>
          </cell>
          <cell r="H1089">
            <v>-12133.54</v>
          </cell>
        </row>
        <row r="1090">
          <cell r="A1090" t="str">
            <v>88134000</v>
          </cell>
          <cell r="B1090" t="str">
            <v>Political Cont Meals</v>
          </cell>
          <cell r="C1090">
            <v>0</v>
          </cell>
          <cell r="D1090">
            <v>0</v>
          </cell>
          <cell r="E1090">
            <v>0</v>
          </cell>
          <cell r="F1090">
            <v>0</v>
          </cell>
          <cell r="G1090">
            <v>0</v>
          </cell>
          <cell r="H1090">
            <v>0</v>
          </cell>
        </row>
        <row r="1091">
          <cell r="A1091" t="str">
            <v>88134020</v>
          </cell>
          <cell r="B1091" t="str">
            <v>Political Cont Travl</v>
          </cell>
          <cell r="C1091">
            <v>0</v>
          </cell>
          <cell r="D1091">
            <v>0</v>
          </cell>
          <cell r="E1091">
            <v>0</v>
          </cell>
          <cell r="F1091">
            <v>0</v>
          </cell>
          <cell r="G1091">
            <v>0</v>
          </cell>
          <cell r="H1091">
            <v>0</v>
          </cell>
        </row>
        <row r="1092">
          <cell r="A1092" t="str">
            <v>88134040</v>
          </cell>
          <cell r="B1092" t="str">
            <v>Political Cont AirTr</v>
          </cell>
          <cell r="C1092">
            <v>0</v>
          </cell>
          <cell r="D1092">
            <v>0</v>
          </cell>
          <cell r="E1092">
            <v>0</v>
          </cell>
          <cell r="F1092">
            <v>0</v>
          </cell>
          <cell r="G1092">
            <v>0</v>
          </cell>
          <cell r="H1092">
            <v>0</v>
          </cell>
        </row>
        <row r="1093">
          <cell r="A1093" t="str">
            <v>88134050</v>
          </cell>
          <cell r="B1093" t="str">
            <v>Political Cont BuCar</v>
          </cell>
          <cell r="C1093">
            <v>-15372.34</v>
          </cell>
          <cell r="D1093">
            <v>-44856.160000000003</v>
          </cell>
          <cell r="E1093">
            <v>29483.82</v>
          </cell>
          <cell r="F1093">
            <v>-15372.34</v>
          </cell>
          <cell r="G1093">
            <v>-44856.160000000003</v>
          </cell>
          <cell r="H1093">
            <v>29483.82</v>
          </cell>
        </row>
        <row r="1094">
          <cell r="A1094" t="str">
            <v>88134070</v>
          </cell>
          <cell r="B1094" t="str">
            <v>Political Cont Ent</v>
          </cell>
          <cell r="C1094">
            <v>-218.89</v>
          </cell>
          <cell r="D1094">
            <v>0</v>
          </cell>
          <cell r="E1094">
            <v>-218.89</v>
          </cell>
          <cell r="F1094">
            <v>-218.89</v>
          </cell>
          <cell r="G1094">
            <v>0</v>
          </cell>
          <cell r="H1094">
            <v>-218.89</v>
          </cell>
        </row>
        <row r="1095">
          <cell r="A1095" t="str">
            <v>88135300</v>
          </cell>
          <cell r="B1095" t="str">
            <v>Political Cont Adv</v>
          </cell>
          <cell r="C1095">
            <v>-400</v>
          </cell>
          <cell r="D1095">
            <v>0</v>
          </cell>
          <cell r="E1095">
            <v>-400</v>
          </cell>
          <cell r="F1095">
            <v>-400</v>
          </cell>
          <cell r="G1095">
            <v>0</v>
          </cell>
          <cell r="H1095">
            <v>-400</v>
          </cell>
        </row>
        <row r="1096">
          <cell r="A1096" t="str">
            <v>88135310</v>
          </cell>
          <cell r="B1096" t="str">
            <v>Political Cont Promo</v>
          </cell>
          <cell r="C1096">
            <v>-403.75</v>
          </cell>
          <cell r="D1096">
            <v>0</v>
          </cell>
          <cell r="E1096">
            <v>-403.75</v>
          </cell>
          <cell r="F1096">
            <v>-403.75</v>
          </cell>
          <cell r="G1096">
            <v>0</v>
          </cell>
          <cell r="H1096">
            <v>-403.75</v>
          </cell>
        </row>
        <row r="1097">
          <cell r="A1097" t="str">
            <v>88135320</v>
          </cell>
          <cell r="B1097" t="str">
            <v>Political Cont CmFun</v>
          </cell>
          <cell r="C1097">
            <v>-200849.76</v>
          </cell>
          <cell r="D1097">
            <v>0</v>
          </cell>
          <cell r="E1097">
            <v>-200849.76</v>
          </cell>
          <cell r="F1097">
            <v>-200849.76</v>
          </cell>
          <cell r="G1097">
            <v>0</v>
          </cell>
          <cell r="H1097">
            <v>-200849.76</v>
          </cell>
        </row>
        <row r="1098">
          <cell r="A1098" t="str">
            <v>88137610</v>
          </cell>
          <cell r="B1098" t="str">
            <v>Political Contr - Ch</v>
          </cell>
          <cell r="C1098">
            <v>-145533.32999999999</v>
          </cell>
          <cell r="D1098">
            <v>-507055</v>
          </cell>
          <cell r="E1098">
            <v>361521.67</v>
          </cell>
          <cell r="F1098">
            <v>-145533.32999999999</v>
          </cell>
          <cell r="G1098">
            <v>-507055</v>
          </cell>
          <cell r="H1098">
            <v>361521.67</v>
          </cell>
        </row>
        <row r="1099">
          <cell r="A1099" t="str">
            <v>88137614</v>
          </cell>
          <cell r="B1099" t="str">
            <v>Political Cont PAC</v>
          </cell>
          <cell r="C1099">
            <v>-889413.89</v>
          </cell>
          <cell r="D1099">
            <v>-68237.81</v>
          </cell>
          <cell r="E1099">
            <v>-821176.08</v>
          </cell>
          <cell r="F1099">
            <v>-889413.89</v>
          </cell>
          <cell r="G1099">
            <v>-68237.81</v>
          </cell>
          <cell r="H1099">
            <v>-821176.08</v>
          </cell>
        </row>
        <row r="1100">
          <cell r="A1100" t="str">
            <v>88137617</v>
          </cell>
          <cell r="B1100" t="str">
            <v>Political Cont Corp</v>
          </cell>
          <cell r="C1100">
            <v>-446975</v>
          </cell>
          <cell r="D1100">
            <v>-231458.56</v>
          </cell>
          <cell r="E1100">
            <v>-215516.44</v>
          </cell>
          <cell r="F1100">
            <v>-446975</v>
          </cell>
          <cell r="G1100">
            <v>-231458.56</v>
          </cell>
          <cell r="H1100">
            <v>-215516.44</v>
          </cell>
        </row>
        <row r="1101">
          <cell r="A1101" t="str">
            <v>88150000</v>
          </cell>
          <cell r="B1101" t="str">
            <v>Charitable Contri BN</v>
          </cell>
          <cell r="C1101">
            <v>0</v>
          </cell>
          <cell r="D1101">
            <v>0</v>
          </cell>
          <cell r="E1101">
            <v>0</v>
          </cell>
          <cell r="F1101">
            <v>0</v>
          </cell>
          <cell r="G1101">
            <v>0</v>
          </cell>
          <cell r="H1101">
            <v>0</v>
          </cell>
        </row>
        <row r="1102">
          <cell r="A1102" t="str">
            <v>88160000</v>
          </cell>
          <cell r="B1102" t="str">
            <v>Guaranteed Interest</v>
          </cell>
          <cell r="C1102">
            <v>-685981.3</v>
          </cell>
          <cell r="D1102">
            <v>33068.269999999997</v>
          </cell>
          <cell r="E1102">
            <v>-719049.57</v>
          </cell>
          <cell r="F1102">
            <v>-685981.3</v>
          </cell>
          <cell r="G1102">
            <v>33068.269999999997</v>
          </cell>
          <cell r="H1102">
            <v>-719049.57</v>
          </cell>
        </row>
        <row r="1103">
          <cell r="A1103" t="str">
            <v>88320000</v>
          </cell>
          <cell r="B1103" t="str">
            <v>Penalty Fine Violate</v>
          </cell>
          <cell r="C1103">
            <v>-917834.17</v>
          </cell>
          <cell r="D1103">
            <v>-1326575.28</v>
          </cell>
          <cell r="E1103">
            <v>408741.11</v>
          </cell>
          <cell r="F1103">
            <v>-917834.17</v>
          </cell>
          <cell r="G1103">
            <v>-1326575.28</v>
          </cell>
          <cell r="H1103">
            <v>408741.11</v>
          </cell>
        </row>
        <row r="1104">
          <cell r="A1104" t="str">
            <v>88330000</v>
          </cell>
          <cell r="B1104" t="str">
            <v>Misc Fin Charges</v>
          </cell>
          <cell r="C1104">
            <v>-582859.13</v>
          </cell>
          <cell r="D1104">
            <v>-742941.11</v>
          </cell>
          <cell r="E1104">
            <v>160081.98000000001</v>
          </cell>
          <cell r="F1104">
            <v>-582859.13</v>
          </cell>
          <cell r="G1104">
            <v>-742941.11</v>
          </cell>
          <cell r="H1104">
            <v>160081.98000000001</v>
          </cell>
        </row>
        <row r="1105">
          <cell r="A1105" t="str">
            <v>88350000</v>
          </cell>
          <cell r="B1105" t="str">
            <v>I/C All Other-Expens</v>
          </cell>
          <cell r="C1105">
            <v>0</v>
          </cell>
          <cell r="D1105">
            <v>0</v>
          </cell>
          <cell r="E1105">
            <v>0</v>
          </cell>
          <cell r="F1105">
            <v>0</v>
          </cell>
          <cell r="G1105">
            <v>0</v>
          </cell>
          <cell r="H1105">
            <v>0</v>
          </cell>
        </row>
        <row r="1106">
          <cell r="A1106" t="str">
            <v>88360000</v>
          </cell>
          <cell r="B1106" t="str">
            <v>All Other Expense</v>
          </cell>
          <cell r="C1106">
            <v>-85555.46</v>
          </cell>
          <cell r="D1106">
            <v>-113687.75</v>
          </cell>
          <cell r="E1106">
            <v>28132.29</v>
          </cell>
          <cell r="F1106">
            <v>-85555.46</v>
          </cell>
          <cell r="G1106">
            <v>-113687.75</v>
          </cell>
          <cell r="H1106">
            <v>28132.29</v>
          </cell>
        </row>
        <row r="1107">
          <cell r="A1107" t="str">
            <v>88370000</v>
          </cell>
          <cell r="B1107" t="str">
            <v>PPA Amort – Other In</v>
          </cell>
          <cell r="C1107">
            <v>207065.36</v>
          </cell>
          <cell r="D1107">
            <v>219763.88</v>
          </cell>
          <cell r="E1107">
            <v>-12698.52</v>
          </cell>
          <cell r="F1107">
            <v>207065.36</v>
          </cell>
          <cell r="G1107">
            <v>219763.88</v>
          </cell>
          <cell r="H1107">
            <v>-12698.52</v>
          </cell>
        </row>
        <row r="1108">
          <cell r="A1108" t="str">
            <v>88400000</v>
          </cell>
          <cell r="B1108" t="str">
            <v>AR Sales Fees</v>
          </cell>
          <cell r="C1108">
            <v>0</v>
          </cell>
          <cell r="D1108">
            <v>0</v>
          </cell>
          <cell r="E1108">
            <v>0</v>
          </cell>
          <cell r="F1108">
            <v>0</v>
          </cell>
          <cell r="G1108">
            <v>0</v>
          </cell>
          <cell r="H1108">
            <v>0</v>
          </cell>
        </row>
        <row r="1109">
          <cell r="A1109" t="str">
            <v>88440000</v>
          </cell>
          <cell r="B1109" t="str">
            <v>KCT Flyover Int Exp</v>
          </cell>
          <cell r="C1109">
            <v>-140008.9</v>
          </cell>
          <cell r="D1109">
            <v>-131625.49</v>
          </cell>
          <cell r="E1109">
            <v>-8383.41</v>
          </cell>
          <cell r="F1109">
            <v>-140008.9</v>
          </cell>
          <cell r="G1109">
            <v>-131625.49</v>
          </cell>
          <cell r="H1109">
            <v>-8383.41</v>
          </cell>
        </row>
        <row r="1110">
          <cell r="A1110" t="str">
            <v>88450000</v>
          </cell>
          <cell r="B1110" t="str">
            <v>COLI Income/Loss</v>
          </cell>
          <cell r="C1110">
            <v>944935.53</v>
          </cell>
          <cell r="D1110">
            <v>609280.6</v>
          </cell>
          <cell r="E1110">
            <v>335654.93</v>
          </cell>
          <cell r="F1110">
            <v>944935.53</v>
          </cell>
          <cell r="G1110">
            <v>609280.6</v>
          </cell>
          <cell r="H1110">
            <v>335654.93</v>
          </cell>
        </row>
        <row r="1111">
          <cell r="A1111" t="str">
            <v>88460000</v>
          </cell>
          <cell r="B1111" t="str">
            <v>COLI Death Benefits</v>
          </cell>
          <cell r="C1111">
            <v>251138.8</v>
          </cell>
          <cell r="D1111">
            <v>-182392.52</v>
          </cell>
          <cell r="E1111">
            <v>433531.32</v>
          </cell>
          <cell r="F1111">
            <v>251138.8</v>
          </cell>
          <cell r="G1111">
            <v>-182392.52</v>
          </cell>
          <cell r="H1111">
            <v>433531.32</v>
          </cell>
        </row>
        <row r="1112">
          <cell r="A1112" t="str">
            <v>88580000</v>
          </cell>
          <cell r="B1112" t="str">
            <v>BOD Fees</v>
          </cell>
          <cell r="C1112">
            <v>1300</v>
          </cell>
          <cell r="D1112">
            <v>2400</v>
          </cell>
          <cell r="E1112">
            <v>-1100</v>
          </cell>
          <cell r="F1112">
            <v>1300</v>
          </cell>
          <cell r="G1112">
            <v>2400</v>
          </cell>
          <cell r="H1112">
            <v>-1100</v>
          </cell>
        </row>
        <row r="1113">
          <cell r="A1113" t="str">
            <v>82440000</v>
          </cell>
          <cell r="B1113" t="str">
            <v>Lease &amp; Permit Reven</v>
          </cell>
          <cell r="C1113">
            <v>0</v>
          </cell>
          <cell r="D1113">
            <v>0</v>
          </cell>
          <cell r="E1113">
            <v>0</v>
          </cell>
          <cell r="F1113">
            <v>0</v>
          </cell>
          <cell r="G1113">
            <v>0</v>
          </cell>
          <cell r="H1113">
            <v>0</v>
          </cell>
        </row>
        <row r="1114">
          <cell r="A1114" t="str">
            <v>88134350</v>
          </cell>
          <cell r="B1114" t="str">
            <v>Pol Contributions-Re</v>
          </cell>
          <cell r="C1114">
            <v>0</v>
          </cell>
          <cell r="D1114">
            <v>0</v>
          </cell>
          <cell r="E1114">
            <v>0</v>
          </cell>
          <cell r="F1114">
            <v>0</v>
          </cell>
          <cell r="G1114">
            <v>0</v>
          </cell>
          <cell r="H1114">
            <v>0</v>
          </cell>
        </row>
        <row r="1115">
          <cell r="A1115" t="str">
            <v>Net Other Income/Expense</v>
          </cell>
          <cell r="C1115">
            <v>18074976.45999999</v>
          </cell>
          <cell r="D1115">
            <v>6497699.870000015</v>
          </cell>
          <cell r="E1115">
            <v>11577276.590000002</v>
          </cell>
          <cell r="F1115">
            <v>18074976.45999999</v>
          </cell>
          <cell r="G1115">
            <v>6497699.870000015</v>
          </cell>
          <cell r="H1115">
            <v>11577276.590000002</v>
          </cell>
        </row>
        <row r="1117">
          <cell r="A1117" t="str">
            <v>89400000</v>
          </cell>
          <cell r="B1117" t="str">
            <v>State Income Taxes</v>
          </cell>
          <cell r="C1117">
            <v>-65457587</v>
          </cell>
          <cell r="D1117">
            <v>-60674780</v>
          </cell>
          <cell r="E1117">
            <v>-4782807</v>
          </cell>
          <cell r="F1117">
            <v>-65457587</v>
          </cell>
          <cell r="G1117">
            <v>-60674780</v>
          </cell>
          <cell r="H1117">
            <v>-4782807</v>
          </cell>
        </row>
        <row r="1118">
          <cell r="A1118" t="str">
            <v>89410000</v>
          </cell>
          <cell r="B1118" t="str">
            <v>PPA Amort – Income T</v>
          </cell>
          <cell r="C1118">
            <v>5601.6</v>
          </cell>
          <cell r="D1118">
            <v>10023.51</v>
          </cell>
          <cell r="E1118">
            <v>-4421.91</v>
          </cell>
          <cell r="F1118">
            <v>5601.6</v>
          </cell>
          <cell r="G1118">
            <v>10023.51</v>
          </cell>
          <cell r="H1118">
            <v>-4421.91</v>
          </cell>
        </row>
        <row r="1119">
          <cell r="A1119" t="str">
            <v>89420000</v>
          </cell>
          <cell r="B1119" t="str">
            <v>Federal Income Taxes</v>
          </cell>
          <cell r="C1119">
            <v>-525868798</v>
          </cell>
          <cell r="D1119">
            <v>-393404092.5</v>
          </cell>
          <cell r="E1119">
            <v>-132464705.5</v>
          </cell>
          <cell r="F1119">
            <v>-525868798</v>
          </cell>
          <cell r="G1119">
            <v>-393404092.5</v>
          </cell>
          <cell r="H1119">
            <v>-132464705.5</v>
          </cell>
        </row>
        <row r="1120">
          <cell r="A1120" t="str">
            <v>89500000</v>
          </cell>
          <cell r="B1120" t="str">
            <v>Deferred State Incom</v>
          </cell>
          <cell r="C1120">
            <v>-17811000</v>
          </cell>
          <cell r="D1120">
            <v>-8494000</v>
          </cell>
          <cell r="E1120">
            <v>-9317000</v>
          </cell>
          <cell r="F1120">
            <v>-17811000</v>
          </cell>
          <cell r="G1120">
            <v>-8494000</v>
          </cell>
          <cell r="H1120">
            <v>-9317000</v>
          </cell>
        </row>
        <row r="1121">
          <cell r="A1121" t="str">
            <v>89520000</v>
          </cell>
          <cell r="B1121" t="str">
            <v>Defr Federal Inc Tax</v>
          </cell>
          <cell r="C1121">
            <v>-126200463</v>
          </cell>
          <cell r="D1121">
            <v>-42792183.950000003</v>
          </cell>
          <cell r="E1121">
            <v>-83408279.049999997</v>
          </cell>
          <cell r="F1121">
            <v>-126200463</v>
          </cell>
          <cell r="G1121">
            <v>-42792183.950000003</v>
          </cell>
          <cell r="H1121">
            <v>-83408279.049999997</v>
          </cell>
        </row>
        <row r="1122">
          <cell r="A1122" t="str">
            <v>89530000</v>
          </cell>
          <cell r="B1122" t="str">
            <v>PPA Amortization - D</v>
          </cell>
          <cell r="C1122">
            <v>-21354560.309999999</v>
          </cell>
          <cell r="D1122">
            <v>-13564655.52</v>
          </cell>
          <cell r="E1122">
            <v>-7789904.79</v>
          </cell>
          <cell r="F1122">
            <v>-21354560.309999999</v>
          </cell>
          <cell r="G1122">
            <v>-13564655.52</v>
          </cell>
          <cell r="H1122">
            <v>-7789904.79</v>
          </cell>
        </row>
        <row r="1123">
          <cell r="A1123" t="str">
            <v>Total Taxes</v>
          </cell>
          <cell r="C1123">
            <v>-756686806.70999992</v>
          </cell>
          <cell r="D1123">
            <v>-518919688.45999998</v>
          </cell>
          <cell r="E1123">
            <v>-237767118.24999997</v>
          </cell>
          <cell r="F1123">
            <v>-756686806.70999992</v>
          </cell>
          <cell r="G1123">
            <v>-518919688.45999998</v>
          </cell>
          <cell r="H1123">
            <v>-237767118.24999997</v>
          </cell>
        </row>
        <row r="1125">
          <cell r="A1125" t="str">
            <v>Net Income</v>
          </cell>
          <cell r="C1125">
            <v>1261771961.3299975</v>
          </cell>
          <cell r="D1125">
            <v>847519402.10999751</v>
          </cell>
          <cell r="E1125">
            <v>414252559.21999967</v>
          </cell>
          <cell r="F1125">
            <v>1261771961.3299975</v>
          </cell>
          <cell r="G1125">
            <v>847519402.10999751</v>
          </cell>
          <cell r="H1125">
            <v>414252559.21999967</v>
          </cell>
        </row>
        <row r="1127">
          <cell r="A1127" t="str">
            <v>BNCF191</v>
          </cell>
          <cell r="B1127" t="str">
            <v>Net Income</v>
          </cell>
          <cell r="C1127">
            <v>1261771961.3299999</v>
          </cell>
          <cell r="D1127">
            <v>847519402.11000001</v>
          </cell>
          <cell r="E1127">
            <v>414252559.22000003</v>
          </cell>
          <cell r="F1127">
            <v>1261771961.3299999</v>
          </cell>
          <cell r="G1127">
            <v>847519402.11000001</v>
          </cell>
          <cell r="H1127">
            <v>414252559.22000003</v>
          </cell>
        </row>
        <row r="1129">
          <cell r="C1129">
            <v>0</v>
          </cell>
          <cell r="D1129">
            <v>0</v>
          </cell>
          <cell r="E1129">
            <v>0</v>
          </cell>
          <cell r="F1129">
            <v>0</v>
          </cell>
          <cell r="G1129">
            <v>0</v>
          </cell>
          <cell r="H1129">
            <v>0</v>
          </cell>
        </row>
      </sheetData>
      <sheetData sheetId="13">
        <row r="5">
          <cell r="A5" t="str">
            <v>67000000</v>
          </cell>
          <cell r="B5">
            <v>0</v>
          </cell>
          <cell r="C5">
            <v>0</v>
          </cell>
          <cell r="D5">
            <v>1</v>
          </cell>
        </row>
        <row r="6">
          <cell r="A6" t="str">
            <v>67010000</v>
          </cell>
          <cell r="B6">
            <v>-10020979175.08</v>
          </cell>
          <cell r="C6">
            <v>-10020979</v>
          </cell>
          <cell r="D6">
            <v>1</v>
          </cell>
        </row>
        <row r="7">
          <cell r="A7" t="str">
            <v>67020000</v>
          </cell>
          <cell r="B7">
            <v>152787990.40000001</v>
          </cell>
          <cell r="C7">
            <v>152788</v>
          </cell>
          <cell r="D7">
            <v>1</v>
          </cell>
        </row>
        <row r="8">
          <cell r="A8" t="str">
            <v>67030000</v>
          </cell>
          <cell r="B8">
            <v>72831303.900000006</v>
          </cell>
          <cell r="C8">
            <v>72831</v>
          </cell>
          <cell r="D8">
            <v>1</v>
          </cell>
        </row>
        <row r="9">
          <cell r="A9" t="str">
            <v>67050000</v>
          </cell>
          <cell r="B9">
            <v>34724087.920000002</v>
          </cell>
          <cell r="C9">
            <v>34724</v>
          </cell>
          <cell r="D9">
            <v>1</v>
          </cell>
        </row>
        <row r="10">
          <cell r="A10" t="str">
            <v>67070000</v>
          </cell>
          <cell r="B10">
            <v>-381433736</v>
          </cell>
          <cell r="C10">
            <v>-381434</v>
          </cell>
          <cell r="D10">
            <v>1</v>
          </cell>
        </row>
        <row r="11">
          <cell r="A11" t="str">
            <v>67080000</v>
          </cell>
          <cell r="B11">
            <v>-419239609.47000003</v>
          </cell>
          <cell r="C11">
            <v>-419240</v>
          </cell>
          <cell r="D11">
            <v>1</v>
          </cell>
        </row>
        <row r="12">
          <cell r="A12" t="str">
            <v>67090000</v>
          </cell>
          <cell r="B12">
            <v>-67038761.399999999</v>
          </cell>
          <cell r="C12">
            <v>-67039</v>
          </cell>
          <cell r="D12">
            <v>1</v>
          </cell>
        </row>
        <row r="13">
          <cell r="A13" t="str">
            <v>67120000</v>
          </cell>
          <cell r="B13">
            <v>-96703772</v>
          </cell>
          <cell r="C13">
            <v>-96704</v>
          </cell>
          <cell r="D13">
            <v>1</v>
          </cell>
        </row>
        <row r="14">
          <cell r="A14" t="str">
            <v>67210000</v>
          </cell>
          <cell r="B14">
            <v>81172746.25</v>
          </cell>
          <cell r="C14">
            <v>81173</v>
          </cell>
          <cell r="D14">
            <v>1</v>
          </cell>
        </row>
        <row r="15">
          <cell r="A15" t="str">
            <v>67300000</v>
          </cell>
          <cell r="B15">
            <v>180503564.66999999</v>
          </cell>
          <cell r="C15">
            <v>180504</v>
          </cell>
          <cell r="D15">
            <v>1</v>
          </cell>
        </row>
        <row r="16">
          <cell r="A16" t="str">
            <v>67618670</v>
          </cell>
          <cell r="B16">
            <v>58327.69</v>
          </cell>
          <cell r="C16">
            <v>58</v>
          </cell>
          <cell r="D16">
            <v>1</v>
          </cell>
        </row>
        <row r="17">
          <cell r="A17" t="str">
            <v>67618690</v>
          </cell>
          <cell r="B17">
            <v>28500.58</v>
          </cell>
          <cell r="C17">
            <v>29</v>
          </cell>
          <cell r="D17">
            <v>1</v>
          </cell>
        </row>
        <row r="18">
          <cell r="A18" t="str">
            <v>67618720</v>
          </cell>
          <cell r="B18">
            <v>9058068.2400000002</v>
          </cell>
          <cell r="C18">
            <v>9058</v>
          </cell>
          <cell r="D18">
            <v>1</v>
          </cell>
        </row>
        <row r="19">
          <cell r="A19" t="str">
            <v>67700000</v>
          </cell>
          <cell r="B19">
            <v>-241291</v>
          </cell>
          <cell r="C19">
            <v>-241</v>
          </cell>
          <cell r="D19">
            <v>1</v>
          </cell>
        </row>
        <row r="20">
          <cell r="A20" t="str">
            <v>67810000</v>
          </cell>
          <cell r="B20">
            <v>146856.78</v>
          </cell>
          <cell r="C20">
            <v>147</v>
          </cell>
          <cell r="D20">
            <v>1</v>
          </cell>
        </row>
        <row r="21">
          <cell r="A21" t="str">
            <v>67820000</v>
          </cell>
          <cell r="B21">
            <v>-48083000.020000003</v>
          </cell>
          <cell r="C21">
            <v>-48083</v>
          </cell>
          <cell r="D21">
            <v>1</v>
          </cell>
        </row>
        <row r="22">
          <cell r="A22" t="str">
            <v>68000000</v>
          </cell>
          <cell r="B22">
            <v>-22833335.190000001</v>
          </cell>
          <cell r="C22">
            <v>-22833</v>
          </cell>
          <cell r="D22">
            <v>4</v>
          </cell>
        </row>
        <row r="23">
          <cell r="A23" t="str">
            <v>68001000</v>
          </cell>
          <cell r="B23">
            <v>-1463809.12</v>
          </cell>
          <cell r="C23">
            <v>-1463</v>
          </cell>
          <cell r="D23">
            <v>4</v>
          </cell>
        </row>
        <row r="24">
          <cell r="A24" t="str">
            <v>68010000</v>
          </cell>
          <cell r="B24">
            <v>-2703909.73</v>
          </cell>
          <cell r="C24">
            <v>-2704</v>
          </cell>
          <cell r="D24">
            <v>4</v>
          </cell>
        </row>
        <row r="25">
          <cell r="A25" t="str">
            <v>68011000</v>
          </cell>
          <cell r="B25">
            <v>-3792902.17</v>
          </cell>
          <cell r="C25">
            <v>-3793</v>
          </cell>
          <cell r="D25">
            <v>4</v>
          </cell>
        </row>
        <row r="26">
          <cell r="A26" t="str">
            <v>68020431</v>
          </cell>
          <cell r="B26">
            <v>0</v>
          </cell>
          <cell r="C26">
            <v>0</v>
          </cell>
          <cell r="D26">
            <v>4</v>
          </cell>
        </row>
        <row r="27">
          <cell r="A27" t="str">
            <v>68020449</v>
          </cell>
          <cell r="B27">
            <v>-2048100.02</v>
          </cell>
          <cell r="C27">
            <v>-2048</v>
          </cell>
          <cell r="D27">
            <v>4</v>
          </cell>
        </row>
        <row r="28">
          <cell r="A28" t="str">
            <v>68020782</v>
          </cell>
          <cell r="B28">
            <v>-153366.79</v>
          </cell>
          <cell r="C28">
            <v>-153</v>
          </cell>
          <cell r="D28">
            <v>4</v>
          </cell>
        </row>
        <row r="29">
          <cell r="A29" t="str">
            <v>68024510</v>
          </cell>
          <cell r="B29">
            <v>-405375</v>
          </cell>
          <cell r="C29">
            <v>-405</v>
          </cell>
          <cell r="D29">
            <v>4</v>
          </cell>
        </row>
        <row r="30">
          <cell r="A30" t="str">
            <v>68024600</v>
          </cell>
          <cell r="B30">
            <v>-3016322</v>
          </cell>
          <cell r="C30">
            <v>-3016</v>
          </cell>
          <cell r="D30">
            <v>4</v>
          </cell>
        </row>
        <row r="31">
          <cell r="A31" t="str">
            <v>68030000</v>
          </cell>
          <cell r="B31">
            <v>1573106.8</v>
          </cell>
          <cell r="C31">
            <v>1573</v>
          </cell>
          <cell r="D31">
            <v>4</v>
          </cell>
        </row>
        <row r="32">
          <cell r="A32" t="str">
            <v>68033990</v>
          </cell>
          <cell r="B32">
            <v>-34312338</v>
          </cell>
          <cell r="C32">
            <v>-34312</v>
          </cell>
          <cell r="D32">
            <v>4</v>
          </cell>
        </row>
        <row r="33">
          <cell r="A33" t="str">
            <v>68034350</v>
          </cell>
          <cell r="B33">
            <v>-8026051.54</v>
          </cell>
          <cell r="C33">
            <v>-8026</v>
          </cell>
          <cell r="D33">
            <v>4</v>
          </cell>
        </row>
        <row r="34">
          <cell r="A34" t="str">
            <v>68040000</v>
          </cell>
          <cell r="B34">
            <v>0</v>
          </cell>
          <cell r="C34">
            <v>0</v>
          </cell>
          <cell r="D34">
            <v>4</v>
          </cell>
        </row>
        <row r="35">
          <cell r="A35" t="str">
            <v>68043912</v>
          </cell>
          <cell r="B35">
            <v>0</v>
          </cell>
          <cell r="C35">
            <v>0</v>
          </cell>
          <cell r="D35">
            <v>4</v>
          </cell>
        </row>
        <row r="36">
          <cell r="A36" t="str">
            <v>68044301</v>
          </cell>
          <cell r="B36">
            <v>0</v>
          </cell>
          <cell r="C36">
            <v>0</v>
          </cell>
          <cell r="D36">
            <v>4</v>
          </cell>
        </row>
        <row r="37">
          <cell r="A37" t="str">
            <v>68050000</v>
          </cell>
          <cell r="B37">
            <v>5101998.5999999996</v>
          </cell>
          <cell r="C37">
            <v>5102</v>
          </cell>
          <cell r="D37">
            <v>4</v>
          </cell>
        </row>
        <row r="38">
          <cell r="A38" t="str">
            <v>68060000</v>
          </cell>
          <cell r="B38">
            <v>0</v>
          </cell>
          <cell r="C38">
            <v>0</v>
          </cell>
          <cell r="D38">
            <v>4</v>
          </cell>
        </row>
        <row r="39">
          <cell r="A39" t="str">
            <v>68310000</v>
          </cell>
          <cell r="B39">
            <v>-95693964.840000004</v>
          </cell>
          <cell r="C39">
            <v>-95694</v>
          </cell>
          <cell r="D39">
            <v>6</v>
          </cell>
        </row>
        <row r="40">
          <cell r="A40" t="str">
            <v>68440000</v>
          </cell>
          <cell r="B40">
            <v>-20739561.649999999</v>
          </cell>
          <cell r="C40">
            <v>-20740</v>
          </cell>
          <cell r="D40">
            <v>7</v>
          </cell>
        </row>
        <row r="41">
          <cell r="A41" t="str">
            <v>68500000</v>
          </cell>
          <cell r="B41">
            <v>-10995.93</v>
          </cell>
          <cell r="C41">
            <v>-11</v>
          </cell>
          <cell r="D41">
            <v>7</v>
          </cell>
        </row>
        <row r="42">
          <cell r="A42" t="str">
            <v>68520000</v>
          </cell>
          <cell r="B42">
            <v>-553275</v>
          </cell>
          <cell r="C42">
            <v>-553</v>
          </cell>
          <cell r="D42">
            <v>7</v>
          </cell>
        </row>
        <row r="43">
          <cell r="A43" t="str">
            <v>68530000</v>
          </cell>
          <cell r="B43">
            <v>-34641.75</v>
          </cell>
          <cell r="C43">
            <v>-35</v>
          </cell>
          <cell r="D43">
            <v>7</v>
          </cell>
        </row>
        <row r="44">
          <cell r="A44" t="str">
            <v>68560000</v>
          </cell>
          <cell r="B44">
            <v>0</v>
          </cell>
          <cell r="C44">
            <v>0</v>
          </cell>
          <cell r="D44">
            <v>7</v>
          </cell>
        </row>
        <row r="45">
          <cell r="A45" t="str">
            <v>68567660</v>
          </cell>
          <cell r="B45">
            <v>-91226</v>
          </cell>
          <cell r="C45">
            <v>-91</v>
          </cell>
          <cell r="D45">
            <v>7</v>
          </cell>
        </row>
        <row r="46">
          <cell r="A46" t="str">
            <v>68567900</v>
          </cell>
          <cell r="B46">
            <v>-3741715.57</v>
          </cell>
          <cell r="C46">
            <v>-3742</v>
          </cell>
          <cell r="D46">
            <v>7</v>
          </cell>
        </row>
        <row r="47">
          <cell r="A47" t="str">
            <v>68567940</v>
          </cell>
          <cell r="B47">
            <v>0</v>
          </cell>
          <cell r="C47">
            <v>0</v>
          </cell>
          <cell r="D47">
            <v>7</v>
          </cell>
        </row>
        <row r="48">
          <cell r="A48" t="str">
            <v>68580000</v>
          </cell>
          <cell r="B48">
            <v>-3231564.33</v>
          </cell>
          <cell r="C48">
            <v>-3232</v>
          </cell>
          <cell r="D48">
            <v>7</v>
          </cell>
        </row>
        <row r="49">
          <cell r="A49" t="str">
            <v>68610000</v>
          </cell>
          <cell r="B49">
            <v>-1431750</v>
          </cell>
          <cell r="C49">
            <v>-1432</v>
          </cell>
          <cell r="D49">
            <v>7</v>
          </cell>
        </row>
        <row r="50">
          <cell r="A50" t="str">
            <v>68650000</v>
          </cell>
          <cell r="B50">
            <v>0</v>
          </cell>
          <cell r="C50">
            <v>0</v>
          </cell>
          <cell r="D50">
            <v>7</v>
          </cell>
        </row>
        <row r="51">
          <cell r="A51" t="str">
            <v>68700000</v>
          </cell>
          <cell r="B51">
            <v>-4157612.22</v>
          </cell>
          <cell r="C51">
            <v>-4158</v>
          </cell>
          <cell r="D51">
            <v>8</v>
          </cell>
        </row>
        <row r="52">
          <cell r="A52" t="str">
            <v>68960000</v>
          </cell>
          <cell r="B52">
            <v>0</v>
          </cell>
          <cell r="C52">
            <v>0</v>
          </cell>
          <cell r="D52">
            <v>7</v>
          </cell>
        </row>
        <row r="53">
          <cell r="A53">
            <v>71000000</v>
          </cell>
          <cell r="B53">
            <v>6895165749.7200041</v>
          </cell>
          <cell r="C53">
            <v>6895166</v>
          </cell>
          <cell r="D53">
            <v>14</v>
          </cell>
        </row>
        <row r="54">
          <cell r="A54">
            <v>71010000</v>
          </cell>
          <cell r="B54">
            <v>0</v>
          </cell>
          <cell r="C54">
            <v>0</v>
          </cell>
          <cell r="D54">
            <v>14</v>
          </cell>
        </row>
        <row r="55">
          <cell r="A55">
            <v>71020000</v>
          </cell>
          <cell r="B55">
            <v>-163899994.20000005</v>
          </cell>
          <cell r="C55">
            <v>-163900</v>
          </cell>
          <cell r="D55">
            <v>14</v>
          </cell>
        </row>
        <row r="56">
          <cell r="A56">
            <v>71030000</v>
          </cell>
          <cell r="B56">
            <v>0</v>
          </cell>
          <cell r="C56">
            <v>0</v>
          </cell>
          <cell r="D56">
            <v>14</v>
          </cell>
        </row>
        <row r="57">
          <cell r="A57">
            <v>71040000</v>
          </cell>
          <cell r="B57">
            <v>0</v>
          </cell>
          <cell r="C57">
            <v>0</v>
          </cell>
          <cell r="D57">
            <v>14</v>
          </cell>
        </row>
        <row r="58">
          <cell r="A58">
            <v>71060000</v>
          </cell>
          <cell r="B58">
            <v>0</v>
          </cell>
          <cell r="C58">
            <v>0</v>
          </cell>
          <cell r="D58">
            <v>14</v>
          </cell>
        </row>
        <row r="59">
          <cell r="A59">
            <v>71070000</v>
          </cell>
          <cell r="B59">
            <v>0</v>
          </cell>
          <cell r="C59">
            <v>0</v>
          </cell>
          <cell r="D59">
            <v>14</v>
          </cell>
        </row>
        <row r="60">
          <cell r="A60">
            <v>71080000</v>
          </cell>
          <cell r="B60">
            <v>0</v>
          </cell>
          <cell r="C60">
            <v>0</v>
          </cell>
          <cell r="D60">
            <v>14</v>
          </cell>
        </row>
        <row r="61">
          <cell r="A61">
            <v>71090000</v>
          </cell>
          <cell r="B61">
            <v>0</v>
          </cell>
          <cell r="C61">
            <v>0</v>
          </cell>
          <cell r="D61">
            <v>14</v>
          </cell>
        </row>
        <row r="62">
          <cell r="A62">
            <v>71100000</v>
          </cell>
          <cell r="B62">
            <v>0</v>
          </cell>
          <cell r="C62">
            <v>0</v>
          </cell>
          <cell r="D62">
            <v>14</v>
          </cell>
        </row>
        <row r="63">
          <cell r="A63" t="str">
            <v>71101000</v>
          </cell>
          <cell r="B63">
            <v>0</v>
          </cell>
          <cell r="C63">
            <v>0</v>
          </cell>
          <cell r="D63">
            <v>14</v>
          </cell>
        </row>
        <row r="64">
          <cell r="A64">
            <v>71110000</v>
          </cell>
          <cell r="B64">
            <v>0</v>
          </cell>
          <cell r="C64">
            <v>0</v>
          </cell>
          <cell r="D64">
            <v>14</v>
          </cell>
        </row>
        <row r="65">
          <cell r="A65">
            <v>71150000</v>
          </cell>
          <cell r="B65">
            <v>68132747.200000003</v>
          </cell>
          <cell r="C65">
            <v>68133</v>
          </cell>
          <cell r="D65">
            <v>14</v>
          </cell>
        </row>
        <row r="66">
          <cell r="A66">
            <v>71160000</v>
          </cell>
          <cell r="B66">
            <v>-69472751.019999981</v>
          </cell>
          <cell r="C66">
            <v>-69473</v>
          </cell>
          <cell r="D66">
            <v>14</v>
          </cell>
        </row>
        <row r="67">
          <cell r="A67" t="str">
            <v>71170000</v>
          </cell>
          <cell r="B67">
            <v>0</v>
          </cell>
          <cell r="C67">
            <v>0</v>
          </cell>
          <cell r="D67">
            <v>14</v>
          </cell>
        </row>
        <row r="68">
          <cell r="A68">
            <v>71190000</v>
          </cell>
          <cell r="B68">
            <v>0</v>
          </cell>
          <cell r="C68">
            <v>0</v>
          </cell>
          <cell r="D68">
            <v>14</v>
          </cell>
        </row>
        <row r="69">
          <cell r="A69">
            <v>71200000</v>
          </cell>
          <cell r="B69">
            <v>8736749.7599999998</v>
          </cell>
          <cell r="C69">
            <v>8737</v>
          </cell>
          <cell r="D69">
            <v>14</v>
          </cell>
        </row>
        <row r="70">
          <cell r="A70">
            <v>71210000</v>
          </cell>
          <cell r="B70">
            <v>2497123.6</v>
          </cell>
          <cell r="C70">
            <v>2497</v>
          </cell>
          <cell r="D70">
            <v>14</v>
          </cell>
        </row>
        <row r="71">
          <cell r="A71">
            <v>71220000</v>
          </cell>
          <cell r="B71">
            <v>998212.84</v>
          </cell>
          <cell r="C71">
            <v>998</v>
          </cell>
          <cell r="D71">
            <v>14</v>
          </cell>
        </row>
        <row r="72">
          <cell r="A72">
            <v>71400000</v>
          </cell>
          <cell r="B72">
            <v>-345435902.59000003</v>
          </cell>
          <cell r="C72">
            <v>-345436</v>
          </cell>
          <cell r="D72">
            <v>14</v>
          </cell>
        </row>
        <row r="73">
          <cell r="A73">
            <v>71800000</v>
          </cell>
          <cell r="B73">
            <v>-9337528.9499999993</v>
          </cell>
          <cell r="C73">
            <v>-9338</v>
          </cell>
          <cell r="D73">
            <v>14</v>
          </cell>
        </row>
        <row r="74">
          <cell r="A74">
            <v>71990000</v>
          </cell>
          <cell r="B74">
            <v>0</v>
          </cell>
          <cell r="C74">
            <v>0</v>
          </cell>
          <cell r="D74">
            <v>14</v>
          </cell>
        </row>
        <row r="75">
          <cell r="A75" t="str">
            <v>72000000x</v>
          </cell>
          <cell r="B75">
            <v>-48822570.460000008</v>
          </cell>
          <cell r="C75">
            <v>-48823</v>
          </cell>
          <cell r="D75">
            <v>14</v>
          </cell>
        </row>
        <row r="76">
          <cell r="A76" t="str">
            <v>72010000x</v>
          </cell>
          <cell r="B76">
            <v>2371042.9600000009</v>
          </cell>
          <cell r="C76">
            <v>2371</v>
          </cell>
          <cell r="D76">
            <v>14</v>
          </cell>
        </row>
        <row r="77">
          <cell r="A77">
            <v>72040000</v>
          </cell>
          <cell r="B77">
            <v>0</v>
          </cell>
          <cell r="C77">
            <v>0</v>
          </cell>
          <cell r="D77">
            <v>14</v>
          </cell>
        </row>
        <row r="78">
          <cell r="A78" t="str">
            <v>72050000x</v>
          </cell>
          <cell r="B78">
            <v>-42065978.670000002</v>
          </cell>
          <cell r="C78">
            <v>-42066</v>
          </cell>
          <cell r="D78">
            <v>14</v>
          </cell>
        </row>
        <row r="79">
          <cell r="A79" t="str">
            <v>72060000</v>
          </cell>
          <cell r="B79">
            <v>0</v>
          </cell>
          <cell r="C79">
            <v>0</v>
          </cell>
          <cell r="D79">
            <v>14</v>
          </cell>
        </row>
        <row r="80">
          <cell r="A80" t="str">
            <v>72150000</v>
          </cell>
          <cell r="B80">
            <v>0</v>
          </cell>
          <cell r="C80">
            <v>0</v>
          </cell>
          <cell r="D80">
            <v>14</v>
          </cell>
        </row>
        <row r="81">
          <cell r="A81" t="str">
            <v>72200000</v>
          </cell>
          <cell r="B81">
            <v>0</v>
          </cell>
          <cell r="C81">
            <v>0</v>
          </cell>
          <cell r="D81">
            <v>14</v>
          </cell>
        </row>
        <row r="82">
          <cell r="A82" t="str">
            <v>72300000</v>
          </cell>
          <cell r="B82">
            <v>0</v>
          </cell>
          <cell r="C82">
            <v>0</v>
          </cell>
          <cell r="D82">
            <v>14</v>
          </cell>
        </row>
        <row r="83">
          <cell r="A83" t="str">
            <v>73000000x</v>
          </cell>
          <cell r="B83">
            <v>58885670.49000001</v>
          </cell>
          <cell r="C83">
            <v>58886</v>
          </cell>
          <cell r="D83">
            <v>14</v>
          </cell>
        </row>
        <row r="84">
          <cell r="A84" t="str">
            <v>73040000</v>
          </cell>
          <cell r="B84">
            <v>0</v>
          </cell>
          <cell r="C84">
            <v>0</v>
          </cell>
          <cell r="D84">
            <v>14</v>
          </cell>
        </row>
        <row r="85">
          <cell r="A85" t="str">
            <v>73210000x</v>
          </cell>
          <cell r="B85">
            <v>156519454.89000002</v>
          </cell>
          <cell r="C85">
            <v>156519</v>
          </cell>
          <cell r="D85">
            <v>14</v>
          </cell>
        </row>
        <row r="86">
          <cell r="A86" t="str">
            <v>73290000</v>
          </cell>
          <cell r="B86">
            <v>0</v>
          </cell>
          <cell r="C86">
            <v>0</v>
          </cell>
          <cell r="D86">
            <v>14</v>
          </cell>
        </row>
        <row r="87">
          <cell r="A87" t="str">
            <v>73300000</v>
          </cell>
          <cell r="B87">
            <v>0</v>
          </cell>
          <cell r="C87">
            <v>0</v>
          </cell>
          <cell r="D87">
            <v>14</v>
          </cell>
        </row>
        <row r="88">
          <cell r="A88" t="str">
            <v>73310000</v>
          </cell>
          <cell r="B88">
            <v>0</v>
          </cell>
          <cell r="C88">
            <v>0</v>
          </cell>
          <cell r="D88">
            <v>14</v>
          </cell>
        </row>
        <row r="89">
          <cell r="A89" t="str">
            <v>73320000</v>
          </cell>
          <cell r="B89">
            <v>0</v>
          </cell>
          <cell r="C89">
            <v>0</v>
          </cell>
          <cell r="D89">
            <v>14</v>
          </cell>
        </row>
        <row r="90">
          <cell r="A90" t="str">
            <v>73330000x</v>
          </cell>
          <cell r="B90">
            <v>146707530.94999999</v>
          </cell>
          <cell r="C90">
            <v>146708</v>
          </cell>
          <cell r="D90">
            <v>14</v>
          </cell>
        </row>
        <row r="91">
          <cell r="A91" t="str">
            <v>73340000</v>
          </cell>
          <cell r="B91">
            <v>757813.82</v>
          </cell>
          <cell r="C91">
            <v>758</v>
          </cell>
          <cell r="D91">
            <v>14</v>
          </cell>
        </row>
        <row r="92">
          <cell r="A92" t="str">
            <v>73350000</v>
          </cell>
          <cell r="B92">
            <v>0</v>
          </cell>
          <cell r="C92">
            <v>0</v>
          </cell>
          <cell r="D92">
            <v>14</v>
          </cell>
        </row>
        <row r="93">
          <cell r="A93" t="str">
            <v>73380000</v>
          </cell>
          <cell r="B93">
            <v>0</v>
          </cell>
          <cell r="C93">
            <v>0</v>
          </cell>
          <cell r="D93">
            <v>14</v>
          </cell>
        </row>
        <row r="94">
          <cell r="A94" t="str">
            <v>73430000</v>
          </cell>
          <cell r="B94">
            <v>0</v>
          </cell>
          <cell r="C94">
            <v>0</v>
          </cell>
          <cell r="D94">
            <v>14</v>
          </cell>
        </row>
        <row r="95">
          <cell r="A95" t="str">
            <v>73440000</v>
          </cell>
          <cell r="B95">
            <v>0</v>
          </cell>
          <cell r="C95">
            <v>0</v>
          </cell>
          <cell r="D95">
            <v>14</v>
          </cell>
        </row>
        <row r="96">
          <cell r="A96" t="str">
            <v>73450000</v>
          </cell>
          <cell r="B96">
            <v>0</v>
          </cell>
          <cell r="C96">
            <v>0</v>
          </cell>
          <cell r="D96">
            <v>14</v>
          </cell>
        </row>
        <row r="97">
          <cell r="A97" t="str">
            <v>73470000x</v>
          </cell>
          <cell r="B97">
            <v>2318026.9700000002</v>
          </cell>
          <cell r="C97">
            <v>2318</v>
          </cell>
          <cell r="D97">
            <v>14</v>
          </cell>
        </row>
        <row r="98">
          <cell r="A98" t="str">
            <v>73520000</v>
          </cell>
          <cell r="B98">
            <v>0</v>
          </cell>
          <cell r="C98">
            <v>0</v>
          </cell>
          <cell r="D98">
            <v>14</v>
          </cell>
        </row>
        <row r="99">
          <cell r="A99" t="str">
            <v>73540000</v>
          </cell>
          <cell r="B99">
            <v>0</v>
          </cell>
          <cell r="C99">
            <v>0</v>
          </cell>
          <cell r="D99">
            <v>14</v>
          </cell>
        </row>
        <row r="100">
          <cell r="A100" t="str">
            <v>73550000</v>
          </cell>
          <cell r="B100">
            <v>0</v>
          </cell>
          <cell r="C100">
            <v>0</v>
          </cell>
          <cell r="D100">
            <v>14</v>
          </cell>
        </row>
        <row r="101">
          <cell r="A101" t="str">
            <v>73600000</v>
          </cell>
          <cell r="B101">
            <v>0</v>
          </cell>
          <cell r="C101">
            <v>0</v>
          </cell>
          <cell r="D101">
            <v>14</v>
          </cell>
        </row>
        <row r="102">
          <cell r="A102" t="str">
            <v>73660000</v>
          </cell>
          <cell r="B102">
            <v>0</v>
          </cell>
          <cell r="C102">
            <v>0</v>
          </cell>
          <cell r="D102">
            <v>14</v>
          </cell>
        </row>
        <row r="103">
          <cell r="A103" t="str">
            <v>73710000</v>
          </cell>
          <cell r="B103">
            <v>0</v>
          </cell>
          <cell r="C103">
            <v>0</v>
          </cell>
          <cell r="D103">
            <v>14</v>
          </cell>
        </row>
        <row r="104">
          <cell r="A104" t="str">
            <v>73820000</v>
          </cell>
          <cell r="B104">
            <v>0</v>
          </cell>
          <cell r="C104">
            <v>0</v>
          </cell>
          <cell r="D104">
            <v>14</v>
          </cell>
        </row>
        <row r="105">
          <cell r="A105" t="str">
            <v>75170000</v>
          </cell>
          <cell r="B105">
            <v>9200058.5</v>
          </cell>
          <cell r="C105">
            <v>9200</v>
          </cell>
          <cell r="D105">
            <v>14</v>
          </cell>
        </row>
        <row r="106">
          <cell r="A106" t="str">
            <v>75180000</v>
          </cell>
          <cell r="B106">
            <v>-34895.72</v>
          </cell>
          <cell r="C106">
            <v>-35</v>
          </cell>
          <cell r="D106">
            <v>14</v>
          </cell>
        </row>
        <row r="107">
          <cell r="A107" t="str">
            <v>75770000</v>
          </cell>
          <cell r="B107">
            <v>111849162.11</v>
          </cell>
          <cell r="C107">
            <v>111849</v>
          </cell>
          <cell r="D107">
            <v>14</v>
          </cell>
        </row>
        <row r="108">
          <cell r="A108" t="str">
            <v>76000000x</v>
          </cell>
          <cell r="B108">
            <v>195910259.02000001</v>
          </cell>
          <cell r="C108">
            <v>195910</v>
          </cell>
          <cell r="D108">
            <v>14</v>
          </cell>
        </row>
        <row r="109">
          <cell r="A109" t="str">
            <v>76010000</v>
          </cell>
          <cell r="B109">
            <v>-1265102</v>
          </cell>
          <cell r="C109">
            <v>-1265</v>
          </cell>
          <cell r="D109">
            <v>14</v>
          </cell>
        </row>
        <row r="110">
          <cell r="A110" t="str">
            <v>76030000</v>
          </cell>
          <cell r="B110">
            <v>664652.79</v>
          </cell>
          <cell r="C110">
            <v>665</v>
          </cell>
          <cell r="D110">
            <v>14</v>
          </cell>
        </row>
        <row r="111">
          <cell r="A111" t="str">
            <v>76040000</v>
          </cell>
          <cell r="B111">
            <v>11590.62</v>
          </cell>
          <cell r="C111">
            <v>12</v>
          </cell>
          <cell r="D111">
            <v>14</v>
          </cell>
        </row>
        <row r="112">
          <cell r="A112" t="str">
            <v>76060000</v>
          </cell>
          <cell r="B112">
            <v>0</v>
          </cell>
          <cell r="C112">
            <v>0</v>
          </cell>
          <cell r="D112">
            <v>14</v>
          </cell>
        </row>
        <row r="113">
          <cell r="A113" t="str">
            <v>76070000</v>
          </cell>
          <cell r="B113">
            <v>0</v>
          </cell>
          <cell r="C113">
            <v>0</v>
          </cell>
          <cell r="D113">
            <v>14</v>
          </cell>
        </row>
        <row r="114">
          <cell r="A114" t="str">
            <v>76080000</v>
          </cell>
          <cell r="B114">
            <v>14666.53</v>
          </cell>
          <cell r="C114">
            <v>15</v>
          </cell>
          <cell r="D114">
            <v>14</v>
          </cell>
        </row>
        <row r="115">
          <cell r="A115" t="str">
            <v>76110000</v>
          </cell>
          <cell r="B115">
            <v>253</v>
          </cell>
          <cell r="C115">
            <v>0</v>
          </cell>
          <cell r="D115">
            <v>14</v>
          </cell>
        </row>
        <row r="116">
          <cell r="A116" t="str">
            <v>76120000</v>
          </cell>
          <cell r="B116">
            <v>0</v>
          </cell>
          <cell r="C116">
            <v>0</v>
          </cell>
          <cell r="D116">
            <v>14</v>
          </cell>
        </row>
        <row r="117">
          <cell r="A117" t="str">
            <v>79040000</v>
          </cell>
          <cell r="B117">
            <v>0</v>
          </cell>
          <cell r="C117">
            <v>0</v>
          </cell>
          <cell r="D117">
            <v>14</v>
          </cell>
        </row>
        <row r="118">
          <cell r="A118" t="str">
            <v>79330000</v>
          </cell>
          <cell r="B118">
            <v>0</v>
          </cell>
          <cell r="C118">
            <v>0</v>
          </cell>
          <cell r="D118">
            <v>14</v>
          </cell>
        </row>
        <row r="119">
          <cell r="A119" t="str">
            <v>79380000</v>
          </cell>
          <cell r="B119">
            <v>0</v>
          </cell>
          <cell r="C119">
            <v>0</v>
          </cell>
          <cell r="D119">
            <v>14</v>
          </cell>
        </row>
        <row r="120">
          <cell r="A120">
            <v>79990000</v>
          </cell>
          <cell r="B120">
            <v>0</v>
          </cell>
          <cell r="C120">
            <v>0</v>
          </cell>
          <cell r="D120">
            <v>14</v>
          </cell>
        </row>
        <row r="121">
          <cell r="A121" t="str">
            <v>80470000</v>
          </cell>
          <cell r="B121">
            <v>15182.28</v>
          </cell>
          <cell r="C121">
            <v>15</v>
          </cell>
          <cell r="D121">
            <v>24</v>
          </cell>
        </row>
        <row r="122">
          <cell r="A122" t="str">
            <v>80900000</v>
          </cell>
          <cell r="B122">
            <v>-100000</v>
          </cell>
          <cell r="C122">
            <v>-100</v>
          </cell>
          <cell r="D122">
            <v>19</v>
          </cell>
        </row>
        <row r="123">
          <cell r="A123" t="str">
            <v>8100007W</v>
          </cell>
          <cell r="B123">
            <v>0</v>
          </cell>
          <cell r="C123">
            <v>0</v>
          </cell>
          <cell r="D123" t="str">
            <v>*</v>
          </cell>
        </row>
        <row r="124">
          <cell r="A124" t="str">
            <v>81000070</v>
          </cell>
          <cell r="B124">
            <v>60390619.729999997</v>
          </cell>
          <cell r="C124">
            <v>60391</v>
          </cell>
          <cell r="D124" t="str">
            <v>*</v>
          </cell>
        </row>
        <row r="125">
          <cell r="A125">
            <v>81000070</v>
          </cell>
          <cell r="B125">
            <v>-60390619.729999997</v>
          </cell>
          <cell r="C125">
            <v>-60391</v>
          </cell>
          <cell r="D125">
            <v>20</v>
          </cell>
        </row>
        <row r="126">
          <cell r="A126" t="str">
            <v>81000000</v>
          </cell>
          <cell r="B126">
            <v>-83071332.459999993</v>
          </cell>
          <cell r="C126">
            <v>-83072</v>
          </cell>
          <cell r="D126" t="str">
            <v>*</v>
          </cell>
        </row>
        <row r="127">
          <cell r="A127" t="str">
            <v>82000000</v>
          </cell>
          <cell r="B127">
            <v>-2597205.11</v>
          </cell>
          <cell r="C127">
            <v>-2597</v>
          </cell>
          <cell r="D127">
            <v>20</v>
          </cell>
        </row>
        <row r="128">
          <cell r="A128" t="str">
            <v>82010000</v>
          </cell>
          <cell r="B128">
            <v>-390454.02</v>
          </cell>
          <cell r="C128">
            <v>-390</v>
          </cell>
          <cell r="D128">
            <v>20</v>
          </cell>
        </row>
        <row r="129">
          <cell r="A129" t="str">
            <v>82030000</v>
          </cell>
          <cell r="B129">
            <v>-11.55</v>
          </cell>
          <cell r="C129">
            <v>0</v>
          </cell>
          <cell r="D129">
            <v>20</v>
          </cell>
        </row>
        <row r="130">
          <cell r="A130" t="str">
            <v>82040000</v>
          </cell>
          <cell r="B130">
            <v>0</v>
          </cell>
          <cell r="C130">
            <v>0</v>
          </cell>
          <cell r="D130">
            <v>20</v>
          </cell>
        </row>
        <row r="131">
          <cell r="A131" t="str">
            <v>82380000</v>
          </cell>
          <cell r="B131">
            <v>116045.08</v>
          </cell>
          <cell r="C131">
            <v>116</v>
          </cell>
          <cell r="D131">
            <v>34</v>
          </cell>
        </row>
        <row r="132">
          <cell r="A132" t="str">
            <v>82420000</v>
          </cell>
          <cell r="B132">
            <v>-310126.52</v>
          </cell>
          <cell r="C132">
            <v>-310</v>
          </cell>
          <cell r="D132">
            <v>24</v>
          </cell>
        </row>
        <row r="133">
          <cell r="A133" t="str">
            <v>82440000</v>
          </cell>
          <cell r="B133">
            <v>0</v>
          </cell>
          <cell r="C133">
            <v>0</v>
          </cell>
          <cell r="D133">
            <v>24</v>
          </cell>
        </row>
        <row r="134">
          <cell r="A134" t="str">
            <v>82500000</v>
          </cell>
          <cell r="B134">
            <v>601377.68999999994</v>
          </cell>
          <cell r="C134">
            <v>601</v>
          </cell>
          <cell r="D134">
            <v>34</v>
          </cell>
        </row>
        <row r="135">
          <cell r="A135" t="str">
            <v>82800000</v>
          </cell>
          <cell r="B135">
            <v>1763008.58</v>
          </cell>
          <cell r="C135">
            <v>1763</v>
          </cell>
          <cell r="D135">
            <v>34</v>
          </cell>
        </row>
        <row r="136">
          <cell r="A136" t="str">
            <v>84100000</v>
          </cell>
          <cell r="B136">
            <v>0</v>
          </cell>
          <cell r="C136">
            <v>0</v>
          </cell>
          <cell r="D136">
            <v>24</v>
          </cell>
        </row>
        <row r="137">
          <cell r="A137" t="str">
            <v>85000000</v>
          </cell>
          <cell r="B137">
            <v>23056635.670000002</v>
          </cell>
          <cell r="C137">
            <v>23057</v>
          </cell>
          <cell r="D137" t="str">
            <v>*</v>
          </cell>
        </row>
        <row r="138">
          <cell r="A138" t="str">
            <v>8500007W</v>
          </cell>
          <cell r="B138">
            <v>-375922.94</v>
          </cell>
          <cell r="C138">
            <v>-376</v>
          </cell>
          <cell r="D138" t="str">
            <v>*</v>
          </cell>
        </row>
        <row r="139">
          <cell r="A139" t="str">
            <v>8500007W</v>
          </cell>
          <cell r="B139">
            <v>375922.94</v>
          </cell>
          <cell r="C139">
            <v>376</v>
          </cell>
          <cell r="D139">
            <v>20</v>
          </cell>
        </row>
        <row r="140">
          <cell r="A140" t="str">
            <v>86000000</v>
          </cell>
          <cell r="B140">
            <v>23153870.859999999</v>
          </cell>
          <cell r="C140">
            <v>23154</v>
          </cell>
          <cell r="D140">
            <v>38</v>
          </cell>
        </row>
        <row r="141">
          <cell r="A141" t="str">
            <v>87200000</v>
          </cell>
          <cell r="B141">
            <v>0</v>
          </cell>
          <cell r="C141">
            <v>0</v>
          </cell>
          <cell r="D141">
            <v>34</v>
          </cell>
        </row>
        <row r="142">
          <cell r="A142" t="str">
            <v>87201100</v>
          </cell>
          <cell r="B142">
            <v>0</v>
          </cell>
          <cell r="C142">
            <v>0</v>
          </cell>
          <cell r="D142">
            <v>34</v>
          </cell>
        </row>
        <row r="143">
          <cell r="A143" t="str">
            <v>87201110</v>
          </cell>
          <cell r="B143">
            <v>0</v>
          </cell>
          <cell r="C143">
            <v>0</v>
          </cell>
          <cell r="D143">
            <v>34</v>
          </cell>
        </row>
        <row r="144">
          <cell r="A144" t="str">
            <v>87201750</v>
          </cell>
          <cell r="B144">
            <v>0</v>
          </cell>
          <cell r="C144">
            <v>0</v>
          </cell>
          <cell r="D144">
            <v>34</v>
          </cell>
        </row>
        <row r="145">
          <cell r="A145" t="str">
            <v>87203020</v>
          </cell>
          <cell r="B145">
            <v>0</v>
          </cell>
          <cell r="C145">
            <v>0</v>
          </cell>
          <cell r="D145">
            <v>34</v>
          </cell>
        </row>
        <row r="146">
          <cell r="A146" t="str">
            <v>87203060</v>
          </cell>
          <cell r="B146">
            <v>0</v>
          </cell>
          <cell r="C146">
            <v>0</v>
          </cell>
          <cell r="D146">
            <v>34</v>
          </cell>
        </row>
        <row r="147">
          <cell r="A147" t="str">
            <v>87203080</v>
          </cell>
          <cell r="B147">
            <v>0</v>
          </cell>
          <cell r="C147">
            <v>0</v>
          </cell>
          <cell r="D147">
            <v>34</v>
          </cell>
        </row>
        <row r="148">
          <cell r="A148" t="str">
            <v>87203100</v>
          </cell>
          <cell r="B148">
            <v>0</v>
          </cell>
          <cell r="C148">
            <v>0</v>
          </cell>
          <cell r="D148">
            <v>34</v>
          </cell>
        </row>
        <row r="149">
          <cell r="A149" t="str">
            <v>87203190</v>
          </cell>
          <cell r="B149">
            <v>0</v>
          </cell>
          <cell r="C149">
            <v>0</v>
          </cell>
          <cell r="D149">
            <v>34</v>
          </cell>
        </row>
        <row r="150">
          <cell r="A150" t="str">
            <v>87203690</v>
          </cell>
          <cell r="B150">
            <v>0</v>
          </cell>
          <cell r="C150">
            <v>0</v>
          </cell>
          <cell r="D150">
            <v>34</v>
          </cell>
        </row>
        <row r="151">
          <cell r="A151" t="str">
            <v>87203920</v>
          </cell>
          <cell r="B151">
            <v>0</v>
          </cell>
          <cell r="C151">
            <v>0</v>
          </cell>
          <cell r="D151">
            <v>34</v>
          </cell>
        </row>
        <row r="152">
          <cell r="A152" t="str">
            <v>87203990</v>
          </cell>
          <cell r="B152">
            <v>0</v>
          </cell>
          <cell r="C152">
            <v>0</v>
          </cell>
          <cell r="D152">
            <v>34</v>
          </cell>
        </row>
        <row r="153">
          <cell r="A153" t="str">
            <v>87207900</v>
          </cell>
          <cell r="B153">
            <v>0</v>
          </cell>
          <cell r="C153">
            <v>0</v>
          </cell>
          <cell r="D153">
            <v>34</v>
          </cell>
        </row>
        <row r="154">
          <cell r="A154" t="str">
            <v>88000000</v>
          </cell>
          <cell r="B154">
            <v>-13301201.970000001</v>
          </cell>
          <cell r="C154">
            <v>-13301</v>
          </cell>
          <cell r="D154">
            <v>38</v>
          </cell>
        </row>
        <row r="155">
          <cell r="A155" t="str">
            <v>88030000</v>
          </cell>
          <cell r="B155">
            <v>996544.78</v>
          </cell>
          <cell r="C155">
            <v>996</v>
          </cell>
          <cell r="D155">
            <v>40</v>
          </cell>
        </row>
        <row r="156">
          <cell r="A156" t="str">
            <v>88100000</v>
          </cell>
          <cell r="B156">
            <v>1039807.92</v>
          </cell>
          <cell r="C156">
            <v>1040</v>
          </cell>
          <cell r="D156">
            <v>41</v>
          </cell>
        </row>
        <row r="157">
          <cell r="A157" t="str">
            <v>88110000</v>
          </cell>
          <cell r="B157">
            <v>5000000</v>
          </cell>
          <cell r="C157">
            <v>5000</v>
          </cell>
          <cell r="D157">
            <v>34</v>
          </cell>
        </row>
        <row r="158">
          <cell r="A158" t="str">
            <v>88120000</v>
          </cell>
          <cell r="B158">
            <v>299796.51</v>
          </cell>
          <cell r="C158">
            <v>300</v>
          </cell>
          <cell r="D158">
            <v>34</v>
          </cell>
        </row>
        <row r="159">
          <cell r="A159" t="str">
            <v>88133440</v>
          </cell>
          <cell r="B159">
            <v>0</v>
          </cell>
          <cell r="C159">
            <v>0</v>
          </cell>
          <cell r="D159">
            <v>34</v>
          </cell>
        </row>
        <row r="160">
          <cell r="A160" t="str">
            <v>88133690</v>
          </cell>
          <cell r="B160">
            <v>24700.48</v>
          </cell>
          <cell r="C160">
            <v>25</v>
          </cell>
          <cell r="D160">
            <v>34</v>
          </cell>
        </row>
        <row r="161">
          <cell r="A161" t="str">
            <v>88134000</v>
          </cell>
          <cell r="B161">
            <v>0</v>
          </cell>
          <cell r="C161">
            <v>0</v>
          </cell>
          <cell r="D161">
            <v>34</v>
          </cell>
        </row>
        <row r="162">
          <cell r="A162" t="str">
            <v>88134020</v>
          </cell>
          <cell r="B162">
            <v>0</v>
          </cell>
          <cell r="C162">
            <v>0</v>
          </cell>
          <cell r="D162">
            <v>34</v>
          </cell>
        </row>
        <row r="163">
          <cell r="A163" t="str">
            <v>88134040</v>
          </cell>
          <cell r="B163">
            <v>0</v>
          </cell>
          <cell r="C163">
            <v>0</v>
          </cell>
          <cell r="D163">
            <v>34</v>
          </cell>
        </row>
        <row r="164">
          <cell r="A164" t="str">
            <v>88134050</v>
          </cell>
          <cell r="B164">
            <v>15372.34</v>
          </cell>
          <cell r="C164">
            <v>15</v>
          </cell>
          <cell r="D164">
            <v>34</v>
          </cell>
        </row>
        <row r="165">
          <cell r="A165" t="str">
            <v>88134070</v>
          </cell>
          <cell r="B165">
            <v>4914.2</v>
          </cell>
          <cell r="C165">
            <v>5</v>
          </cell>
          <cell r="D165">
            <v>34</v>
          </cell>
        </row>
        <row r="166">
          <cell r="A166" t="str">
            <v>88134350</v>
          </cell>
          <cell r="B166">
            <v>0</v>
          </cell>
          <cell r="C166">
            <v>0</v>
          </cell>
          <cell r="D166">
            <v>34</v>
          </cell>
        </row>
        <row r="167">
          <cell r="A167" t="str">
            <v>88135300</v>
          </cell>
          <cell r="B167">
            <v>400</v>
          </cell>
          <cell r="C167">
            <v>0</v>
          </cell>
          <cell r="D167">
            <v>34</v>
          </cell>
        </row>
        <row r="168">
          <cell r="A168" t="str">
            <v>88135310</v>
          </cell>
          <cell r="B168">
            <v>2495.36</v>
          </cell>
          <cell r="C168">
            <v>3</v>
          </cell>
          <cell r="D168">
            <v>34</v>
          </cell>
        </row>
        <row r="169">
          <cell r="A169" t="str">
            <v>88135320</v>
          </cell>
          <cell r="B169">
            <v>503256.14</v>
          </cell>
          <cell r="C169">
            <v>503</v>
          </cell>
          <cell r="D169">
            <v>34</v>
          </cell>
        </row>
        <row r="170">
          <cell r="A170" t="str">
            <v>88137610</v>
          </cell>
          <cell r="B170">
            <v>352423.33</v>
          </cell>
          <cell r="C170">
            <v>353</v>
          </cell>
          <cell r="D170">
            <v>34</v>
          </cell>
        </row>
        <row r="171">
          <cell r="A171" t="str">
            <v>88137614</v>
          </cell>
          <cell r="B171">
            <v>1307960.8799999999</v>
          </cell>
          <cell r="C171">
            <v>1308</v>
          </cell>
          <cell r="D171">
            <v>34</v>
          </cell>
        </row>
        <row r="172">
          <cell r="A172" t="str">
            <v>88137617</v>
          </cell>
          <cell r="B172">
            <v>860775</v>
          </cell>
          <cell r="C172">
            <v>861</v>
          </cell>
          <cell r="D172">
            <v>34</v>
          </cell>
        </row>
        <row r="173">
          <cell r="A173" t="str">
            <v>88150000</v>
          </cell>
          <cell r="B173">
            <v>0</v>
          </cell>
          <cell r="C173">
            <v>0</v>
          </cell>
          <cell r="D173">
            <v>34</v>
          </cell>
        </row>
        <row r="174">
          <cell r="A174" t="str">
            <v>88160000</v>
          </cell>
          <cell r="B174">
            <v>687628.05</v>
          </cell>
          <cell r="C174">
            <v>688</v>
          </cell>
          <cell r="D174">
            <v>34</v>
          </cell>
        </row>
        <row r="175">
          <cell r="A175" t="str">
            <v>88320000</v>
          </cell>
          <cell r="B175">
            <v>1626994.99</v>
          </cell>
          <cell r="C175">
            <v>1627</v>
          </cell>
          <cell r="D175">
            <v>34</v>
          </cell>
        </row>
        <row r="176">
          <cell r="A176" t="str">
            <v>88330000</v>
          </cell>
          <cell r="B176">
            <v>771105.46</v>
          </cell>
          <cell r="C176">
            <v>771</v>
          </cell>
          <cell r="D176">
            <v>34</v>
          </cell>
        </row>
        <row r="177">
          <cell r="A177" t="str">
            <v>88360000</v>
          </cell>
          <cell r="B177">
            <v>82832.179999999993</v>
          </cell>
          <cell r="C177">
            <v>83</v>
          </cell>
          <cell r="D177">
            <v>34</v>
          </cell>
        </row>
        <row r="178">
          <cell r="A178" t="str">
            <v>88370000</v>
          </cell>
          <cell r="B178">
            <v>-512947.37</v>
          </cell>
          <cell r="C178">
            <v>-513</v>
          </cell>
          <cell r="D178">
            <v>34</v>
          </cell>
        </row>
        <row r="179">
          <cell r="A179" t="str">
            <v>88400000</v>
          </cell>
          <cell r="B179">
            <v>0</v>
          </cell>
          <cell r="C179">
            <v>0</v>
          </cell>
          <cell r="D179">
            <v>34</v>
          </cell>
        </row>
        <row r="180">
          <cell r="A180" t="str">
            <v>88440000</v>
          </cell>
          <cell r="B180">
            <v>278480.08</v>
          </cell>
          <cell r="C180">
            <v>278</v>
          </cell>
          <cell r="D180">
            <v>34</v>
          </cell>
        </row>
        <row r="181">
          <cell r="A181" t="str">
            <v>88450000</v>
          </cell>
          <cell r="B181">
            <v>-668911.79</v>
          </cell>
          <cell r="C181">
            <v>-669</v>
          </cell>
          <cell r="D181">
            <v>24</v>
          </cell>
        </row>
        <row r="182">
          <cell r="A182" t="str">
            <v>88460000</v>
          </cell>
          <cell r="B182">
            <v>-465503.99</v>
          </cell>
          <cell r="C182">
            <v>-466</v>
          </cell>
          <cell r="D182">
            <v>24</v>
          </cell>
        </row>
        <row r="183">
          <cell r="A183" t="str">
            <v>88580000</v>
          </cell>
          <cell r="B183">
            <v>-3800</v>
          </cell>
          <cell r="C183">
            <v>-4</v>
          </cell>
          <cell r="D183">
            <v>34</v>
          </cell>
        </row>
        <row r="184">
          <cell r="A184" t="str">
            <v>89400000</v>
          </cell>
          <cell r="B184">
            <v>122346778</v>
          </cell>
          <cell r="C184">
            <v>122347</v>
          </cell>
          <cell r="D184">
            <v>63</v>
          </cell>
        </row>
        <row r="185">
          <cell r="A185" t="str">
            <v>89410000</v>
          </cell>
          <cell r="B185">
            <v>-9595.23</v>
          </cell>
          <cell r="C185">
            <v>-10</v>
          </cell>
          <cell r="D185">
            <v>63</v>
          </cell>
        </row>
        <row r="186">
          <cell r="A186" t="str">
            <v>89420000</v>
          </cell>
          <cell r="B186">
            <v>965464311</v>
          </cell>
          <cell r="C186">
            <v>965464</v>
          </cell>
          <cell r="D186">
            <v>63</v>
          </cell>
        </row>
        <row r="187">
          <cell r="A187" t="str">
            <v>89500000</v>
          </cell>
          <cell r="B187">
            <v>28265000</v>
          </cell>
          <cell r="C187">
            <v>28265</v>
          </cell>
          <cell r="D187">
            <v>64</v>
          </cell>
        </row>
        <row r="188">
          <cell r="A188" t="str">
            <v>89520000</v>
          </cell>
          <cell r="B188">
            <v>243094782</v>
          </cell>
          <cell r="C188">
            <v>243095</v>
          </cell>
          <cell r="D188">
            <v>64</v>
          </cell>
        </row>
        <row r="189">
          <cell r="A189" t="str">
            <v>89530000</v>
          </cell>
          <cell r="B189">
            <v>50565827.700000003</v>
          </cell>
          <cell r="C189">
            <v>50566</v>
          </cell>
          <cell r="D189">
            <v>64</v>
          </cell>
        </row>
        <row r="190">
          <cell r="A190" t="str">
            <v>BNCF191</v>
          </cell>
          <cell r="B190">
            <v>2352901351.2800002</v>
          </cell>
          <cell r="C190">
            <v>2352901</v>
          </cell>
          <cell r="D190" t="str">
            <v>*</v>
          </cell>
        </row>
      </sheetData>
      <sheetData sheetId="14">
        <row r="4">
          <cell r="A4" t="str">
            <v/>
          </cell>
          <cell r="B4" t="str">
            <v>G/L Account</v>
          </cell>
          <cell r="C4" t="str">
            <v>Current Quarter Actual - QTD</v>
          </cell>
          <cell r="D4" t="str">
            <v>Previous Year Actual - QTD</v>
          </cell>
          <cell r="E4" t="str">
            <v xml:space="preserve"> Inc(dec) Actual - QTD</v>
          </cell>
          <cell r="F4" t="str">
            <v>Current Year Actual  - YTD</v>
          </cell>
        </row>
        <row r="6">
          <cell r="A6" t="str">
            <v>67000000</v>
          </cell>
          <cell r="B6" t="str">
            <v>Man Frt Rev Adj</v>
          </cell>
          <cell r="C6">
            <v>0</v>
          </cell>
          <cell r="D6">
            <v>0</v>
          </cell>
          <cell r="E6">
            <v>0</v>
          </cell>
          <cell r="F6">
            <v>0</v>
          </cell>
        </row>
        <row r="7">
          <cell r="A7" t="str">
            <v>67010000</v>
          </cell>
          <cell r="B7" t="str">
            <v>Frt Revenue</v>
          </cell>
          <cell r="C7">
            <v>4970791641.6700001</v>
          </cell>
          <cell r="D7">
            <v>5003672447.4899998</v>
          </cell>
          <cell r="E7">
            <v>-32880805.82</v>
          </cell>
          <cell r="F7">
            <v>10020979175.08</v>
          </cell>
        </row>
        <row r="8">
          <cell r="A8" t="str">
            <v>67020000</v>
          </cell>
          <cell r="B8" t="str">
            <v>Haulage Shortline</v>
          </cell>
          <cell r="C8">
            <v>-74203964.129999995</v>
          </cell>
          <cell r="D8">
            <v>-79494759.480000004</v>
          </cell>
          <cell r="E8">
            <v>5290795.3499999996</v>
          </cell>
          <cell r="F8">
            <v>-152787990.40000001</v>
          </cell>
        </row>
        <row r="9">
          <cell r="A9" t="str">
            <v>67030000</v>
          </cell>
          <cell r="B9" t="str">
            <v>Bill Adjustments</v>
          </cell>
          <cell r="C9">
            <v>-34230273.710000001</v>
          </cell>
          <cell r="D9">
            <v>-46092554.539999999</v>
          </cell>
          <cell r="E9">
            <v>11862280.83</v>
          </cell>
          <cell r="F9">
            <v>-72831303.900000006</v>
          </cell>
        </row>
        <row r="10">
          <cell r="A10" t="str">
            <v>67050000</v>
          </cell>
          <cell r="B10" t="str">
            <v>MRL Orig &amp; Term</v>
          </cell>
          <cell r="C10">
            <v>-17189963.879999999</v>
          </cell>
          <cell r="D10">
            <v>-17040097.77</v>
          </cell>
          <cell r="E10">
            <v>-149866.10999999999</v>
          </cell>
          <cell r="F10">
            <v>-34724087.920000002</v>
          </cell>
        </row>
        <row r="11">
          <cell r="A11" t="str">
            <v>67070000</v>
          </cell>
          <cell r="B11" t="str">
            <v>Mileage Fuel SChg</v>
          </cell>
          <cell r="C11">
            <v>112681357</v>
          </cell>
          <cell r="D11">
            <v>413834342</v>
          </cell>
          <cell r="E11">
            <v>-301152985</v>
          </cell>
          <cell r="F11">
            <v>381433736</v>
          </cell>
        </row>
        <row r="12">
          <cell r="A12" t="str">
            <v>67080000</v>
          </cell>
          <cell r="B12" t="str">
            <v>Percent Rv Fuel Schg</v>
          </cell>
          <cell r="C12">
            <v>205073712.16999999</v>
          </cell>
          <cell r="D12">
            <v>350981556.30000001</v>
          </cell>
          <cell r="E12">
            <v>-145907844.13</v>
          </cell>
          <cell r="F12">
            <v>419239609.47000003</v>
          </cell>
        </row>
        <row r="13">
          <cell r="A13" t="str">
            <v>67090000</v>
          </cell>
          <cell r="B13" t="str">
            <v>Other Revenue</v>
          </cell>
          <cell r="C13">
            <v>44588895.490000002</v>
          </cell>
          <cell r="D13">
            <v>17827318.640000001</v>
          </cell>
          <cell r="E13">
            <v>26761576.850000001</v>
          </cell>
          <cell r="F13">
            <v>67038761.399999999</v>
          </cell>
        </row>
        <row r="14">
          <cell r="A14" t="str">
            <v>67120000</v>
          </cell>
          <cell r="B14" t="str">
            <v>COTS</v>
          </cell>
          <cell r="C14">
            <v>37626916</v>
          </cell>
          <cell r="D14">
            <v>-336082</v>
          </cell>
          <cell r="E14">
            <v>37962998</v>
          </cell>
          <cell r="F14">
            <v>96703772</v>
          </cell>
        </row>
        <row r="15">
          <cell r="A15" t="str">
            <v>67210000</v>
          </cell>
          <cell r="B15" t="str">
            <v>Switching Paybles</v>
          </cell>
          <cell r="C15">
            <v>-41505951</v>
          </cell>
          <cell r="D15">
            <v>-45182452.700000003</v>
          </cell>
          <cell r="E15">
            <v>3676501.7</v>
          </cell>
          <cell r="F15">
            <v>-81172746.25</v>
          </cell>
        </row>
        <row r="16">
          <cell r="A16" t="str">
            <v>67300000</v>
          </cell>
          <cell r="B16" t="str">
            <v>Contract Allow</v>
          </cell>
          <cell r="C16">
            <v>-90819715.200000003</v>
          </cell>
          <cell r="D16">
            <v>-93803849.489999995</v>
          </cell>
          <cell r="E16">
            <v>2984134.29</v>
          </cell>
          <cell r="F16">
            <v>-180503564.66999999</v>
          </cell>
        </row>
        <row r="17">
          <cell r="A17" t="str">
            <v>67618670</v>
          </cell>
          <cell r="B17" t="str">
            <v>Expedite UPS DrReDb</v>
          </cell>
          <cell r="C17">
            <v>-40223.58</v>
          </cell>
          <cell r="D17">
            <v>242992.13</v>
          </cell>
          <cell r="E17">
            <v>-283215.71000000002</v>
          </cell>
          <cell r="F17">
            <v>-58327.69</v>
          </cell>
        </row>
        <row r="18">
          <cell r="A18" t="str">
            <v>67618690</v>
          </cell>
          <cell r="B18" t="str">
            <v>Expedite LTL DrReDb</v>
          </cell>
          <cell r="C18">
            <v>-1671.85</v>
          </cell>
          <cell r="D18">
            <v>78380.210000000006</v>
          </cell>
          <cell r="E18">
            <v>-80052.06</v>
          </cell>
          <cell r="F18">
            <v>-28500.58</v>
          </cell>
        </row>
        <row r="19">
          <cell r="A19" t="str">
            <v>67618720</v>
          </cell>
          <cell r="B19" t="str">
            <v>Dr&amp;Pier Intl Drayage</v>
          </cell>
          <cell r="C19">
            <v>-4877213.12</v>
          </cell>
          <cell r="D19">
            <v>-3721045.72</v>
          </cell>
          <cell r="E19">
            <v>-1156167.3999999999</v>
          </cell>
          <cell r="F19">
            <v>-9058068.2400000002</v>
          </cell>
        </row>
        <row r="20">
          <cell r="A20" t="str">
            <v>67700000</v>
          </cell>
          <cell r="B20" t="str">
            <v>Logs</v>
          </cell>
          <cell r="C20">
            <v>45515</v>
          </cell>
          <cell r="D20">
            <v>72691.86</v>
          </cell>
          <cell r="E20">
            <v>-27176.86</v>
          </cell>
          <cell r="F20">
            <v>241291</v>
          </cell>
        </row>
        <row r="21">
          <cell r="A21" t="str">
            <v>67810000</v>
          </cell>
          <cell r="B21" t="str">
            <v>Distribute Service</v>
          </cell>
          <cell r="C21">
            <v>741581.93</v>
          </cell>
          <cell r="D21">
            <v>-792412.14</v>
          </cell>
          <cell r="E21">
            <v>1533994.07</v>
          </cell>
          <cell r="F21">
            <v>-146856.78</v>
          </cell>
        </row>
        <row r="22">
          <cell r="A22" t="str">
            <v>67820000</v>
          </cell>
          <cell r="B22" t="str">
            <v>PPA Amort # Freight</v>
          </cell>
          <cell r="C22">
            <v>20799500.010000002</v>
          </cell>
          <cell r="D22">
            <v>38382000</v>
          </cell>
          <cell r="E22">
            <v>-17582499.989999998</v>
          </cell>
          <cell r="F22">
            <v>48083000.020000003</v>
          </cell>
        </row>
        <row r="23">
          <cell r="A23" t="str">
            <v>67990000</v>
          </cell>
          <cell r="B23" t="str">
            <v>I/C LINE HAUL REVENU</v>
          </cell>
          <cell r="C23">
            <v>0</v>
          </cell>
          <cell r="D23">
            <v>0</v>
          </cell>
          <cell r="E23">
            <v>0</v>
          </cell>
          <cell r="F23">
            <v>0</v>
          </cell>
        </row>
        <row r="24">
          <cell r="A24" t="str">
            <v>68000000</v>
          </cell>
          <cell r="B24" t="str">
            <v>Interln Switch Inter</v>
          </cell>
          <cell r="C24">
            <v>11543399.92</v>
          </cell>
          <cell r="D24">
            <v>12104606.07</v>
          </cell>
          <cell r="E24">
            <v>-561206.15</v>
          </cell>
          <cell r="F24">
            <v>22833335.190000001</v>
          </cell>
        </row>
        <row r="25">
          <cell r="A25" t="str">
            <v>68001000</v>
          </cell>
          <cell r="B25" t="str">
            <v>Interln Switch Intra</v>
          </cell>
          <cell r="C25">
            <v>660307.44999999995</v>
          </cell>
          <cell r="D25">
            <v>790386.09</v>
          </cell>
          <cell r="E25">
            <v>-130078.64</v>
          </cell>
          <cell r="F25">
            <v>1463809.12</v>
          </cell>
        </row>
        <row r="26">
          <cell r="A26" t="str">
            <v>68010000</v>
          </cell>
          <cell r="B26" t="str">
            <v>Cust Switch Inter</v>
          </cell>
          <cell r="C26">
            <v>1227693.3</v>
          </cell>
          <cell r="D26">
            <v>1387268.54</v>
          </cell>
          <cell r="E26">
            <v>-159575.24</v>
          </cell>
          <cell r="F26">
            <v>2703909.73</v>
          </cell>
        </row>
        <row r="27">
          <cell r="A27" t="str">
            <v>68011000</v>
          </cell>
          <cell r="B27" t="str">
            <v>Cust Switch Intra</v>
          </cell>
          <cell r="C27">
            <v>1883238</v>
          </cell>
          <cell r="D27">
            <v>1812417.15</v>
          </cell>
          <cell r="E27">
            <v>70820.850000000006</v>
          </cell>
          <cell r="F27">
            <v>3792902.17</v>
          </cell>
        </row>
        <row r="28">
          <cell r="A28" t="str">
            <v>68020431</v>
          </cell>
          <cell r="B28" t="str">
            <v>Equip Rent ShLines</v>
          </cell>
          <cell r="C28">
            <v>0</v>
          </cell>
          <cell r="D28">
            <v>0</v>
          </cell>
          <cell r="E28">
            <v>0</v>
          </cell>
          <cell r="F28">
            <v>0</v>
          </cell>
        </row>
        <row r="29">
          <cell r="A29" t="str">
            <v>68020449</v>
          </cell>
          <cell r="B29" t="str">
            <v>Montana Rail Link</v>
          </cell>
          <cell r="C29">
            <v>1023800.01</v>
          </cell>
          <cell r="D29">
            <v>2749015.01</v>
          </cell>
          <cell r="E29">
            <v>-1725215</v>
          </cell>
          <cell r="F29">
            <v>2048100.02</v>
          </cell>
        </row>
        <row r="30">
          <cell r="A30" t="str">
            <v>68020782</v>
          </cell>
          <cell r="B30" t="str">
            <v>Intermodal Maint RB</v>
          </cell>
          <cell r="C30">
            <v>77480.149999999994</v>
          </cell>
          <cell r="D30">
            <v>91652.82</v>
          </cell>
          <cell r="E30">
            <v>-14172.67</v>
          </cell>
          <cell r="F30">
            <v>153366.79</v>
          </cell>
        </row>
        <row r="31">
          <cell r="A31" t="str">
            <v>68024510</v>
          </cell>
          <cell r="B31" t="str">
            <v>Ramp Act RmpDRmpCr</v>
          </cell>
          <cell r="C31">
            <v>100326</v>
          </cell>
          <cell r="D31">
            <v>282693</v>
          </cell>
          <cell r="E31">
            <v>-182367</v>
          </cell>
          <cell r="F31">
            <v>405375</v>
          </cell>
        </row>
        <row r="32">
          <cell r="A32" t="str">
            <v>68024600</v>
          </cell>
          <cell r="B32" t="str">
            <v>Ramp Act Flip Credit</v>
          </cell>
          <cell r="C32">
            <v>1940277.8</v>
          </cell>
          <cell r="D32">
            <v>1394536.4</v>
          </cell>
          <cell r="E32">
            <v>545741.4</v>
          </cell>
          <cell r="F32">
            <v>3016322</v>
          </cell>
        </row>
        <row r="33">
          <cell r="A33" t="str">
            <v>68030000</v>
          </cell>
          <cell r="B33" t="str">
            <v>Storage Credits</v>
          </cell>
          <cell r="C33">
            <v>-2155171.2999999998</v>
          </cell>
          <cell r="D33">
            <v>267737.38</v>
          </cell>
          <cell r="E33">
            <v>-2422908.6800000002</v>
          </cell>
          <cell r="F33">
            <v>-1573106.8</v>
          </cell>
        </row>
        <row r="34">
          <cell r="A34" t="str">
            <v>68033990</v>
          </cell>
          <cell r="B34" t="str">
            <v>Ramp Sto Detention</v>
          </cell>
          <cell r="C34">
            <v>18315058</v>
          </cell>
          <cell r="D34">
            <v>5268609</v>
          </cell>
          <cell r="E34">
            <v>13046449</v>
          </cell>
          <cell r="F34">
            <v>34312338</v>
          </cell>
        </row>
        <row r="35">
          <cell r="A35" t="str">
            <v>68034350</v>
          </cell>
          <cell r="B35" t="str">
            <v>Ramp CY Sto Credit</v>
          </cell>
          <cell r="C35">
            <v>4286716.79</v>
          </cell>
          <cell r="D35">
            <v>4053104.54</v>
          </cell>
          <cell r="E35">
            <v>233612.25</v>
          </cell>
          <cell r="F35">
            <v>8026051.54</v>
          </cell>
        </row>
        <row r="36">
          <cell r="A36" t="str">
            <v>68040000</v>
          </cell>
          <cell r="B36" t="str">
            <v>Equip Subleases</v>
          </cell>
          <cell r="C36">
            <v>0</v>
          </cell>
          <cell r="D36">
            <v>0</v>
          </cell>
          <cell r="E36">
            <v>0</v>
          </cell>
          <cell r="F36">
            <v>0</v>
          </cell>
        </row>
        <row r="37">
          <cell r="A37" t="str">
            <v>68043912</v>
          </cell>
          <cell r="B37" t="str">
            <v>Equip Subleases</v>
          </cell>
          <cell r="C37">
            <v>0</v>
          </cell>
          <cell r="D37">
            <v>0</v>
          </cell>
          <cell r="E37">
            <v>0</v>
          </cell>
          <cell r="F37">
            <v>0</v>
          </cell>
        </row>
        <row r="38">
          <cell r="A38" t="str">
            <v>68044301</v>
          </cell>
          <cell r="B38" t="str">
            <v>Equip Subleases</v>
          </cell>
          <cell r="C38">
            <v>0</v>
          </cell>
          <cell r="D38">
            <v>92043.81</v>
          </cell>
          <cell r="E38">
            <v>-92043.81</v>
          </cell>
          <cell r="F38">
            <v>0</v>
          </cell>
        </row>
        <row r="39">
          <cell r="A39" t="str">
            <v>68050000</v>
          </cell>
          <cell r="B39" t="str">
            <v>Cust Contr Switching</v>
          </cell>
          <cell r="C39">
            <v>-2767160.22</v>
          </cell>
          <cell r="D39">
            <v>-2698866.45</v>
          </cell>
          <cell r="E39">
            <v>-68293.77</v>
          </cell>
          <cell r="F39">
            <v>-5101998.5999999996</v>
          </cell>
        </row>
        <row r="40">
          <cell r="A40" t="str">
            <v>68060000</v>
          </cell>
          <cell r="B40" t="str">
            <v>UTAH RWay Switching</v>
          </cell>
          <cell r="C40">
            <v>0</v>
          </cell>
          <cell r="D40">
            <v>0</v>
          </cell>
          <cell r="E40">
            <v>0</v>
          </cell>
          <cell r="F40">
            <v>0</v>
          </cell>
        </row>
        <row r="41">
          <cell r="A41" t="str">
            <v>68310000</v>
          </cell>
          <cell r="B41" t="str">
            <v>Demurrage</v>
          </cell>
          <cell r="C41">
            <v>47453290.899999999</v>
          </cell>
          <cell r="D41">
            <v>32314299.170000002</v>
          </cell>
          <cell r="E41">
            <v>15138991.73</v>
          </cell>
          <cell r="F41">
            <v>95693964.840000004</v>
          </cell>
        </row>
        <row r="42">
          <cell r="A42" t="str">
            <v>68440000</v>
          </cell>
          <cell r="B42" t="str">
            <v>Line/Land Lse&amp;Prm Rv</v>
          </cell>
          <cell r="C42">
            <v>11176375.25</v>
          </cell>
          <cell r="D42">
            <v>10914216.189999999</v>
          </cell>
          <cell r="E42">
            <v>262159.06</v>
          </cell>
          <cell r="F42">
            <v>20739561.649999999</v>
          </cell>
        </row>
        <row r="43">
          <cell r="A43" t="str">
            <v>68500000</v>
          </cell>
          <cell r="B43" t="str">
            <v>Revenue Sales Tax</v>
          </cell>
          <cell r="C43">
            <v>4051.06</v>
          </cell>
          <cell r="D43">
            <v>7969.87</v>
          </cell>
          <cell r="E43">
            <v>-3918.81</v>
          </cell>
          <cell r="F43">
            <v>10995.93</v>
          </cell>
        </row>
        <row r="44">
          <cell r="A44" t="str">
            <v>68520000</v>
          </cell>
          <cell r="B44" t="str">
            <v>Rev from Weighing</v>
          </cell>
          <cell r="C44">
            <v>239000</v>
          </cell>
          <cell r="D44">
            <v>247900</v>
          </cell>
          <cell r="E44">
            <v>-8900</v>
          </cell>
          <cell r="F44">
            <v>553275</v>
          </cell>
        </row>
        <row r="45">
          <cell r="A45" t="str">
            <v>68530000</v>
          </cell>
          <cell r="B45" t="str">
            <v>Rev frm SaleofWater</v>
          </cell>
          <cell r="C45">
            <v>0</v>
          </cell>
          <cell r="D45">
            <v>18778.5</v>
          </cell>
          <cell r="E45">
            <v>-18778.5</v>
          </cell>
          <cell r="F45">
            <v>34641.75</v>
          </cell>
        </row>
        <row r="46">
          <cell r="A46" t="str">
            <v>68560000</v>
          </cell>
          <cell r="B46" t="str">
            <v>Hold Charge</v>
          </cell>
          <cell r="C46">
            <v>0</v>
          </cell>
          <cell r="D46">
            <v>0</v>
          </cell>
          <cell r="E46">
            <v>0</v>
          </cell>
          <cell r="F46">
            <v>0</v>
          </cell>
        </row>
        <row r="47">
          <cell r="A47" t="str">
            <v>68567660</v>
          </cell>
          <cell r="B47" t="str">
            <v>Intermodal Services</v>
          </cell>
          <cell r="C47">
            <v>62626</v>
          </cell>
          <cell r="D47">
            <v>84159.7</v>
          </cell>
          <cell r="E47">
            <v>-21533.7</v>
          </cell>
          <cell r="F47">
            <v>91226</v>
          </cell>
        </row>
        <row r="48">
          <cell r="A48" t="str">
            <v>68567900</v>
          </cell>
          <cell r="B48" t="str">
            <v>Othr Misc Rev</v>
          </cell>
          <cell r="C48">
            <v>2672578.4500000002</v>
          </cell>
          <cell r="D48">
            <v>1160773.8500000001</v>
          </cell>
          <cell r="E48">
            <v>1511804.6</v>
          </cell>
          <cell r="F48">
            <v>3741715.57</v>
          </cell>
        </row>
        <row r="49">
          <cell r="A49" t="str">
            <v>68567940</v>
          </cell>
          <cell r="B49" t="str">
            <v>Water Carrier Deten</v>
          </cell>
          <cell r="C49">
            <v>0</v>
          </cell>
          <cell r="D49">
            <v>0</v>
          </cell>
          <cell r="E49">
            <v>0</v>
          </cell>
          <cell r="F49">
            <v>0</v>
          </cell>
        </row>
        <row r="50">
          <cell r="A50" t="str">
            <v>68580000</v>
          </cell>
          <cell r="B50" t="str">
            <v>Customer Interest</v>
          </cell>
          <cell r="C50">
            <v>2621026.7400000002</v>
          </cell>
          <cell r="D50">
            <v>700894.13</v>
          </cell>
          <cell r="E50">
            <v>1920132.61</v>
          </cell>
          <cell r="F50">
            <v>3231564.33</v>
          </cell>
        </row>
        <row r="51">
          <cell r="A51" t="str">
            <v>68610000</v>
          </cell>
          <cell r="B51" t="str">
            <v>Rev frm Diversions</v>
          </cell>
          <cell r="C51">
            <v>609300</v>
          </cell>
          <cell r="D51">
            <v>979050</v>
          </cell>
          <cell r="E51">
            <v>-369750</v>
          </cell>
          <cell r="F51">
            <v>1431750</v>
          </cell>
        </row>
        <row r="52">
          <cell r="A52" t="str">
            <v>68700000</v>
          </cell>
          <cell r="B52" t="str">
            <v>Joint Fac Credit</v>
          </cell>
          <cell r="C52">
            <v>2103947.48</v>
          </cell>
          <cell r="D52">
            <v>1702986.73</v>
          </cell>
          <cell r="E52">
            <v>400960.75</v>
          </cell>
          <cell r="F52">
            <v>4157612.22</v>
          </cell>
        </row>
        <row r="53">
          <cell r="A53" t="str">
            <v>68960000</v>
          </cell>
          <cell r="B53" t="str">
            <v>MCC Rev</v>
          </cell>
          <cell r="C53">
            <v>0</v>
          </cell>
          <cell r="D53">
            <v>0</v>
          </cell>
          <cell r="E53">
            <v>0</v>
          </cell>
          <cell r="F53">
            <v>0</v>
          </cell>
        </row>
        <row r="54">
          <cell r="A54" t="str">
            <v>69970000</v>
          </cell>
          <cell r="B54" t="str">
            <v>I/C COMM 1S BLDG PAR</v>
          </cell>
          <cell r="C54">
            <v>0</v>
          </cell>
          <cell r="D54">
            <v>0</v>
          </cell>
          <cell r="E54">
            <v>0</v>
          </cell>
          <cell r="F54">
            <v>0</v>
          </cell>
        </row>
        <row r="55">
          <cell r="A55" t="str">
            <v>69999999</v>
          </cell>
          <cell r="B55" t="str">
            <v>I/CO Revenue</v>
          </cell>
          <cell r="C55">
            <v>0</v>
          </cell>
          <cell r="D55">
            <v>0</v>
          </cell>
          <cell r="E55">
            <v>0</v>
          </cell>
          <cell r="F55">
            <v>0</v>
          </cell>
        </row>
        <row r="56">
          <cell r="A56" t="str">
            <v>Total Revenues</v>
          </cell>
          <cell r="C56">
            <v>5232558304.579999</v>
          </cell>
          <cell r="D56">
            <v>5614354706.289999</v>
          </cell>
          <cell r="E56">
            <v>-381796401.70999986</v>
          </cell>
          <cell r="F56">
            <v>10704174609.990002</v>
          </cell>
        </row>
        <row r="58">
          <cell r="A58" t="str">
            <v>71000000x</v>
          </cell>
          <cell r="B58" t="str">
            <v>Operating Expense-Ot</v>
          </cell>
          <cell r="C58">
            <v>0</v>
          </cell>
          <cell r="D58">
            <v>0</v>
          </cell>
          <cell r="E58">
            <v>0</v>
          </cell>
          <cell r="F58">
            <v>0</v>
          </cell>
        </row>
        <row r="59">
          <cell r="A59" t="str">
            <v>71000010</v>
          </cell>
          <cell r="B59" t="str">
            <v>Operating Expense</v>
          </cell>
          <cell r="C59">
            <v>0</v>
          </cell>
          <cell r="D59">
            <v>0</v>
          </cell>
          <cell r="E59">
            <v>0</v>
          </cell>
          <cell r="F59">
            <v>0</v>
          </cell>
        </row>
        <row r="60">
          <cell r="A60" t="str">
            <v>71000110</v>
          </cell>
          <cell r="B60" t="str">
            <v>Rebillable Equipment</v>
          </cell>
          <cell r="C60">
            <v>0</v>
          </cell>
          <cell r="D60">
            <v>0</v>
          </cell>
          <cell r="E60">
            <v>0</v>
          </cell>
          <cell r="F60">
            <v>0</v>
          </cell>
        </row>
        <row r="61">
          <cell r="A61" t="str">
            <v>71000120</v>
          </cell>
          <cell r="B61" t="str">
            <v>PPA Amort – Other</v>
          </cell>
          <cell r="C61">
            <v>-972504.63</v>
          </cell>
          <cell r="D61">
            <v>-695855.09</v>
          </cell>
          <cell r="E61">
            <v>-276649.53999999998</v>
          </cell>
          <cell r="F61">
            <v>-1870574.26</v>
          </cell>
        </row>
        <row r="62">
          <cell r="A62" t="str">
            <v>71001000</v>
          </cell>
          <cell r="B62" t="str">
            <v>Regular Time Exempt</v>
          </cell>
          <cell r="C62">
            <v>-163720594.93000001</v>
          </cell>
          <cell r="D62">
            <v>-150200480.81999999</v>
          </cell>
          <cell r="E62">
            <v>-13520114.109999999</v>
          </cell>
          <cell r="F62">
            <v>-321617674.31</v>
          </cell>
        </row>
        <row r="63">
          <cell r="A63" t="str">
            <v>71001020</v>
          </cell>
          <cell r="B63" t="str">
            <v>Vacation - Exempt</v>
          </cell>
          <cell r="C63">
            <v>-5959372.8200000003</v>
          </cell>
          <cell r="D63">
            <v>-5555529.7000000002</v>
          </cell>
          <cell r="E63">
            <v>-403843.12</v>
          </cell>
          <cell r="F63">
            <v>-12599459.279999999</v>
          </cell>
        </row>
        <row r="64">
          <cell r="A64" t="str">
            <v>71001030</v>
          </cell>
          <cell r="B64" t="str">
            <v>Sched Relief of Exm</v>
          </cell>
          <cell r="C64">
            <v>-2888417.94</v>
          </cell>
          <cell r="D64">
            <v>-3022142.51</v>
          </cell>
          <cell r="E64">
            <v>133724.57</v>
          </cell>
          <cell r="F64">
            <v>-6005033.3899999997</v>
          </cell>
        </row>
        <row r="65">
          <cell r="A65" t="str">
            <v>71001040</v>
          </cell>
          <cell r="B65" t="str">
            <v>Short Trm Disabl Exm</v>
          </cell>
          <cell r="C65">
            <v>-206798.78</v>
          </cell>
          <cell r="D65">
            <v>-289864.96999999997</v>
          </cell>
          <cell r="E65">
            <v>83066.19</v>
          </cell>
          <cell r="F65">
            <v>-525379.13</v>
          </cell>
        </row>
        <row r="66">
          <cell r="A66" t="str">
            <v>71001050</v>
          </cell>
          <cell r="B66" t="str">
            <v>Geog Cst Living Exm</v>
          </cell>
          <cell r="C66">
            <v>-144</v>
          </cell>
          <cell r="D66">
            <v>-30.2</v>
          </cell>
          <cell r="E66">
            <v>-113.8</v>
          </cell>
          <cell r="F66">
            <v>-8001.96</v>
          </cell>
        </row>
        <row r="67">
          <cell r="A67" t="str">
            <v>71001080</v>
          </cell>
          <cell r="B67" t="str">
            <v>Restructuring Exempt</v>
          </cell>
          <cell r="C67">
            <v>-30000</v>
          </cell>
          <cell r="D67">
            <v>-80000</v>
          </cell>
          <cell r="E67">
            <v>50000</v>
          </cell>
          <cell r="F67">
            <v>-244250</v>
          </cell>
        </row>
        <row r="68">
          <cell r="A68" t="str">
            <v>71001100</v>
          </cell>
          <cell r="B68" t="str">
            <v>Reg Time Sched NOpr</v>
          </cell>
          <cell r="C68">
            <v>-280220887.39999998</v>
          </cell>
          <cell r="D68">
            <v>-246998097.58000001</v>
          </cell>
          <cell r="E68">
            <v>-33222789.82</v>
          </cell>
          <cell r="F68">
            <v>-550511785.38999999</v>
          </cell>
        </row>
        <row r="69">
          <cell r="A69" t="str">
            <v>71001110</v>
          </cell>
          <cell r="B69" t="str">
            <v>OT Sched Non Opr</v>
          </cell>
          <cell r="C69">
            <v>-76200701.730000004</v>
          </cell>
          <cell r="D69">
            <v>-65439103.520000003</v>
          </cell>
          <cell r="E69">
            <v>-10761598.210000001</v>
          </cell>
          <cell r="F69">
            <v>-139925710.71000001</v>
          </cell>
        </row>
        <row r="70">
          <cell r="A70" t="str">
            <v>71001120</v>
          </cell>
          <cell r="B70" t="str">
            <v>Vaca Sched Non Opr</v>
          </cell>
          <cell r="C70">
            <v>-16144340.9</v>
          </cell>
          <cell r="D70">
            <v>-14776673.07</v>
          </cell>
          <cell r="E70">
            <v>-1367667.83</v>
          </cell>
          <cell r="F70">
            <v>-26833974.850000001</v>
          </cell>
        </row>
        <row r="71">
          <cell r="A71" t="str">
            <v>71001130</v>
          </cell>
          <cell r="B71" t="str">
            <v>Holiday Py Schd NOpr</v>
          </cell>
          <cell r="C71">
            <v>-7669415.54</v>
          </cell>
          <cell r="D71">
            <v>-6784433.3799999999</v>
          </cell>
          <cell r="E71">
            <v>-884982.16</v>
          </cell>
          <cell r="F71">
            <v>-15226121.529999999</v>
          </cell>
        </row>
        <row r="72">
          <cell r="A72" t="str">
            <v>71001140</v>
          </cell>
          <cell r="B72" t="str">
            <v>Sick Pay Sched NOpr</v>
          </cell>
          <cell r="C72">
            <v>-471841.92</v>
          </cell>
          <cell r="D72">
            <v>-397667.01</v>
          </cell>
          <cell r="E72">
            <v>-74174.91</v>
          </cell>
          <cell r="F72">
            <v>-1022284.02</v>
          </cell>
        </row>
        <row r="73">
          <cell r="A73" t="str">
            <v>71001150</v>
          </cell>
          <cell r="B73" t="str">
            <v>Other Time Pd Not Wk</v>
          </cell>
          <cell r="C73">
            <v>-11884853.550000001</v>
          </cell>
          <cell r="D73">
            <v>-11153260.67</v>
          </cell>
          <cell r="E73">
            <v>-731592.88</v>
          </cell>
          <cell r="F73">
            <v>-27889399.66</v>
          </cell>
        </row>
        <row r="74">
          <cell r="A74" t="str">
            <v>71001155</v>
          </cell>
          <cell r="B74" t="str">
            <v>Car Repair</v>
          </cell>
          <cell r="C74">
            <v>0</v>
          </cell>
          <cell r="D74">
            <v>0</v>
          </cell>
          <cell r="E74">
            <v>0</v>
          </cell>
          <cell r="F74">
            <v>0</v>
          </cell>
        </row>
        <row r="75">
          <cell r="A75" t="str">
            <v>71001160</v>
          </cell>
          <cell r="B75" t="str">
            <v>On Duty Inj Rstrict</v>
          </cell>
          <cell r="C75">
            <v>0</v>
          </cell>
          <cell r="D75">
            <v>0</v>
          </cell>
          <cell r="E75">
            <v>0</v>
          </cell>
          <cell r="F75">
            <v>0</v>
          </cell>
        </row>
        <row r="76">
          <cell r="A76" t="str">
            <v>71001170</v>
          </cell>
          <cell r="B76" t="str">
            <v>Off Duty Inj Rstrict</v>
          </cell>
          <cell r="C76">
            <v>-88201.87</v>
          </cell>
          <cell r="D76">
            <v>-46111.28</v>
          </cell>
          <cell r="E76">
            <v>-42090.59</v>
          </cell>
          <cell r="F76">
            <v>-141622.21</v>
          </cell>
        </row>
        <row r="77">
          <cell r="A77" t="str">
            <v>71001180</v>
          </cell>
          <cell r="B77" t="str">
            <v>OT Holiday Sch NOpr</v>
          </cell>
          <cell r="C77">
            <v>-2231729.2999999998</v>
          </cell>
          <cell r="D77">
            <v>-2050709.02</v>
          </cell>
          <cell r="E77">
            <v>-181020.28</v>
          </cell>
          <cell r="F77">
            <v>-4463020.78</v>
          </cell>
        </row>
        <row r="78">
          <cell r="A78" t="str">
            <v>71001200</v>
          </cell>
          <cell r="B78" t="str">
            <v>Safety Day Sched NOp</v>
          </cell>
          <cell r="C78">
            <v>-215589.29</v>
          </cell>
          <cell r="D78">
            <v>-225139.55</v>
          </cell>
          <cell r="E78">
            <v>9550.26</v>
          </cell>
          <cell r="F78">
            <v>-441781.52</v>
          </cell>
        </row>
        <row r="79">
          <cell r="A79" t="str">
            <v>71001210</v>
          </cell>
          <cell r="B79" t="str">
            <v>Witness BfitsSchdNOp</v>
          </cell>
          <cell r="C79">
            <v>-12583.75</v>
          </cell>
          <cell r="D79">
            <v>-17514.86</v>
          </cell>
          <cell r="E79">
            <v>4931.1099999999997</v>
          </cell>
          <cell r="F79">
            <v>-19128.169999999998</v>
          </cell>
        </row>
        <row r="80">
          <cell r="A80" t="str">
            <v>71001230</v>
          </cell>
          <cell r="B80" t="str">
            <v>Sem &amp; Train Sch NOpr</v>
          </cell>
          <cell r="C80">
            <v>-6447269.0499999998</v>
          </cell>
          <cell r="D80">
            <v>-5895558.5899999999</v>
          </cell>
          <cell r="E80">
            <v>-551710.46</v>
          </cell>
          <cell r="F80">
            <v>-13600656.550000001</v>
          </cell>
        </row>
        <row r="81">
          <cell r="A81" t="str">
            <v>71001240</v>
          </cell>
          <cell r="B81" t="str">
            <v>Othr Clms Sched NOpr</v>
          </cell>
          <cell r="C81">
            <v>-3282957.17</v>
          </cell>
          <cell r="D81">
            <v>-3429950.99</v>
          </cell>
          <cell r="E81">
            <v>146993.82</v>
          </cell>
          <cell r="F81">
            <v>-6677081.2800000003</v>
          </cell>
        </row>
        <row r="82">
          <cell r="A82" t="str">
            <v>71001250</v>
          </cell>
          <cell r="B82" t="str">
            <v>Sched Protect Py NOp</v>
          </cell>
          <cell r="C82">
            <v>-228529.41</v>
          </cell>
          <cell r="D82">
            <v>-230955.41</v>
          </cell>
          <cell r="E82">
            <v>2426</v>
          </cell>
          <cell r="F82">
            <v>-461270.36</v>
          </cell>
        </row>
        <row r="83">
          <cell r="A83" t="str">
            <v>71001260</v>
          </cell>
          <cell r="B83" t="str">
            <v>Sched Protect Py Op</v>
          </cell>
          <cell r="C83">
            <v>0</v>
          </cell>
          <cell r="D83">
            <v>0</v>
          </cell>
          <cell r="E83">
            <v>0</v>
          </cell>
          <cell r="F83">
            <v>0</v>
          </cell>
        </row>
        <row r="84">
          <cell r="A84" t="str">
            <v>71001300</v>
          </cell>
          <cell r="B84" t="str">
            <v>Reg Tm Sched Opr</v>
          </cell>
          <cell r="C84">
            <v>-264093081.44</v>
          </cell>
          <cell r="D84">
            <v>-257796066.88999999</v>
          </cell>
          <cell r="E84">
            <v>-6297014.5499999998</v>
          </cell>
          <cell r="F84">
            <v>-531984287.87</v>
          </cell>
        </row>
        <row r="85">
          <cell r="A85" t="str">
            <v>71001310</v>
          </cell>
          <cell r="B85" t="str">
            <v>OT - Scheduled NonOp</v>
          </cell>
          <cell r="C85">
            <v>-25121518.120000001</v>
          </cell>
          <cell r="D85">
            <v>-30886515.93</v>
          </cell>
          <cell r="E85">
            <v>5764997.8099999996</v>
          </cell>
          <cell r="F85">
            <v>-53696777.93</v>
          </cell>
        </row>
        <row r="86">
          <cell r="A86" t="str">
            <v>71001320</v>
          </cell>
          <cell r="B86" t="str">
            <v>Restructurings</v>
          </cell>
          <cell r="C86">
            <v>0</v>
          </cell>
          <cell r="D86">
            <v>0</v>
          </cell>
          <cell r="E86">
            <v>0</v>
          </cell>
          <cell r="F86">
            <v>0</v>
          </cell>
        </row>
        <row r="87">
          <cell r="A87" t="str">
            <v>71001330</v>
          </cell>
          <cell r="B87" t="str">
            <v>Reg Tm Non-Crw Start</v>
          </cell>
          <cell r="C87">
            <v>-13024391.17</v>
          </cell>
          <cell r="D87">
            <v>-11846126.369999999</v>
          </cell>
          <cell r="E87">
            <v>-1178264.8</v>
          </cell>
          <cell r="F87">
            <v>-26169724.559999999</v>
          </cell>
        </row>
        <row r="88">
          <cell r="A88" t="str">
            <v>71001340</v>
          </cell>
          <cell r="B88" t="str">
            <v>OT- Non-Crew Start</v>
          </cell>
          <cell r="C88">
            <v>-1318387.01</v>
          </cell>
          <cell r="D88">
            <v>-1307280.97</v>
          </cell>
          <cell r="E88">
            <v>-11106.04</v>
          </cell>
          <cell r="F88">
            <v>-2649690.44</v>
          </cell>
        </row>
        <row r="89">
          <cell r="A89" t="str">
            <v>71001350</v>
          </cell>
          <cell r="B89" t="str">
            <v>Arb Non Crew Start</v>
          </cell>
          <cell r="C89">
            <v>-1466760.95</v>
          </cell>
          <cell r="D89">
            <v>-1378487.33</v>
          </cell>
          <cell r="E89">
            <v>-88273.62</v>
          </cell>
          <cell r="F89">
            <v>-2910551.78</v>
          </cell>
        </row>
        <row r="90">
          <cell r="A90" t="str">
            <v>71001391</v>
          </cell>
          <cell r="B90" t="str">
            <v>Safety Pay Ded-ZBA</v>
          </cell>
          <cell r="C90">
            <v>0</v>
          </cell>
          <cell r="D90">
            <v>0</v>
          </cell>
          <cell r="E90">
            <v>0</v>
          </cell>
          <cell r="F90">
            <v>0</v>
          </cell>
        </row>
        <row r="91">
          <cell r="A91" t="str">
            <v>71001400</v>
          </cell>
          <cell r="B91" t="str">
            <v>Arb Blocking</v>
          </cell>
          <cell r="C91">
            <v>0</v>
          </cell>
          <cell r="D91">
            <v>0</v>
          </cell>
          <cell r="E91">
            <v>0</v>
          </cell>
          <cell r="F91">
            <v>0</v>
          </cell>
        </row>
        <row r="92">
          <cell r="A92" t="str">
            <v>71001410</v>
          </cell>
          <cell r="B92" t="str">
            <v>Arb CaboosePooling</v>
          </cell>
          <cell r="C92">
            <v>-16484</v>
          </cell>
          <cell r="D92">
            <v>-22297.94</v>
          </cell>
          <cell r="E92">
            <v>5813.94</v>
          </cell>
          <cell r="F92">
            <v>-36438.769999999997</v>
          </cell>
        </row>
        <row r="93">
          <cell r="A93" t="str">
            <v>71001420</v>
          </cell>
          <cell r="B93" t="str">
            <v>Arb Deadheading</v>
          </cell>
          <cell r="C93">
            <v>-21825242.699999999</v>
          </cell>
          <cell r="D93">
            <v>-18103749.219999999</v>
          </cell>
          <cell r="E93">
            <v>-3721493.48</v>
          </cell>
          <cell r="F93">
            <v>-42519378.359999999</v>
          </cell>
        </row>
        <row r="94">
          <cell r="A94" t="str">
            <v>71001430</v>
          </cell>
          <cell r="B94" t="str">
            <v>Arb Emp Prod Cost</v>
          </cell>
          <cell r="C94">
            <v>-5033036.32</v>
          </cell>
          <cell r="D94">
            <v>-5710228.0599999996</v>
          </cell>
          <cell r="E94">
            <v>677191.74</v>
          </cell>
          <cell r="F94">
            <v>-10516265.41</v>
          </cell>
        </row>
        <row r="95">
          <cell r="A95" t="str">
            <v>71001450</v>
          </cell>
          <cell r="B95" t="str">
            <v>Arb Final Term Day</v>
          </cell>
          <cell r="C95">
            <v>-17418.38</v>
          </cell>
          <cell r="D95">
            <v>-21683.39</v>
          </cell>
          <cell r="E95">
            <v>4265.01</v>
          </cell>
          <cell r="F95">
            <v>-38502.53</v>
          </cell>
        </row>
        <row r="96">
          <cell r="A96" t="str">
            <v>71001460</v>
          </cell>
          <cell r="B96" t="str">
            <v>Arb Guarantees</v>
          </cell>
          <cell r="C96">
            <v>-12941905.779999999</v>
          </cell>
          <cell r="D96">
            <v>-7327529.71</v>
          </cell>
          <cell r="E96">
            <v>-5614376.0700000003</v>
          </cell>
          <cell r="F96">
            <v>-28751869.77</v>
          </cell>
        </row>
        <row r="97">
          <cell r="A97" t="str">
            <v>71001470</v>
          </cell>
          <cell r="B97" t="str">
            <v>Arb Held Away</v>
          </cell>
          <cell r="C97">
            <v>-10711137.09</v>
          </cell>
          <cell r="D97">
            <v>-9546813.9399999995</v>
          </cell>
          <cell r="E97">
            <v>-1164323.1499999999</v>
          </cell>
          <cell r="F97">
            <v>-21135564.59</v>
          </cell>
        </row>
        <row r="98">
          <cell r="A98" t="str">
            <v>71001480</v>
          </cell>
          <cell r="B98" t="str">
            <v>Arb Terminal Delay</v>
          </cell>
          <cell r="C98">
            <v>-49354.69</v>
          </cell>
          <cell r="D98">
            <v>-56933.42</v>
          </cell>
          <cell r="E98">
            <v>7578.73</v>
          </cell>
          <cell r="F98">
            <v>-97724.65</v>
          </cell>
        </row>
        <row r="99">
          <cell r="A99" t="str">
            <v>71001490</v>
          </cell>
          <cell r="B99" t="str">
            <v>Arb Personal Leave</v>
          </cell>
          <cell r="C99">
            <v>-7662321.6500000004</v>
          </cell>
          <cell r="D99">
            <v>-6383973.2199999997</v>
          </cell>
          <cell r="E99">
            <v>-1278348.43</v>
          </cell>
          <cell r="F99">
            <v>-18187443.890000001</v>
          </cell>
        </row>
        <row r="100">
          <cell r="A100" t="str">
            <v>71001500</v>
          </cell>
          <cell r="B100" t="str">
            <v>Arb Rules Exam</v>
          </cell>
          <cell r="C100">
            <v>-2941223.69</v>
          </cell>
          <cell r="D100">
            <v>-2765542.67</v>
          </cell>
          <cell r="E100">
            <v>-175681.02</v>
          </cell>
          <cell r="F100">
            <v>-7785458.2699999996</v>
          </cell>
        </row>
        <row r="101">
          <cell r="A101" t="str">
            <v>71001510</v>
          </cell>
          <cell r="B101" t="str">
            <v>Arb Switching Road</v>
          </cell>
          <cell r="C101">
            <v>-21463.25</v>
          </cell>
          <cell r="D101">
            <v>-29116.04</v>
          </cell>
          <cell r="E101">
            <v>7652.79</v>
          </cell>
          <cell r="F101">
            <v>-41350.85</v>
          </cell>
        </row>
        <row r="102">
          <cell r="A102" t="str">
            <v>71001520</v>
          </cell>
          <cell r="B102" t="str">
            <v>Arb Switch Terminal</v>
          </cell>
          <cell r="C102">
            <v>-19471.53</v>
          </cell>
          <cell r="D102">
            <v>-22386.05</v>
          </cell>
          <cell r="E102">
            <v>2914.52</v>
          </cell>
          <cell r="F102">
            <v>-36750.71</v>
          </cell>
        </row>
        <row r="103">
          <cell r="A103" t="str">
            <v>71001530</v>
          </cell>
          <cell r="B103" t="str">
            <v>Arb Vacation</v>
          </cell>
          <cell r="C103">
            <v>-30857012.91</v>
          </cell>
          <cell r="D103">
            <v>-28712877.32</v>
          </cell>
          <cell r="E103">
            <v>-2144135.59</v>
          </cell>
          <cell r="F103">
            <v>-51754541.509999998</v>
          </cell>
        </row>
        <row r="104">
          <cell r="A104" t="str">
            <v>71001540</v>
          </cell>
          <cell r="B104" t="str">
            <v>Arb Holiday Pay</v>
          </cell>
          <cell r="C104">
            <v>-1825233.67</v>
          </cell>
          <cell r="D104">
            <v>-1747560.19</v>
          </cell>
          <cell r="E104">
            <v>-77673.48</v>
          </cell>
          <cell r="F104">
            <v>-3786607.01</v>
          </cell>
        </row>
        <row r="105">
          <cell r="A105" t="str">
            <v>71001550</v>
          </cell>
          <cell r="B105" t="str">
            <v>Arb Claim Adjust</v>
          </cell>
          <cell r="C105">
            <v>-1121451.1000000001</v>
          </cell>
          <cell r="D105">
            <v>-1012254.04</v>
          </cell>
          <cell r="E105">
            <v>-109197.06</v>
          </cell>
          <cell r="F105">
            <v>-5115574.24</v>
          </cell>
        </row>
        <row r="106">
          <cell r="A106" t="str">
            <v>71001560</v>
          </cell>
          <cell r="B106" t="str">
            <v>Arb Reserve Board</v>
          </cell>
          <cell r="C106">
            <v>-2250.8200000000002</v>
          </cell>
          <cell r="D106">
            <v>0</v>
          </cell>
          <cell r="E106">
            <v>-2250.8200000000002</v>
          </cell>
          <cell r="F106">
            <v>-2250.8200000000002</v>
          </cell>
        </row>
        <row r="107">
          <cell r="A107" t="str">
            <v>71001570</v>
          </cell>
          <cell r="B107" t="str">
            <v>All Otr Schd Op Lab</v>
          </cell>
          <cell r="C107">
            <v>2921170.93</v>
          </cell>
          <cell r="D107">
            <v>980875</v>
          </cell>
          <cell r="E107">
            <v>1940295.93</v>
          </cell>
          <cell r="F107">
            <v>3954538.52</v>
          </cell>
        </row>
        <row r="108">
          <cell r="A108" t="str">
            <v>71001580</v>
          </cell>
          <cell r="B108" t="str">
            <v>Arb Car Scale Add</v>
          </cell>
          <cell r="C108">
            <v>-1228393.8</v>
          </cell>
          <cell r="D108">
            <v>-1115278.48</v>
          </cell>
          <cell r="E108">
            <v>-113115.32</v>
          </cell>
          <cell r="F108">
            <v>-2358314.37</v>
          </cell>
        </row>
        <row r="109">
          <cell r="A109" t="str">
            <v>71001590</v>
          </cell>
          <cell r="B109" t="str">
            <v>Arb Short Crew</v>
          </cell>
          <cell r="C109">
            <v>-15446820.17</v>
          </cell>
          <cell r="D109">
            <v>-15752694.93</v>
          </cell>
          <cell r="E109">
            <v>305874.76</v>
          </cell>
          <cell r="F109">
            <v>-32048741.5</v>
          </cell>
        </row>
        <row r="110">
          <cell r="A110" t="str">
            <v>71001601</v>
          </cell>
          <cell r="B110" t="str">
            <v>Arb Oper Decision</v>
          </cell>
          <cell r="C110">
            <v>-133623.57</v>
          </cell>
          <cell r="D110">
            <v>-173970.11</v>
          </cell>
          <cell r="E110">
            <v>40346.54</v>
          </cell>
          <cell r="F110">
            <v>-274547.87</v>
          </cell>
        </row>
        <row r="111">
          <cell r="A111" t="str">
            <v>71001602</v>
          </cell>
          <cell r="B111" t="str">
            <v>Arb Safety Mtgs</v>
          </cell>
          <cell r="C111">
            <v>-7637421.6799999997</v>
          </cell>
          <cell r="D111">
            <v>-8685336.6400000006</v>
          </cell>
          <cell r="E111">
            <v>1047914.96</v>
          </cell>
          <cell r="F111">
            <v>-14859334.109999999</v>
          </cell>
        </row>
        <row r="112">
          <cell r="A112" t="str">
            <v>71001603</v>
          </cell>
          <cell r="B112" t="str">
            <v>Arb New Emp Tr</v>
          </cell>
          <cell r="C112">
            <v>-361373.94</v>
          </cell>
          <cell r="D112">
            <v>-384736.92</v>
          </cell>
          <cell r="E112">
            <v>23362.98</v>
          </cell>
          <cell r="F112">
            <v>-724401.17</v>
          </cell>
        </row>
        <row r="113">
          <cell r="A113" t="str">
            <v>71001604</v>
          </cell>
          <cell r="B113" t="str">
            <v>Arb Crew Penalty</v>
          </cell>
          <cell r="C113">
            <v>-1807084.33</v>
          </cell>
          <cell r="D113">
            <v>-4372974.22</v>
          </cell>
          <cell r="E113">
            <v>2565889.89</v>
          </cell>
          <cell r="F113">
            <v>-3744724.32</v>
          </cell>
        </row>
        <row r="114">
          <cell r="A114" t="str">
            <v>71001606</v>
          </cell>
          <cell r="B114" t="str">
            <v>Arb All Other Fixed</v>
          </cell>
          <cell r="C114">
            <v>-1282724.6100000001</v>
          </cell>
          <cell r="D114">
            <v>-806750.51</v>
          </cell>
          <cell r="E114">
            <v>-475974.1</v>
          </cell>
          <cell r="F114">
            <v>-2308758.34</v>
          </cell>
        </row>
        <row r="115">
          <cell r="A115" t="str">
            <v>71001610</v>
          </cell>
          <cell r="B115" t="str">
            <v>Arb Oper Decision</v>
          </cell>
          <cell r="C115">
            <v>-23816.19</v>
          </cell>
          <cell r="D115">
            <v>-43412.93</v>
          </cell>
          <cell r="E115">
            <v>19596.740000000002</v>
          </cell>
          <cell r="F115">
            <v>-26575.14</v>
          </cell>
        </row>
        <row r="116">
          <cell r="A116" t="str">
            <v>71001624</v>
          </cell>
          <cell r="B116" t="str">
            <v>Arb All Oth Variable</v>
          </cell>
          <cell r="C116">
            <v>-9337537.7200000007</v>
          </cell>
          <cell r="D116">
            <v>-9144181.8599999994</v>
          </cell>
          <cell r="E116">
            <v>-193355.86</v>
          </cell>
          <cell r="F116">
            <v>-18661870.510000002</v>
          </cell>
        </row>
        <row r="117">
          <cell r="A117" t="str">
            <v>71001630</v>
          </cell>
          <cell r="B117" t="str">
            <v>Arb Safety Mtgs</v>
          </cell>
          <cell r="C117">
            <v>-8618000.8599999994</v>
          </cell>
          <cell r="D117">
            <v>-7600384.4699999997</v>
          </cell>
          <cell r="E117">
            <v>-1017616.39</v>
          </cell>
          <cell r="F117">
            <v>-22646083.210000001</v>
          </cell>
        </row>
        <row r="118">
          <cell r="A118" t="str">
            <v>71001640</v>
          </cell>
          <cell r="B118" t="str">
            <v>Arb New Emp Tr</v>
          </cell>
          <cell r="C118">
            <v>-15755901.98</v>
          </cell>
          <cell r="D118">
            <v>-22824524.989999998</v>
          </cell>
          <cell r="E118">
            <v>7068623.0099999998</v>
          </cell>
          <cell r="F118">
            <v>-36945917.670000002</v>
          </cell>
        </row>
        <row r="119">
          <cell r="A119" t="str">
            <v>71001650</v>
          </cell>
          <cell r="B119" t="str">
            <v>Arb Place/Remove ETD</v>
          </cell>
          <cell r="C119">
            <v>-355495.33</v>
          </cell>
          <cell r="D119">
            <v>-347571.7</v>
          </cell>
          <cell r="E119">
            <v>-7923.63</v>
          </cell>
          <cell r="F119">
            <v>-698572.23</v>
          </cell>
        </row>
        <row r="120">
          <cell r="A120" t="str">
            <v>71001660</v>
          </cell>
          <cell r="B120" t="str">
            <v>Arb Air Pay</v>
          </cell>
          <cell r="C120">
            <v>-55817.93</v>
          </cell>
          <cell r="D120">
            <v>-75471.62</v>
          </cell>
          <cell r="E120">
            <v>19653.689999999999</v>
          </cell>
          <cell r="F120">
            <v>-112000.83</v>
          </cell>
        </row>
        <row r="121">
          <cell r="A121" t="str">
            <v>71001670</v>
          </cell>
          <cell r="B121" t="str">
            <v>Arb Training/Other</v>
          </cell>
          <cell r="C121">
            <v>-14193473.029999999</v>
          </cell>
          <cell r="D121">
            <v>-14046828.199999999</v>
          </cell>
          <cell r="E121">
            <v>-146644.82999999999</v>
          </cell>
          <cell r="F121">
            <v>-31609825.140000001</v>
          </cell>
        </row>
        <row r="122">
          <cell r="A122" t="str">
            <v>71001680</v>
          </cell>
          <cell r="B122" t="str">
            <v>Arb Detach Personnel</v>
          </cell>
          <cell r="C122">
            <v>-1127399.3</v>
          </cell>
          <cell r="D122">
            <v>-1195916.07</v>
          </cell>
          <cell r="E122">
            <v>68516.77</v>
          </cell>
          <cell r="F122">
            <v>-3516407.81</v>
          </cell>
        </row>
        <row r="123">
          <cell r="A123" t="str">
            <v>71001720</v>
          </cell>
          <cell r="B123" t="str">
            <v>Capitalized Vacation</v>
          </cell>
          <cell r="C123">
            <v>-499999</v>
          </cell>
          <cell r="D123">
            <v>-16946500</v>
          </cell>
          <cell r="E123">
            <v>16446501</v>
          </cell>
          <cell r="F123">
            <v>-1499999</v>
          </cell>
        </row>
        <row r="124">
          <cell r="A124" t="str">
            <v>71001721</v>
          </cell>
          <cell r="B124" t="str">
            <v>Capitalized Vacation</v>
          </cell>
          <cell r="C124">
            <v>0</v>
          </cell>
          <cell r="D124">
            <v>0</v>
          </cell>
          <cell r="E124">
            <v>0</v>
          </cell>
          <cell r="F124">
            <v>0</v>
          </cell>
        </row>
        <row r="125">
          <cell r="A125" t="str">
            <v>71001730</v>
          </cell>
          <cell r="B125" t="str">
            <v>Bill Credits Labor</v>
          </cell>
          <cell r="C125">
            <v>12173.46</v>
          </cell>
          <cell r="D125">
            <v>73709.789999999994</v>
          </cell>
          <cell r="E125">
            <v>-61536.33</v>
          </cell>
          <cell r="F125">
            <v>-34610.78</v>
          </cell>
        </row>
        <row r="126">
          <cell r="A126" t="str">
            <v>71001750</v>
          </cell>
          <cell r="B126" t="str">
            <v>PPA Amort – Comp &amp; B</v>
          </cell>
          <cell r="C126">
            <v>11410587.75</v>
          </cell>
          <cell r="D126">
            <v>11468726.15</v>
          </cell>
          <cell r="E126">
            <v>-58138.400000000001</v>
          </cell>
          <cell r="F126">
            <v>22821175.5</v>
          </cell>
        </row>
        <row r="127">
          <cell r="A127" t="str">
            <v>71001780</v>
          </cell>
          <cell r="B127" t="str">
            <v>Cap Sware Devel Labr</v>
          </cell>
          <cell r="C127">
            <v>7642196.04</v>
          </cell>
          <cell r="D127">
            <v>5459782.71</v>
          </cell>
          <cell r="E127">
            <v>2182413.33</v>
          </cell>
          <cell r="F127">
            <v>14171819.52</v>
          </cell>
        </row>
        <row r="128">
          <cell r="A128" t="str">
            <v>71001860</v>
          </cell>
          <cell r="B128" t="str">
            <v>Scheduled ICP - Non</v>
          </cell>
          <cell r="C128">
            <v>-838000</v>
          </cell>
          <cell r="D128">
            <v>-576050.86</v>
          </cell>
          <cell r="E128">
            <v>-261949.14</v>
          </cell>
          <cell r="F128">
            <v>-1716731.03</v>
          </cell>
        </row>
        <row r="129">
          <cell r="A129" t="str">
            <v>71001870</v>
          </cell>
          <cell r="B129" t="str">
            <v>Scheduled ICP - Op</v>
          </cell>
          <cell r="C129">
            <v>-14367252.460000001</v>
          </cell>
          <cell r="D129">
            <v>-12338413.390000001</v>
          </cell>
          <cell r="E129">
            <v>-2028839.07</v>
          </cell>
          <cell r="F129">
            <v>-30396978.370000001</v>
          </cell>
        </row>
        <row r="130">
          <cell r="A130" t="str">
            <v>71001880</v>
          </cell>
          <cell r="B130" t="str">
            <v>ICP BNSF Logist Expt</v>
          </cell>
          <cell r="C130">
            <v>0</v>
          </cell>
          <cell r="D130">
            <v>0</v>
          </cell>
          <cell r="E130">
            <v>0</v>
          </cell>
          <cell r="F130">
            <v>0</v>
          </cell>
        </row>
        <row r="131">
          <cell r="A131" t="str">
            <v>71001890</v>
          </cell>
          <cell r="B131" t="str">
            <v>Exempt Per&amp;ICP 401 M</v>
          </cell>
          <cell r="C131">
            <v>-418466.81</v>
          </cell>
          <cell r="D131">
            <v>28166</v>
          </cell>
          <cell r="E131">
            <v>-446632.81</v>
          </cell>
          <cell r="F131">
            <v>-1024788.85</v>
          </cell>
        </row>
        <row r="132">
          <cell r="A132" t="str">
            <v>71001900</v>
          </cell>
          <cell r="B132" t="str">
            <v>Backpay - NonOp Othr</v>
          </cell>
          <cell r="C132">
            <v>0</v>
          </cell>
          <cell r="D132">
            <v>0</v>
          </cell>
          <cell r="E132">
            <v>0</v>
          </cell>
          <cell r="F132">
            <v>0</v>
          </cell>
        </row>
        <row r="133">
          <cell r="A133" t="str">
            <v>71001910</v>
          </cell>
          <cell r="B133" t="str">
            <v>Backpay - Operations</v>
          </cell>
          <cell r="C133">
            <v>0</v>
          </cell>
          <cell r="D133">
            <v>0</v>
          </cell>
          <cell r="E133">
            <v>0</v>
          </cell>
          <cell r="F133">
            <v>0</v>
          </cell>
        </row>
        <row r="134">
          <cell r="A134" t="str">
            <v>71001928</v>
          </cell>
          <cell r="B134" t="str">
            <v>Stock Option Expense</v>
          </cell>
          <cell r="C134">
            <v>0</v>
          </cell>
          <cell r="D134">
            <v>0</v>
          </cell>
          <cell r="E134">
            <v>0</v>
          </cell>
          <cell r="F134">
            <v>0</v>
          </cell>
        </row>
        <row r="135">
          <cell r="A135" t="str">
            <v>71001930</v>
          </cell>
          <cell r="B135" t="str">
            <v>ICP - Exempt</v>
          </cell>
          <cell r="C135">
            <v>-20267780.219999999</v>
          </cell>
          <cell r="D135">
            <v>-16430424.6</v>
          </cell>
          <cell r="E135">
            <v>-3837355.62</v>
          </cell>
          <cell r="F135">
            <v>-39712133.329999998</v>
          </cell>
        </row>
        <row r="136">
          <cell r="A136" t="str">
            <v>71001950</v>
          </cell>
          <cell r="B136" t="str">
            <v>Backpay - MOW</v>
          </cell>
          <cell r="C136">
            <v>0</v>
          </cell>
          <cell r="D136">
            <v>0</v>
          </cell>
          <cell r="E136">
            <v>0</v>
          </cell>
          <cell r="F136">
            <v>0</v>
          </cell>
        </row>
        <row r="137">
          <cell r="A137" t="str">
            <v>71001970</v>
          </cell>
          <cell r="B137" t="str">
            <v>Regional Gang Bonus</v>
          </cell>
          <cell r="C137">
            <v>-42000</v>
          </cell>
          <cell r="D137">
            <v>-450000</v>
          </cell>
          <cell r="E137">
            <v>408000</v>
          </cell>
          <cell r="F137">
            <v>-534000</v>
          </cell>
        </row>
        <row r="138">
          <cell r="A138" t="str">
            <v>71001980</v>
          </cell>
          <cell r="B138" t="str">
            <v>Restricted Stock Exp</v>
          </cell>
          <cell r="C138">
            <v>0</v>
          </cell>
          <cell r="D138">
            <v>-36767.83</v>
          </cell>
          <cell r="E138">
            <v>36767.83</v>
          </cell>
          <cell r="F138">
            <v>0</v>
          </cell>
        </row>
        <row r="139">
          <cell r="A139" t="str">
            <v>71001990</v>
          </cell>
          <cell r="B139" t="str">
            <v>LTIP Cash Awards Exp</v>
          </cell>
          <cell r="C139">
            <v>-20672566.579999998</v>
          </cell>
          <cell r="D139">
            <v>-21150204.510000002</v>
          </cell>
          <cell r="E139">
            <v>477637.93</v>
          </cell>
          <cell r="F139">
            <v>-39557167.689999998</v>
          </cell>
        </row>
        <row r="140">
          <cell r="A140" t="str">
            <v>71001999</v>
          </cell>
          <cell r="B140" t="str">
            <v>Capital Labor Cleari</v>
          </cell>
          <cell r="C140">
            <v>102813723.36</v>
          </cell>
          <cell r="D140">
            <v>80023260.75</v>
          </cell>
          <cell r="E140">
            <v>22790462.609999999</v>
          </cell>
          <cell r="F140">
            <v>172100136.81999999</v>
          </cell>
        </row>
        <row r="141">
          <cell r="A141" t="str">
            <v>71002000</v>
          </cell>
          <cell r="B141" t="str">
            <v>BNSFIC Insurance</v>
          </cell>
          <cell r="C141">
            <v>0</v>
          </cell>
          <cell r="D141">
            <v>-1763605.89</v>
          </cell>
          <cell r="E141">
            <v>1763605.89</v>
          </cell>
          <cell r="F141">
            <v>0</v>
          </cell>
        </row>
        <row r="142">
          <cell r="A142" t="str">
            <v>71002010</v>
          </cell>
          <cell r="B142" t="str">
            <v>Pension Expense</v>
          </cell>
          <cell r="C142">
            <v>-11400457.220000001</v>
          </cell>
          <cell r="D142">
            <v>-11129321.68</v>
          </cell>
          <cell r="E142">
            <v>-271135.53999999998</v>
          </cell>
          <cell r="F142">
            <v>-22800511.699999999</v>
          </cell>
        </row>
        <row r="143">
          <cell r="A143" t="str">
            <v>71002020</v>
          </cell>
          <cell r="B143" t="str">
            <v>RET/SAV (401-K)</v>
          </cell>
          <cell r="C143">
            <v>0</v>
          </cell>
          <cell r="D143">
            <v>0</v>
          </cell>
          <cell r="E143">
            <v>0</v>
          </cell>
          <cell r="F143">
            <v>0</v>
          </cell>
        </row>
        <row r="144">
          <cell r="A144" t="str">
            <v>71002030</v>
          </cell>
          <cell r="B144" t="str">
            <v>OPEB &amp; Other</v>
          </cell>
          <cell r="C144">
            <v>-3100230.71</v>
          </cell>
          <cell r="D144">
            <v>-6019081.75</v>
          </cell>
          <cell r="E144">
            <v>2918851.04</v>
          </cell>
          <cell r="F144">
            <v>-8549972.2100000009</v>
          </cell>
        </row>
        <row r="145">
          <cell r="A145" t="str">
            <v>71002200</v>
          </cell>
          <cell r="B145" t="str">
            <v>Railroad Retirement</v>
          </cell>
          <cell r="C145">
            <v>0</v>
          </cell>
          <cell r="D145">
            <v>0</v>
          </cell>
          <cell r="E145">
            <v>0</v>
          </cell>
          <cell r="F145">
            <v>-3075.9</v>
          </cell>
        </row>
        <row r="146">
          <cell r="A146" t="str">
            <v>71002210</v>
          </cell>
          <cell r="B146" t="str">
            <v>Railroad Unemploy In</v>
          </cell>
          <cell r="C146">
            <v>0</v>
          </cell>
          <cell r="D146">
            <v>0</v>
          </cell>
          <cell r="E146">
            <v>0</v>
          </cell>
          <cell r="F146">
            <v>0</v>
          </cell>
        </row>
        <row r="147">
          <cell r="A147" t="str">
            <v>71002211</v>
          </cell>
          <cell r="B147" t="str">
            <v>Pyroll Tx Add Exempt</v>
          </cell>
          <cell r="C147">
            <v>-29454868.010000002</v>
          </cell>
          <cell r="D147">
            <v>-26771912.98</v>
          </cell>
          <cell r="E147">
            <v>-2682955.0299999998</v>
          </cell>
          <cell r="F147">
            <v>-57951836.460000001</v>
          </cell>
        </row>
        <row r="148">
          <cell r="A148" t="str">
            <v>71002270</v>
          </cell>
          <cell r="B148" t="str">
            <v>Bill Credits / Add</v>
          </cell>
          <cell r="C148">
            <v>0</v>
          </cell>
          <cell r="D148">
            <v>0</v>
          </cell>
          <cell r="E148">
            <v>0</v>
          </cell>
          <cell r="F148">
            <v>0</v>
          </cell>
        </row>
        <row r="149">
          <cell r="A149" t="str">
            <v>71002280</v>
          </cell>
          <cell r="B149" t="str">
            <v>Over/Under Backpay A</v>
          </cell>
          <cell r="C149">
            <v>0</v>
          </cell>
          <cell r="D149">
            <v>0</v>
          </cell>
          <cell r="E149">
            <v>0</v>
          </cell>
          <cell r="F149">
            <v>0</v>
          </cell>
        </row>
        <row r="150">
          <cell r="A150" t="str">
            <v>71002290</v>
          </cell>
          <cell r="B150" t="str">
            <v>Payroll Tax Additive</v>
          </cell>
          <cell r="C150">
            <v>-156371153.41999999</v>
          </cell>
          <cell r="D150">
            <v>-144367177.66999999</v>
          </cell>
          <cell r="E150">
            <v>-12003975.75</v>
          </cell>
          <cell r="F150">
            <v>-319552704.69</v>
          </cell>
        </row>
        <row r="151">
          <cell r="A151" t="str">
            <v>71002303</v>
          </cell>
          <cell r="B151" t="str">
            <v>Hlth&amp;Wfare Ad/Exempt</v>
          </cell>
          <cell r="C151">
            <v>-23521029.399999999</v>
          </cell>
          <cell r="D151">
            <v>-24191098.969999999</v>
          </cell>
          <cell r="E151">
            <v>670069.56999999995</v>
          </cell>
          <cell r="F151">
            <v>-46371810.509999998</v>
          </cell>
        </row>
        <row r="152">
          <cell r="A152" t="str">
            <v>71002320</v>
          </cell>
          <cell r="B152" t="str">
            <v>Hlth&amp;Wfare Ad/Sched</v>
          </cell>
          <cell r="C152">
            <v>-141106944.53</v>
          </cell>
          <cell r="D152">
            <v>-142787493.47999999</v>
          </cell>
          <cell r="E152">
            <v>1680548.95</v>
          </cell>
          <cell r="F152">
            <v>-288191556.30000001</v>
          </cell>
        </row>
        <row r="153">
          <cell r="A153" t="str">
            <v>71002321</v>
          </cell>
          <cell r="B153" t="str">
            <v>H&amp;W Additive Adj</v>
          </cell>
          <cell r="C153">
            <v>-1800011</v>
          </cell>
          <cell r="D153">
            <v>9898858</v>
          </cell>
          <cell r="E153">
            <v>-11698869</v>
          </cell>
          <cell r="F153">
            <v>-4499678</v>
          </cell>
        </row>
        <row r="154">
          <cell r="A154" t="str">
            <v>71002400</v>
          </cell>
          <cell r="B154" t="str">
            <v>Tuition Support</v>
          </cell>
          <cell r="C154">
            <v>-602987</v>
          </cell>
          <cell r="D154">
            <v>-548404.80000000005</v>
          </cell>
          <cell r="E154">
            <v>-54582.2</v>
          </cell>
          <cell r="F154">
            <v>-1109006.53</v>
          </cell>
        </row>
        <row r="155">
          <cell r="A155" t="str">
            <v>71002401</v>
          </cell>
          <cell r="B155" t="str">
            <v>Employee Relocations</v>
          </cell>
          <cell r="C155">
            <v>0</v>
          </cell>
          <cell r="D155">
            <v>0</v>
          </cell>
          <cell r="E155">
            <v>0</v>
          </cell>
          <cell r="F155">
            <v>0</v>
          </cell>
        </row>
        <row r="156">
          <cell r="A156" t="str">
            <v>71002402</v>
          </cell>
          <cell r="B156" t="str">
            <v>Employee Relos-NEI</v>
          </cell>
          <cell r="C156">
            <v>-94185.07</v>
          </cell>
          <cell r="D156">
            <v>-855848.38</v>
          </cell>
          <cell r="E156">
            <v>761663.31</v>
          </cell>
          <cell r="F156">
            <v>-295031.56</v>
          </cell>
        </row>
        <row r="157">
          <cell r="A157" t="str">
            <v>71002410</v>
          </cell>
          <cell r="B157" t="str">
            <v>Education - Non-Tuit</v>
          </cell>
          <cell r="C157">
            <v>-172466.42</v>
          </cell>
          <cell r="D157">
            <v>-421309.57</v>
          </cell>
          <cell r="E157">
            <v>248843.15</v>
          </cell>
          <cell r="F157">
            <v>-324662.15000000002</v>
          </cell>
        </row>
        <row r="158">
          <cell r="A158" t="str">
            <v>71002420</v>
          </cell>
          <cell r="B158" t="str">
            <v>Physical Examination</v>
          </cell>
          <cell r="C158">
            <v>-1025069.25</v>
          </cell>
          <cell r="D158">
            <v>-3182085.56</v>
          </cell>
          <cell r="E158">
            <v>2157016.31</v>
          </cell>
          <cell r="F158">
            <v>-3376358.42</v>
          </cell>
        </row>
        <row r="159">
          <cell r="A159" t="str">
            <v>71002430</v>
          </cell>
          <cell r="B159" t="str">
            <v>Drug Testing</v>
          </cell>
          <cell r="C159">
            <v>-1289993.6100000001</v>
          </cell>
          <cell r="D159">
            <v>-1453520.28</v>
          </cell>
          <cell r="E159">
            <v>163526.67000000001</v>
          </cell>
          <cell r="F159">
            <v>-2598964.27</v>
          </cell>
        </row>
        <row r="160">
          <cell r="A160" t="str">
            <v>71002440</v>
          </cell>
          <cell r="B160" t="str">
            <v>Safety Shoes</v>
          </cell>
          <cell r="C160">
            <v>-1267896.08</v>
          </cell>
          <cell r="D160">
            <v>-1113196.8600000001</v>
          </cell>
          <cell r="E160">
            <v>-154699.22</v>
          </cell>
          <cell r="F160">
            <v>-3201565.91</v>
          </cell>
        </row>
        <row r="161">
          <cell r="A161" t="str">
            <v>71002450</v>
          </cell>
          <cell r="B161" t="str">
            <v>Employee Relocations</v>
          </cell>
          <cell r="C161">
            <v>0</v>
          </cell>
          <cell r="D161">
            <v>0</v>
          </cell>
          <cell r="E161">
            <v>0</v>
          </cell>
          <cell r="F161">
            <v>0</v>
          </cell>
        </row>
        <row r="162">
          <cell r="A162" t="str">
            <v>71002451</v>
          </cell>
          <cell r="B162" t="str">
            <v>Employee Relocations</v>
          </cell>
          <cell r="C162">
            <v>-8847286.5800000001</v>
          </cell>
          <cell r="D162">
            <v>-9612560.0899999999</v>
          </cell>
          <cell r="E162">
            <v>765273.51</v>
          </cell>
          <cell r="F162">
            <v>-17348880.600000001</v>
          </cell>
        </row>
        <row r="163">
          <cell r="A163" t="str">
            <v>71002470</v>
          </cell>
          <cell r="B163" t="str">
            <v>Per Diem Meals&amp;Lodge</v>
          </cell>
          <cell r="C163">
            <v>-10752399.720000001</v>
          </cell>
          <cell r="D163">
            <v>-9465347.2899999991</v>
          </cell>
          <cell r="E163">
            <v>-1287052.43</v>
          </cell>
          <cell r="F163">
            <v>-19613325.039999999</v>
          </cell>
        </row>
        <row r="164">
          <cell r="A164" t="str">
            <v>71002480</v>
          </cell>
          <cell r="B164" t="str">
            <v>Safety Glasses</v>
          </cell>
          <cell r="C164">
            <v>-428.46</v>
          </cell>
          <cell r="D164">
            <v>-124.73</v>
          </cell>
          <cell r="E164">
            <v>-303.73</v>
          </cell>
          <cell r="F164">
            <v>-428.46</v>
          </cell>
        </row>
        <row r="165">
          <cell r="A165" t="str">
            <v>71002490</v>
          </cell>
          <cell r="B165" t="str">
            <v>Safety Equipment</v>
          </cell>
          <cell r="C165">
            <v>-6257730.9400000004</v>
          </cell>
          <cell r="D165">
            <v>-5082748.28</v>
          </cell>
          <cell r="E165">
            <v>-1174982.6599999999</v>
          </cell>
          <cell r="F165">
            <v>-13036923.529999999</v>
          </cell>
        </row>
        <row r="166">
          <cell r="A166" t="str">
            <v>71002510</v>
          </cell>
          <cell r="B166" t="str">
            <v>Safety Awards</v>
          </cell>
          <cell r="C166">
            <v>-372893.99</v>
          </cell>
          <cell r="D166">
            <v>-261151.08</v>
          </cell>
          <cell r="E166">
            <v>-111742.91</v>
          </cell>
          <cell r="F166">
            <v>-748800.94</v>
          </cell>
        </row>
        <row r="167">
          <cell r="A167" t="str">
            <v>71002520</v>
          </cell>
          <cell r="B167" t="str">
            <v>Safety Meetings</v>
          </cell>
          <cell r="C167">
            <v>-497208.15</v>
          </cell>
          <cell r="D167">
            <v>-554420.22</v>
          </cell>
          <cell r="E167">
            <v>57212.07</v>
          </cell>
          <cell r="F167">
            <v>-1107375.58</v>
          </cell>
        </row>
        <row r="168">
          <cell r="A168" t="str">
            <v>71002530</v>
          </cell>
          <cell r="B168" t="str">
            <v>AAR &amp; Rail Inc Svcs</v>
          </cell>
          <cell r="C168">
            <v>-3788230.88</v>
          </cell>
          <cell r="D168">
            <v>-3604166.14</v>
          </cell>
          <cell r="E168">
            <v>-184064.74</v>
          </cell>
          <cell r="F168">
            <v>-10715335.73</v>
          </cell>
        </row>
        <row r="169">
          <cell r="A169" t="str">
            <v>71002560</v>
          </cell>
          <cell r="B169" t="str">
            <v>Per Diem Mileage</v>
          </cell>
          <cell r="C169">
            <v>-7015082.0899999999</v>
          </cell>
          <cell r="D169">
            <v>-5963267.6299999999</v>
          </cell>
          <cell r="E169">
            <v>-1051814.46</v>
          </cell>
          <cell r="F169">
            <v>-12730907.130000001</v>
          </cell>
        </row>
        <row r="170">
          <cell r="A170" t="str">
            <v>71002851</v>
          </cell>
          <cell r="B170" t="str">
            <v>Pueblo Rail Faci ZBA</v>
          </cell>
          <cell r="C170">
            <v>-22.04</v>
          </cell>
          <cell r="D170">
            <v>0</v>
          </cell>
          <cell r="E170">
            <v>-22.04</v>
          </cell>
          <cell r="F170">
            <v>0</v>
          </cell>
        </row>
        <row r="171">
          <cell r="A171" t="str">
            <v>71002990</v>
          </cell>
          <cell r="B171" t="str">
            <v>Composite Plastics T</v>
          </cell>
          <cell r="C171">
            <v>0</v>
          </cell>
          <cell r="D171">
            <v>0</v>
          </cell>
          <cell r="E171">
            <v>0</v>
          </cell>
          <cell r="F171">
            <v>0</v>
          </cell>
        </row>
        <row r="172">
          <cell r="A172" t="str">
            <v>71003000</v>
          </cell>
          <cell r="B172" t="str">
            <v>New Tie Material</v>
          </cell>
          <cell r="C172">
            <v>-840870.5</v>
          </cell>
          <cell r="D172">
            <v>-17026.25</v>
          </cell>
          <cell r="E172">
            <v>-823844.25</v>
          </cell>
          <cell r="F172">
            <v>-1153756.8700000001</v>
          </cell>
        </row>
        <row r="173">
          <cell r="A173" t="str">
            <v>71003010</v>
          </cell>
          <cell r="B173" t="str">
            <v>Used Tie Material</v>
          </cell>
          <cell r="C173">
            <v>-163999.84</v>
          </cell>
          <cell r="D173">
            <v>0</v>
          </cell>
          <cell r="E173">
            <v>-163999.84</v>
          </cell>
          <cell r="F173">
            <v>-165158.78</v>
          </cell>
        </row>
        <row r="174">
          <cell r="A174" t="str">
            <v>71003040</v>
          </cell>
          <cell r="B174" t="str">
            <v>New Rail material</v>
          </cell>
          <cell r="C174">
            <v>-149872.95000000001</v>
          </cell>
          <cell r="D174">
            <v>101957.63</v>
          </cell>
          <cell r="E174">
            <v>-251830.58</v>
          </cell>
          <cell r="F174">
            <v>-213608.08</v>
          </cell>
        </row>
        <row r="175">
          <cell r="A175" t="str">
            <v>71003050</v>
          </cell>
          <cell r="B175" t="str">
            <v>Used Rail Material</v>
          </cell>
          <cell r="C175">
            <v>-68465.289999999994</v>
          </cell>
          <cell r="D175">
            <v>-99960.24</v>
          </cell>
          <cell r="E175">
            <v>31494.95</v>
          </cell>
          <cell r="F175">
            <v>-102585.27</v>
          </cell>
        </row>
        <row r="176">
          <cell r="A176" t="str">
            <v>71003080</v>
          </cell>
          <cell r="B176" t="str">
            <v>Other Track Material</v>
          </cell>
          <cell r="C176">
            <v>-7191460.6600000001</v>
          </cell>
          <cell r="D176">
            <v>-6276694.54</v>
          </cell>
          <cell r="E176">
            <v>-914766.12</v>
          </cell>
          <cell r="F176">
            <v>-13082033.460000001</v>
          </cell>
        </row>
        <row r="177">
          <cell r="A177" t="str">
            <v>71003100</v>
          </cell>
          <cell r="B177" t="str">
            <v>Ballast Material</v>
          </cell>
          <cell r="C177">
            <v>-79304.800000000003</v>
          </cell>
          <cell r="D177">
            <v>-274541.38</v>
          </cell>
          <cell r="E177">
            <v>195236.58</v>
          </cell>
          <cell r="F177">
            <v>-123604.42</v>
          </cell>
        </row>
        <row r="178">
          <cell r="A178" t="str">
            <v>71003101</v>
          </cell>
          <cell r="B178" t="str">
            <v>Shops &amp; Shop Machin</v>
          </cell>
          <cell r="C178">
            <v>-5833492.96</v>
          </cell>
          <cell r="D178">
            <v>-13516563.470000001</v>
          </cell>
          <cell r="E178">
            <v>7683070.5099999998</v>
          </cell>
          <cell r="F178">
            <v>-13679711.779999999</v>
          </cell>
        </row>
        <row r="179">
          <cell r="A179" t="str">
            <v>71003102</v>
          </cell>
          <cell r="B179" t="str">
            <v>Small Tools &amp; Shop</v>
          </cell>
          <cell r="C179">
            <v>-18397182.210000001</v>
          </cell>
          <cell r="D179">
            <v>-15807971.029999999</v>
          </cell>
          <cell r="E179">
            <v>-2589211.1800000002</v>
          </cell>
          <cell r="F179">
            <v>-36255169.390000001</v>
          </cell>
        </row>
        <row r="180">
          <cell r="A180" t="str">
            <v>71003103</v>
          </cell>
          <cell r="B180" t="str">
            <v>Drinking Water</v>
          </cell>
          <cell r="C180">
            <v>-518934.2</v>
          </cell>
          <cell r="D180">
            <v>-420346.08</v>
          </cell>
          <cell r="E180">
            <v>-98588.12</v>
          </cell>
          <cell r="F180">
            <v>-974330.71</v>
          </cell>
        </row>
        <row r="181">
          <cell r="A181" t="str">
            <v>71003104</v>
          </cell>
          <cell r="B181" t="str">
            <v>On-Track Wk Equip</v>
          </cell>
          <cell r="C181">
            <v>-11550831.960000001</v>
          </cell>
          <cell r="D181">
            <v>-930010.74</v>
          </cell>
          <cell r="E181">
            <v>-10620821.220000001</v>
          </cell>
          <cell r="F181">
            <v>-18308352.27</v>
          </cell>
        </row>
        <row r="182">
          <cell r="A182" t="str">
            <v>71003105</v>
          </cell>
          <cell r="B182" t="str">
            <v>Off-Track Work Equip</v>
          </cell>
          <cell r="C182">
            <v>-1174137.8</v>
          </cell>
          <cell r="D182">
            <v>-450069.2</v>
          </cell>
          <cell r="E182">
            <v>-724068.6</v>
          </cell>
          <cell r="F182">
            <v>-1715874.89</v>
          </cell>
        </row>
        <row r="183">
          <cell r="A183" t="str">
            <v>71003106</v>
          </cell>
          <cell r="B183" t="str">
            <v>Struct &amp; Culvert Mat</v>
          </cell>
          <cell r="C183">
            <v>-436627.05</v>
          </cell>
          <cell r="D183">
            <v>-367761.46</v>
          </cell>
          <cell r="E183">
            <v>-68865.59</v>
          </cell>
          <cell r="F183">
            <v>-851326.24</v>
          </cell>
        </row>
        <row r="184">
          <cell r="A184" t="str">
            <v>71003110</v>
          </cell>
          <cell r="B184" t="str">
            <v>Track Salvage Credit</v>
          </cell>
          <cell r="C184">
            <v>0</v>
          </cell>
          <cell r="D184">
            <v>0</v>
          </cell>
          <cell r="E184">
            <v>0</v>
          </cell>
          <cell r="F184">
            <v>0</v>
          </cell>
        </row>
        <row r="185">
          <cell r="A185" t="str">
            <v>71003120</v>
          </cell>
          <cell r="B185" t="str">
            <v>Telecom Material</v>
          </cell>
          <cell r="C185">
            <v>-3875391.37</v>
          </cell>
          <cell r="D185">
            <v>-2532820.38</v>
          </cell>
          <cell r="E185">
            <v>-1342570.99</v>
          </cell>
          <cell r="F185">
            <v>-7909558.5899999999</v>
          </cell>
        </row>
        <row r="186">
          <cell r="A186" t="str">
            <v>71003121</v>
          </cell>
          <cell r="B186" t="str">
            <v>Telec Mat – Roll Sto</v>
          </cell>
          <cell r="C186">
            <v>-262.35000000000002</v>
          </cell>
          <cell r="D186">
            <v>-30</v>
          </cell>
          <cell r="E186">
            <v>-232.35</v>
          </cell>
          <cell r="F186">
            <v>-652.35</v>
          </cell>
        </row>
        <row r="187">
          <cell r="A187" t="str">
            <v>71003130</v>
          </cell>
          <cell r="B187" t="str">
            <v>Signal Material</v>
          </cell>
          <cell r="C187">
            <v>-3203373.6</v>
          </cell>
          <cell r="D187">
            <v>-2984867.66</v>
          </cell>
          <cell r="E187">
            <v>-218505.94</v>
          </cell>
          <cell r="F187">
            <v>-6148134.79</v>
          </cell>
        </row>
        <row r="188">
          <cell r="A188" t="str">
            <v>71003160</v>
          </cell>
          <cell r="B188" t="str">
            <v>Pro Cd Audit Review</v>
          </cell>
          <cell r="C188">
            <v>-876.14</v>
          </cell>
          <cell r="D188">
            <v>-950.7</v>
          </cell>
          <cell r="E188">
            <v>74.56</v>
          </cell>
          <cell r="F188">
            <v>-1302.82</v>
          </cell>
        </row>
        <row r="189">
          <cell r="A189" t="str">
            <v>71003167</v>
          </cell>
          <cell r="B189" t="str">
            <v>Crosstown UPS Drayag</v>
          </cell>
          <cell r="C189">
            <v>0</v>
          </cell>
          <cell r="D189">
            <v>0</v>
          </cell>
          <cell r="E189">
            <v>0</v>
          </cell>
          <cell r="F189">
            <v>0</v>
          </cell>
        </row>
        <row r="190">
          <cell r="A190" t="str">
            <v>71003169</v>
          </cell>
          <cell r="B190" t="str">
            <v>Crosstown ETL/LTL Dr</v>
          </cell>
          <cell r="C190">
            <v>0</v>
          </cell>
          <cell r="D190">
            <v>0</v>
          </cell>
          <cell r="E190">
            <v>0</v>
          </cell>
          <cell r="F190">
            <v>0</v>
          </cell>
        </row>
        <row r="191">
          <cell r="A191" t="str">
            <v>71003171</v>
          </cell>
          <cell r="B191" t="str">
            <v>Crosstown TL/IMC Dra</v>
          </cell>
          <cell r="C191">
            <v>0</v>
          </cell>
          <cell r="D191">
            <v>0</v>
          </cell>
          <cell r="E191">
            <v>0</v>
          </cell>
          <cell r="F191">
            <v>0</v>
          </cell>
        </row>
        <row r="192">
          <cell r="A192" t="str">
            <v>71003172</v>
          </cell>
          <cell r="B192" t="str">
            <v>Crosstown Intl Dray</v>
          </cell>
          <cell r="C192">
            <v>0</v>
          </cell>
          <cell r="D192">
            <v>26628.78</v>
          </cell>
          <cell r="E192">
            <v>-26628.78</v>
          </cell>
          <cell r="F192">
            <v>0</v>
          </cell>
        </row>
        <row r="193">
          <cell r="A193" t="str">
            <v>71003177</v>
          </cell>
          <cell r="B193" t="str">
            <v>Crosstown Unseg Dray</v>
          </cell>
          <cell r="C193">
            <v>-1874540</v>
          </cell>
          <cell r="D193">
            <v>-2114354.87</v>
          </cell>
          <cell r="E193">
            <v>239814.87</v>
          </cell>
          <cell r="F193">
            <v>-3726884.05</v>
          </cell>
        </row>
        <row r="194">
          <cell r="A194" t="str">
            <v>71003180</v>
          </cell>
          <cell r="B194" t="str">
            <v>Pro-Card Purchases</v>
          </cell>
          <cell r="C194">
            <v>-3713745.41</v>
          </cell>
          <cell r="D194">
            <v>-3605901.62</v>
          </cell>
          <cell r="E194">
            <v>-107843.79</v>
          </cell>
          <cell r="F194">
            <v>-7267066.8700000001</v>
          </cell>
        </row>
        <row r="195">
          <cell r="A195" t="str">
            <v>71003200</v>
          </cell>
          <cell r="B195" t="str">
            <v>Locomotive Material</v>
          </cell>
          <cell r="C195">
            <v>-47625065.649999999</v>
          </cell>
          <cell r="D195">
            <v>-23213376.77</v>
          </cell>
          <cell r="E195">
            <v>-24411688.879999999</v>
          </cell>
          <cell r="F195">
            <v>-78033228.629999995</v>
          </cell>
        </row>
        <row r="196">
          <cell r="A196" t="str">
            <v>71003210</v>
          </cell>
          <cell r="B196" t="str">
            <v>Car Cleaning - Ag</v>
          </cell>
          <cell r="C196">
            <v>-775350.52</v>
          </cell>
          <cell r="D196">
            <v>-329765.65000000002</v>
          </cell>
          <cell r="E196">
            <v>-445584.87</v>
          </cell>
          <cell r="F196">
            <v>-1222785.1499999999</v>
          </cell>
        </row>
        <row r="197">
          <cell r="A197" t="str">
            <v>71003220</v>
          </cell>
          <cell r="B197" t="str">
            <v>Car Cleaning - Indus</v>
          </cell>
          <cell r="C197">
            <v>-437214.12</v>
          </cell>
          <cell r="D197">
            <v>-571708.68000000005</v>
          </cell>
          <cell r="E197">
            <v>134494.56</v>
          </cell>
          <cell r="F197">
            <v>-931692.54</v>
          </cell>
        </row>
        <row r="198">
          <cell r="A198" t="str">
            <v>71003230</v>
          </cell>
          <cell r="B198" t="str">
            <v>Car Cleaning - Chemi</v>
          </cell>
          <cell r="C198">
            <v>0</v>
          </cell>
          <cell r="D198">
            <v>-9055.48</v>
          </cell>
          <cell r="E198">
            <v>9055.48</v>
          </cell>
          <cell r="F198">
            <v>39870</v>
          </cell>
        </row>
        <row r="199">
          <cell r="A199" t="str">
            <v>71003240</v>
          </cell>
          <cell r="B199" t="str">
            <v>Loco Traction Motors</v>
          </cell>
          <cell r="C199">
            <v>-3494031.13</v>
          </cell>
          <cell r="D199">
            <v>-7224385.3700000001</v>
          </cell>
          <cell r="E199">
            <v>3730354.24</v>
          </cell>
          <cell r="F199">
            <v>-8919863.6600000001</v>
          </cell>
        </row>
        <row r="200">
          <cell r="A200" t="str">
            <v>71003250</v>
          </cell>
          <cell r="B200" t="str">
            <v>Frt Car Matl</v>
          </cell>
          <cell r="C200">
            <v>-16836512.370000001</v>
          </cell>
          <cell r="D200">
            <v>-14570438.84</v>
          </cell>
          <cell r="E200">
            <v>-2266073.5299999998</v>
          </cell>
          <cell r="F200">
            <v>-36029946.939999998</v>
          </cell>
        </row>
        <row r="201">
          <cell r="A201" t="str">
            <v>71003260</v>
          </cell>
          <cell r="B201" t="str">
            <v>Frt Car  Wheels</v>
          </cell>
          <cell r="C201">
            <v>-70089365.700000003</v>
          </cell>
          <cell r="D201">
            <v>-56399522.600000001</v>
          </cell>
          <cell r="E201">
            <v>-13689843.1</v>
          </cell>
          <cell r="F201">
            <v>-134490966.40000001</v>
          </cell>
        </row>
        <row r="202">
          <cell r="A202" t="str">
            <v>71003605</v>
          </cell>
          <cell r="B202" t="str">
            <v>Foreign Chassis-Dome</v>
          </cell>
          <cell r="C202">
            <v>-128830.59</v>
          </cell>
          <cell r="D202">
            <v>0</v>
          </cell>
          <cell r="E202">
            <v>-128830.59</v>
          </cell>
          <cell r="F202">
            <v>-128830.59</v>
          </cell>
        </row>
        <row r="203">
          <cell r="A203" t="str">
            <v>71003612</v>
          </cell>
          <cell r="B203" t="str">
            <v>Private Container-In</v>
          </cell>
          <cell r="C203">
            <v>0</v>
          </cell>
          <cell r="D203">
            <v>-1486.72</v>
          </cell>
          <cell r="E203">
            <v>1486.72</v>
          </cell>
          <cell r="F203">
            <v>0</v>
          </cell>
        </row>
        <row r="204">
          <cell r="A204" t="str">
            <v>71003624</v>
          </cell>
          <cell r="B204" t="str">
            <v>Private Trailer-Temp</v>
          </cell>
          <cell r="C204">
            <v>-87730.42</v>
          </cell>
          <cell r="D204">
            <v>0</v>
          </cell>
          <cell r="E204">
            <v>-87730.42</v>
          </cell>
          <cell r="F204">
            <v>-134492.23000000001</v>
          </cell>
        </row>
        <row r="205">
          <cell r="A205" t="str">
            <v>71003628</v>
          </cell>
          <cell r="B205" t="str">
            <v>System Container - O</v>
          </cell>
          <cell r="C205">
            <v>-500</v>
          </cell>
          <cell r="D205">
            <v>0</v>
          </cell>
          <cell r="E205">
            <v>-500</v>
          </cell>
          <cell r="F205">
            <v>-500</v>
          </cell>
        </row>
        <row r="206">
          <cell r="A206" t="str">
            <v>71003270</v>
          </cell>
          <cell r="B206" t="str">
            <v>Frt Car  Wheels CR</v>
          </cell>
          <cell r="C206">
            <v>27194095</v>
          </cell>
          <cell r="D206">
            <v>23357700</v>
          </cell>
          <cell r="E206">
            <v>3836395</v>
          </cell>
          <cell r="F206">
            <v>49265335</v>
          </cell>
        </row>
        <row r="207">
          <cell r="A207" t="str">
            <v>71003300</v>
          </cell>
          <cell r="B207" t="str">
            <v>Locomotive Fuel Expe</v>
          </cell>
          <cell r="C207">
            <v>-645149927.40999997</v>
          </cell>
          <cell r="D207">
            <v>-1081088249.78</v>
          </cell>
          <cell r="E207">
            <v>435938322.37</v>
          </cell>
          <cell r="F207">
            <v>-1297066894.3199999</v>
          </cell>
        </row>
        <row r="208">
          <cell r="A208" t="str">
            <v>71003301</v>
          </cell>
          <cell r="B208" t="str">
            <v>Worktrain Fuel</v>
          </cell>
          <cell r="C208">
            <v>15784269.26</v>
          </cell>
          <cell r="D208">
            <v>9511240.9700000007</v>
          </cell>
          <cell r="E208">
            <v>6273028.29</v>
          </cell>
          <cell r="F208">
            <v>23952927.440000001</v>
          </cell>
        </row>
        <row r="209">
          <cell r="A209" t="str">
            <v>71003310</v>
          </cell>
          <cell r="B209" t="str">
            <v>Fuel  Hedge</v>
          </cell>
          <cell r="C209">
            <v>0</v>
          </cell>
          <cell r="D209">
            <v>0</v>
          </cell>
          <cell r="E209">
            <v>0</v>
          </cell>
          <cell r="F209">
            <v>0</v>
          </cell>
        </row>
        <row r="210">
          <cell r="A210" t="str">
            <v>71003320</v>
          </cell>
          <cell r="B210" t="str">
            <v>Locomotive Lube Oil</v>
          </cell>
          <cell r="C210">
            <v>-8846744.2899999991</v>
          </cell>
          <cell r="D210">
            <v>-13798483.039999999</v>
          </cell>
          <cell r="E210">
            <v>4951738.75</v>
          </cell>
          <cell r="F210">
            <v>-19760381.870000001</v>
          </cell>
        </row>
        <row r="211">
          <cell r="A211" t="str">
            <v>71003350</v>
          </cell>
          <cell r="B211" t="str">
            <v>Car Seals</v>
          </cell>
          <cell r="C211">
            <v>-32398.69</v>
          </cell>
          <cell r="D211">
            <v>-45969.1</v>
          </cell>
          <cell r="E211">
            <v>13570.41</v>
          </cell>
          <cell r="F211">
            <v>-94718.31</v>
          </cell>
        </row>
        <row r="212">
          <cell r="A212" t="str">
            <v>71003360</v>
          </cell>
          <cell r="B212" t="str">
            <v>Off Highway Equ Fuel</v>
          </cell>
          <cell r="C212">
            <v>-12166061.939999999</v>
          </cell>
          <cell r="D212">
            <v>-15310857.029999999</v>
          </cell>
          <cell r="E212">
            <v>3144795.09</v>
          </cell>
          <cell r="F212">
            <v>-22683701.969999999</v>
          </cell>
        </row>
        <row r="213">
          <cell r="A213" t="str">
            <v>71003367</v>
          </cell>
          <cell r="B213" t="str">
            <v>Expedite UPS Drayage</v>
          </cell>
          <cell r="C213">
            <v>0</v>
          </cell>
          <cell r="D213">
            <v>-253183.47</v>
          </cell>
          <cell r="E213">
            <v>253183.47</v>
          </cell>
          <cell r="F213">
            <v>0</v>
          </cell>
        </row>
        <row r="214">
          <cell r="A214" t="str">
            <v>71003369</v>
          </cell>
          <cell r="B214" t="str">
            <v>Expedited ETL/LTL Dr</v>
          </cell>
          <cell r="C214">
            <v>0</v>
          </cell>
          <cell r="D214">
            <v>0</v>
          </cell>
          <cell r="E214">
            <v>0</v>
          </cell>
          <cell r="F214">
            <v>0</v>
          </cell>
        </row>
        <row r="215">
          <cell r="A215" t="str">
            <v>71003370</v>
          </cell>
          <cell r="B215" t="str">
            <v>Subsidiary Fuel</v>
          </cell>
          <cell r="C215">
            <v>-215441.41</v>
          </cell>
          <cell r="D215">
            <v>-39388.17</v>
          </cell>
          <cell r="E215">
            <v>-176053.24</v>
          </cell>
          <cell r="F215">
            <v>-254955.06</v>
          </cell>
        </row>
        <row r="216">
          <cell r="A216" t="str">
            <v>71003371</v>
          </cell>
          <cell r="B216" t="str">
            <v>Expedited TL/IMC Dra</v>
          </cell>
          <cell r="C216">
            <v>0</v>
          </cell>
          <cell r="D216">
            <v>0</v>
          </cell>
          <cell r="E216">
            <v>0</v>
          </cell>
          <cell r="F216">
            <v>0</v>
          </cell>
        </row>
        <row r="217">
          <cell r="A217" t="str">
            <v>71003372</v>
          </cell>
          <cell r="B217" t="str">
            <v>Expedited Intl Dray</v>
          </cell>
          <cell r="C217">
            <v>0</v>
          </cell>
          <cell r="D217">
            <v>0</v>
          </cell>
          <cell r="E217">
            <v>0</v>
          </cell>
          <cell r="F217">
            <v>0</v>
          </cell>
        </row>
        <row r="218">
          <cell r="A218" t="str">
            <v>71003377</v>
          </cell>
          <cell r="B218" t="str">
            <v>Expedited UnsegDray</v>
          </cell>
          <cell r="C218">
            <v>-146084.95000000001</v>
          </cell>
          <cell r="D218">
            <v>-1231464.24</v>
          </cell>
          <cell r="E218">
            <v>1085379.29</v>
          </cell>
          <cell r="F218">
            <v>-319737.09000000003</v>
          </cell>
        </row>
        <row r="219">
          <cell r="A219" t="str">
            <v>71003400</v>
          </cell>
          <cell r="B219" t="str">
            <v>Inventory Adjustment</v>
          </cell>
          <cell r="C219">
            <v>-6713816.4699999997</v>
          </cell>
          <cell r="D219">
            <v>-1575976.08</v>
          </cell>
          <cell r="E219">
            <v>-5137840.3899999997</v>
          </cell>
          <cell r="F219">
            <v>-5871035.0199999996</v>
          </cell>
        </row>
        <row r="220">
          <cell r="A220" t="str">
            <v>71003403</v>
          </cell>
          <cell r="B220" t="str">
            <v>Railway Publication</v>
          </cell>
          <cell r="C220">
            <v>-167441.12</v>
          </cell>
          <cell r="D220">
            <v>-186854.58</v>
          </cell>
          <cell r="E220">
            <v>19413.46</v>
          </cell>
          <cell r="F220">
            <v>-362688.15</v>
          </cell>
        </row>
        <row r="221">
          <cell r="A221" t="str">
            <v>71003404</v>
          </cell>
          <cell r="B221" t="str">
            <v>Certs of Recog</v>
          </cell>
          <cell r="C221">
            <v>-174141.23</v>
          </cell>
          <cell r="D221">
            <v>-78003.45</v>
          </cell>
          <cell r="E221">
            <v>-96137.78</v>
          </cell>
          <cell r="F221">
            <v>-464045.04</v>
          </cell>
        </row>
        <row r="222">
          <cell r="A222" t="str">
            <v>71003405</v>
          </cell>
          <cell r="B222" t="str">
            <v>Service Awards</v>
          </cell>
          <cell r="C222">
            <v>-285966.25</v>
          </cell>
          <cell r="D222">
            <v>-479584.57</v>
          </cell>
          <cell r="E222">
            <v>193618.32</v>
          </cell>
          <cell r="F222">
            <v>-597564.89</v>
          </cell>
        </row>
        <row r="223">
          <cell r="A223" t="str">
            <v>71003420</v>
          </cell>
          <cell r="B223" t="str">
            <v>Misc Scrap Credit</v>
          </cell>
          <cell r="C223">
            <v>4100578.43</v>
          </cell>
          <cell r="D223">
            <v>8632413.8100000005</v>
          </cell>
          <cell r="E223">
            <v>-4531835.38</v>
          </cell>
          <cell r="F223">
            <v>9599705.9499999993</v>
          </cell>
        </row>
        <row r="224">
          <cell r="A224" t="str">
            <v>71003430</v>
          </cell>
          <cell r="B224" t="str">
            <v>Vehicle Fuel</v>
          </cell>
          <cell r="C224">
            <v>-14145775.060000001</v>
          </cell>
          <cell r="D224">
            <v>-20161487.629999999</v>
          </cell>
          <cell r="E224">
            <v>6015712.5700000003</v>
          </cell>
          <cell r="F224">
            <v>-26163373.489999998</v>
          </cell>
        </row>
        <row r="225">
          <cell r="A225" t="str">
            <v>71003440</v>
          </cell>
          <cell r="B225" t="str">
            <v>Office Station Supp</v>
          </cell>
          <cell r="C225">
            <v>-3429555.67</v>
          </cell>
          <cell r="D225">
            <v>-2904185.52</v>
          </cell>
          <cell r="E225">
            <v>-525370.15</v>
          </cell>
          <cell r="F225">
            <v>-6508943.6100000003</v>
          </cell>
        </row>
        <row r="226">
          <cell r="A226" t="str">
            <v>71003460</v>
          </cell>
          <cell r="B226" t="str">
            <v>Computer Supplies</v>
          </cell>
          <cell r="C226">
            <v>-4550166.18</v>
          </cell>
          <cell r="D226">
            <v>-3550830.51</v>
          </cell>
          <cell r="E226">
            <v>-999335.67</v>
          </cell>
          <cell r="F226">
            <v>-7340392.2199999997</v>
          </cell>
        </row>
        <row r="227">
          <cell r="A227" t="str">
            <v>71003480</v>
          </cell>
          <cell r="B227" t="str">
            <v>Printing</v>
          </cell>
          <cell r="C227">
            <v>-724223.08</v>
          </cell>
          <cell r="D227">
            <v>-672511.41</v>
          </cell>
          <cell r="E227">
            <v>-51711.67</v>
          </cell>
          <cell r="F227">
            <v>-1644984.05</v>
          </cell>
        </row>
        <row r="228">
          <cell r="A228" t="str">
            <v>71003501</v>
          </cell>
          <cell r="B228" t="str">
            <v>Store Expense</v>
          </cell>
          <cell r="C228">
            <v>0</v>
          </cell>
          <cell r="D228">
            <v>0</v>
          </cell>
          <cell r="E228">
            <v>0</v>
          </cell>
          <cell r="F228">
            <v>0</v>
          </cell>
        </row>
        <row r="229">
          <cell r="A229" t="str">
            <v>71003502</v>
          </cell>
          <cell r="B229" t="str">
            <v>Project Store Expens</v>
          </cell>
          <cell r="C229">
            <v>0</v>
          </cell>
          <cell r="D229">
            <v>0</v>
          </cell>
          <cell r="E229">
            <v>0</v>
          </cell>
          <cell r="F229">
            <v>0</v>
          </cell>
        </row>
        <row r="230">
          <cell r="A230" t="str">
            <v>71003503</v>
          </cell>
          <cell r="B230" t="str">
            <v>Project Store Expens - New</v>
          </cell>
          <cell r="C230">
            <v>17175745.850000001</v>
          </cell>
          <cell r="D230">
            <v>11541245.390000001</v>
          </cell>
          <cell r="E230">
            <v>5634500.46</v>
          </cell>
          <cell r="F230">
            <v>29118095.329999998</v>
          </cell>
        </row>
        <row r="231">
          <cell r="A231" t="str">
            <v>71003528</v>
          </cell>
          <cell r="B231" t="str">
            <v>Subscript &amp; Period</v>
          </cell>
          <cell r="C231">
            <v>-149398.54</v>
          </cell>
          <cell r="D231">
            <v>-175700.71</v>
          </cell>
          <cell r="E231">
            <v>26302.17</v>
          </cell>
          <cell r="F231">
            <v>-350165.23</v>
          </cell>
        </row>
        <row r="232">
          <cell r="A232" t="str">
            <v>71003530</v>
          </cell>
          <cell r="B232" t="str">
            <v>BC - Material</v>
          </cell>
          <cell r="C232">
            <v>734.82</v>
          </cell>
          <cell r="D232">
            <v>-25771.47</v>
          </cell>
          <cell r="E232">
            <v>26506.29</v>
          </cell>
          <cell r="F232">
            <v>-29151.29</v>
          </cell>
        </row>
        <row r="233">
          <cell r="A233" t="str">
            <v>71003550</v>
          </cell>
          <cell r="B233" t="str">
            <v>Loco Matl Recapital</v>
          </cell>
          <cell r="C233">
            <v>19203316.84</v>
          </cell>
          <cell r="D233">
            <v>-19833.96</v>
          </cell>
          <cell r="E233">
            <v>19223150.800000001</v>
          </cell>
          <cell r="F233">
            <v>19203316.84</v>
          </cell>
        </row>
        <row r="234">
          <cell r="A234" t="str">
            <v>71003560</v>
          </cell>
          <cell r="B234" t="str">
            <v>Car Matl Recapital</v>
          </cell>
          <cell r="C234">
            <v>43345.55</v>
          </cell>
          <cell r="D234">
            <v>922605.28</v>
          </cell>
          <cell r="E234">
            <v>-879259.73</v>
          </cell>
          <cell r="F234">
            <v>1991143.25</v>
          </cell>
        </row>
        <row r="235">
          <cell r="A235" t="str">
            <v>71003577</v>
          </cell>
          <cell r="B235" t="str">
            <v>Empty/Oth Unseg Dray</v>
          </cell>
          <cell r="C235">
            <v>0</v>
          </cell>
          <cell r="D235">
            <v>0</v>
          </cell>
          <cell r="E235">
            <v>0</v>
          </cell>
          <cell r="F235">
            <v>0</v>
          </cell>
        </row>
        <row r="236">
          <cell r="A236" t="str">
            <v>71003593</v>
          </cell>
          <cell r="B236" t="str">
            <v>Private Chass Own Re</v>
          </cell>
          <cell r="C236">
            <v>-43792.15</v>
          </cell>
          <cell r="D236">
            <v>-11673.9</v>
          </cell>
          <cell r="E236">
            <v>-32118.25</v>
          </cell>
          <cell r="F236">
            <v>-129291.31</v>
          </cell>
        </row>
        <row r="237">
          <cell r="A237" t="str">
            <v>71003595</v>
          </cell>
          <cell r="B237" t="str">
            <v>System Chassis-Dome</v>
          </cell>
          <cell r="C237">
            <v>-5164.57</v>
          </cell>
          <cell r="D237">
            <v>-4952.5200000000004</v>
          </cell>
          <cell r="E237">
            <v>-212.05</v>
          </cell>
          <cell r="F237">
            <v>-27512.2</v>
          </cell>
        </row>
        <row r="238">
          <cell r="A238" t="str">
            <v>71003597</v>
          </cell>
          <cell r="B238" t="str">
            <v>Private Chassis-Int'</v>
          </cell>
          <cell r="C238">
            <v>0</v>
          </cell>
          <cell r="D238">
            <v>0</v>
          </cell>
          <cell r="E238">
            <v>0</v>
          </cell>
          <cell r="F238">
            <v>0</v>
          </cell>
        </row>
        <row r="239">
          <cell r="A239" t="str">
            <v>71003598</v>
          </cell>
          <cell r="B239" t="str">
            <v>Private Chassis-Int'</v>
          </cell>
          <cell r="C239">
            <v>0</v>
          </cell>
          <cell r="D239">
            <v>0</v>
          </cell>
          <cell r="E239">
            <v>0</v>
          </cell>
          <cell r="F239">
            <v>0</v>
          </cell>
        </row>
        <row r="240">
          <cell r="A240" t="str">
            <v>71003602</v>
          </cell>
          <cell r="B240" t="str">
            <v>Town Hall Meetings</v>
          </cell>
          <cell r="C240">
            <v>0</v>
          </cell>
          <cell r="D240">
            <v>-900</v>
          </cell>
          <cell r="E240">
            <v>900</v>
          </cell>
          <cell r="F240">
            <v>0</v>
          </cell>
        </row>
        <row r="241">
          <cell r="A241" t="str">
            <v>71003603</v>
          </cell>
          <cell r="B241" t="str">
            <v>Foreign Chassis-Dome</v>
          </cell>
          <cell r="C241">
            <v>-1509.09</v>
          </cell>
          <cell r="D241">
            <v>0</v>
          </cell>
          <cell r="E241">
            <v>-1509.09</v>
          </cell>
          <cell r="F241">
            <v>-1509.09</v>
          </cell>
        </row>
        <row r="242">
          <cell r="A242" t="str">
            <v>71003604</v>
          </cell>
          <cell r="B242" t="str">
            <v>Frn Chass Damage</v>
          </cell>
          <cell r="C242">
            <v>-31982.85</v>
          </cell>
          <cell r="D242">
            <v>0</v>
          </cell>
          <cell r="E242">
            <v>-31982.85</v>
          </cell>
          <cell r="F242">
            <v>-31982.85</v>
          </cell>
        </row>
        <row r="243">
          <cell r="A243" t="str">
            <v>71003606</v>
          </cell>
          <cell r="B243" t="str">
            <v>System Chass Owner R</v>
          </cell>
          <cell r="C243">
            <v>-29194.61</v>
          </cell>
          <cell r="D243">
            <v>0</v>
          </cell>
          <cell r="E243">
            <v>-29194.61</v>
          </cell>
          <cell r="F243">
            <v>-29194.61</v>
          </cell>
        </row>
        <row r="244">
          <cell r="A244" t="str">
            <v>71003607</v>
          </cell>
          <cell r="B244" t="str">
            <v>System Chass Dmg</v>
          </cell>
          <cell r="C244">
            <v>-2645.4</v>
          </cell>
          <cell r="D244">
            <v>0</v>
          </cell>
          <cell r="E244">
            <v>-2645.4</v>
          </cell>
          <cell r="F244">
            <v>-2645.4</v>
          </cell>
        </row>
        <row r="245">
          <cell r="A245" t="str">
            <v>71003608</v>
          </cell>
          <cell r="B245" t="str">
            <v>System Chass Tires</v>
          </cell>
          <cell r="C245">
            <v>-121263.84</v>
          </cell>
          <cell r="D245">
            <v>-99405.89</v>
          </cell>
          <cell r="E245">
            <v>-21857.95</v>
          </cell>
          <cell r="F245">
            <v>-238951.84</v>
          </cell>
        </row>
        <row r="246">
          <cell r="A246" t="str">
            <v>71003611</v>
          </cell>
          <cell r="B246" t="str">
            <v>Equip Maint-Inspect</v>
          </cell>
          <cell r="C246">
            <v>-37211.910000000003</v>
          </cell>
          <cell r="D246">
            <v>-38793.019999999997</v>
          </cell>
          <cell r="E246">
            <v>1581.11</v>
          </cell>
          <cell r="F246">
            <v>-86219.89</v>
          </cell>
        </row>
        <row r="247">
          <cell r="A247" t="str">
            <v>71003613</v>
          </cell>
          <cell r="B247" t="str">
            <v>Private Chassis Dama</v>
          </cell>
          <cell r="C247">
            <v>0</v>
          </cell>
          <cell r="D247">
            <v>0</v>
          </cell>
          <cell r="E247">
            <v>0</v>
          </cell>
          <cell r="F247">
            <v>0</v>
          </cell>
        </row>
        <row r="248">
          <cell r="A248" t="str">
            <v>71003614</v>
          </cell>
          <cell r="B248" t="str">
            <v>Equip Maint-Depr Val</v>
          </cell>
          <cell r="C248">
            <v>0</v>
          </cell>
          <cell r="D248">
            <v>0</v>
          </cell>
          <cell r="E248">
            <v>0</v>
          </cell>
          <cell r="F248">
            <v>0</v>
          </cell>
        </row>
        <row r="249">
          <cell r="A249" t="str">
            <v>71003616</v>
          </cell>
          <cell r="B249" t="str">
            <v>Private Contain Dmg</v>
          </cell>
          <cell r="C249">
            <v>-669961.14</v>
          </cell>
          <cell r="D249">
            <v>-3868755.56</v>
          </cell>
          <cell r="E249">
            <v>3198794.42</v>
          </cell>
          <cell r="F249">
            <v>-1966836.5</v>
          </cell>
        </row>
        <row r="250">
          <cell r="A250" t="str">
            <v>71003617</v>
          </cell>
          <cell r="B250" t="str">
            <v>Equip Maint-Derl Rep</v>
          </cell>
          <cell r="C250">
            <v>0</v>
          </cell>
          <cell r="D250">
            <v>0</v>
          </cell>
          <cell r="E250">
            <v>0</v>
          </cell>
          <cell r="F250">
            <v>0</v>
          </cell>
        </row>
        <row r="251">
          <cell r="A251" t="str">
            <v>71003618</v>
          </cell>
          <cell r="B251" t="str">
            <v>Equip Maint-Decals</v>
          </cell>
          <cell r="C251">
            <v>-679.92</v>
          </cell>
          <cell r="D251">
            <v>0</v>
          </cell>
          <cell r="E251">
            <v>-679.92</v>
          </cell>
          <cell r="F251">
            <v>-3133.64</v>
          </cell>
        </row>
        <row r="252">
          <cell r="A252" t="str">
            <v>71003619</v>
          </cell>
          <cell r="B252" t="str">
            <v>Equip Maint&amp;Rep Othr</v>
          </cell>
          <cell r="C252">
            <v>-2039390.08</v>
          </cell>
          <cell r="D252">
            <v>-4297288.32</v>
          </cell>
          <cell r="E252">
            <v>2257898.2400000002</v>
          </cell>
          <cell r="F252">
            <v>-3024260.45</v>
          </cell>
        </row>
        <row r="253">
          <cell r="A253" t="str">
            <v>71003620</v>
          </cell>
          <cell r="B253" t="str">
            <v>Prof Svcs Legal Fees</v>
          </cell>
          <cell r="C253">
            <v>-22234292.219999999</v>
          </cell>
          <cell r="D253">
            <v>-22857008.68</v>
          </cell>
          <cell r="E253">
            <v>622716.46</v>
          </cell>
          <cell r="F253">
            <v>-42939185.689999998</v>
          </cell>
        </row>
        <row r="254">
          <cell r="A254" t="str">
            <v>71003621</v>
          </cell>
          <cell r="B254" t="str">
            <v>Private Reef Trl Tir</v>
          </cell>
          <cell r="C254">
            <v>-91603.25</v>
          </cell>
          <cell r="D254">
            <v>0</v>
          </cell>
          <cell r="E254">
            <v>-91603.25</v>
          </cell>
          <cell r="F254">
            <v>-151852.29</v>
          </cell>
        </row>
        <row r="255">
          <cell r="A255" t="str">
            <v>71003622</v>
          </cell>
          <cell r="B255" t="str">
            <v>Private Trail Damage</v>
          </cell>
          <cell r="C255">
            <v>-76840.78</v>
          </cell>
          <cell r="D255">
            <v>-95482.04</v>
          </cell>
          <cell r="E255">
            <v>18641.259999999998</v>
          </cell>
          <cell r="F255">
            <v>-231588.36</v>
          </cell>
        </row>
        <row r="256">
          <cell r="A256" t="str">
            <v>71003623</v>
          </cell>
          <cell r="B256" t="str">
            <v>Equip Maint Other</v>
          </cell>
          <cell r="C256">
            <v>-38700.18</v>
          </cell>
          <cell r="D256">
            <v>-34756.910000000003</v>
          </cell>
          <cell r="E256">
            <v>-3943.27</v>
          </cell>
          <cell r="F256">
            <v>-72082.89</v>
          </cell>
        </row>
        <row r="257">
          <cell r="A257" t="str">
            <v>71003626</v>
          </cell>
          <cell r="B257" t="str">
            <v>Equip Maint-Term Exp</v>
          </cell>
          <cell r="C257">
            <v>0</v>
          </cell>
          <cell r="D257">
            <v>0</v>
          </cell>
          <cell r="E257">
            <v>0</v>
          </cell>
          <cell r="F257">
            <v>0</v>
          </cell>
        </row>
        <row r="258">
          <cell r="A258" t="str">
            <v>71003629</v>
          </cell>
          <cell r="B258" t="str">
            <v>Private Trailer-Gen'</v>
          </cell>
          <cell r="C258">
            <v>-251824.87</v>
          </cell>
          <cell r="D258">
            <v>-530.11</v>
          </cell>
          <cell r="E258">
            <v>-251294.76</v>
          </cell>
          <cell r="F258">
            <v>-560786.66</v>
          </cell>
        </row>
        <row r="259">
          <cell r="A259" t="str">
            <v>71003630</v>
          </cell>
          <cell r="B259" t="str">
            <v>State RWay Assoc Fee</v>
          </cell>
          <cell r="C259">
            <v>-381701.53</v>
          </cell>
          <cell r="D259">
            <v>-342484.23</v>
          </cell>
          <cell r="E259">
            <v>-39217.300000000003</v>
          </cell>
          <cell r="F259">
            <v>-1226912.53</v>
          </cell>
        </row>
        <row r="260">
          <cell r="A260" t="str">
            <v>71003631</v>
          </cell>
          <cell r="B260" t="str">
            <v>Lobby/Rail Assoc Fee</v>
          </cell>
          <cell r="C260">
            <v>-56884.56</v>
          </cell>
          <cell r="D260">
            <v>-32090.92</v>
          </cell>
          <cell r="E260">
            <v>-24793.64</v>
          </cell>
          <cell r="F260">
            <v>-161114.96</v>
          </cell>
        </row>
        <row r="261">
          <cell r="A261" t="str">
            <v>71003650</v>
          </cell>
          <cell r="B261" t="str">
            <v>Bank Fees</v>
          </cell>
          <cell r="C261">
            <v>-265878.98</v>
          </cell>
          <cell r="D261">
            <v>-292749.57</v>
          </cell>
          <cell r="E261">
            <v>26870.59</v>
          </cell>
          <cell r="F261">
            <v>-492689.72</v>
          </cell>
        </row>
        <row r="262">
          <cell r="A262" t="str">
            <v>71003660</v>
          </cell>
          <cell r="B262" t="str">
            <v>Copying</v>
          </cell>
          <cell r="C262">
            <v>-363172.83</v>
          </cell>
          <cell r="D262">
            <v>-512028.36</v>
          </cell>
          <cell r="E262">
            <v>148855.53</v>
          </cell>
          <cell r="F262">
            <v>-1131236.51</v>
          </cell>
        </row>
        <row r="263">
          <cell r="A263" t="str">
            <v>71003667</v>
          </cell>
          <cell r="B263" t="str">
            <v>Shuttle UPS Drayage</v>
          </cell>
          <cell r="C263">
            <v>0</v>
          </cell>
          <cell r="D263">
            <v>0</v>
          </cell>
          <cell r="E263">
            <v>0</v>
          </cell>
          <cell r="F263">
            <v>0</v>
          </cell>
        </row>
        <row r="264">
          <cell r="A264" t="str">
            <v>71003669</v>
          </cell>
          <cell r="B264" t="str">
            <v>Shuttle ETL/LTL Dray</v>
          </cell>
          <cell r="C264">
            <v>0</v>
          </cell>
          <cell r="D264">
            <v>0</v>
          </cell>
          <cell r="E264">
            <v>0</v>
          </cell>
          <cell r="F264">
            <v>0</v>
          </cell>
        </row>
        <row r="265">
          <cell r="A265" t="str">
            <v>71003670</v>
          </cell>
          <cell r="B265" t="str">
            <v>Prof Svcs Eng Sig</v>
          </cell>
          <cell r="C265">
            <v>-3121607.28</v>
          </cell>
          <cell r="D265">
            <v>-1281112.94</v>
          </cell>
          <cell r="E265">
            <v>-1840494.34</v>
          </cell>
          <cell r="F265">
            <v>-6010693.5</v>
          </cell>
        </row>
        <row r="266">
          <cell r="A266" t="str">
            <v>71003671</v>
          </cell>
          <cell r="B266" t="str">
            <v>Shuttle TL/IMC Dray</v>
          </cell>
          <cell r="C266">
            <v>0</v>
          </cell>
          <cell r="D266">
            <v>0</v>
          </cell>
          <cell r="E266">
            <v>0</v>
          </cell>
          <cell r="F266">
            <v>0</v>
          </cell>
        </row>
        <row r="267">
          <cell r="A267" t="str">
            <v>71003672</v>
          </cell>
          <cell r="B267" t="str">
            <v>Shuttle Intl Dray</v>
          </cell>
          <cell r="C267">
            <v>0</v>
          </cell>
          <cell r="D267">
            <v>0</v>
          </cell>
          <cell r="E267">
            <v>0</v>
          </cell>
          <cell r="F267">
            <v>0</v>
          </cell>
        </row>
        <row r="268">
          <cell r="A268" t="str">
            <v>71003677</v>
          </cell>
          <cell r="B268" t="str">
            <v>Shuttle Unseg Dray</v>
          </cell>
          <cell r="C268">
            <v>-6004543.1200000001</v>
          </cell>
          <cell r="D268">
            <v>-6228590.5599999996</v>
          </cell>
          <cell r="E268">
            <v>224047.44</v>
          </cell>
          <cell r="F268">
            <v>-10094061.33</v>
          </cell>
        </row>
        <row r="269">
          <cell r="A269" t="str">
            <v>71003680</v>
          </cell>
          <cell r="B269" t="str">
            <v>Frt Car Material Rec</v>
          </cell>
          <cell r="C269">
            <v>0</v>
          </cell>
          <cell r="D269">
            <v>0</v>
          </cell>
          <cell r="E269">
            <v>0</v>
          </cell>
          <cell r="F269">
            <v>0</v>
          </cell>
        </row>
        <row r="270">
          <cell r="A270" t="str">
            <v>71003690</v>
          </cell>
          <cell r="B270" t="str">
            <v>Professional Svcs</v>
          </cell>
          <cell r="C270">
            <v>-34790760.350000001</v>
          </cell>
          <cell r="D270">
            <v>-30550703.48</v>
          </cell>
          <cell r="E270">
            <v>-4240056.87</v>
          </cell>
          <cell r="F270">
            <v>-63899578.310000002</v>
          </cell>
        </row>
        <row r="271">
          <cell r="A271" t="str">
            <v>71003691</v>
          </cell>
          <cell r="B271" t="str">
            <v>Ramp Act Prof Svcs</v>
          </cell>
          <cell r="C271">
            <v>0</v>
          </cell>
          <cell r="D271">
            <v>0</v>
          </cell>
          <cell r="E271">
            <v>0</v>
          </cell>
          <cell r="F271">
            <v>14044.7</v>
          </cell>
        </row>
        <row r="272">
          <cell r="A272" t="str">
            <v>71003693</v>
          </cell>
          <cell r="B272" t="str">
            <v>Lobbying – Conslt Sr</v>
          </cell>
          <cell r="C272">
            <v>-464529.12</v>
          </cell>
          <cell r="D272">
            <v>-515750.25</v>
          </cell>
          <cell r="E272">
            <v>51221.13</v>
          </cell>
          <cell r="F272">
            <v>-920907.14</v>
          </cell>
        </row>
        <row r="273">
          <cell r="A273" t="str">
            <v>71003694</v>
          </cell>
          <cell r="B273" t="str">
            <v>HUBU Container Owner</v>
          </cell>
          <cell r="C273">
            <v>0</v>
          </cell>
          <cell r="D273">
            <v>0</v>
          </cell>
          <cell r="E273">
            <v>0</v>
          </cell>
          <cell r="F273">
            <v>0</v>
          </cell>
        </row>
        <row r="274">
          <cell r="A274" t="str">
            <v>71003695</v>
          </cell>
          <cell r="B274" t="str">
            <v xml:space="preserve"> Consultants - Lobby</v>
          </cell>
          <cell r="C274">
            <v>-203887.18</v>
          </cell>
          <cell r="D274">
            <v>-125578.28</v>
          </cell>
          <cell r="E274">
            <v>-78308.899999999994</v>
          </cell>
          <cell r="F274">
            <v>-390600.89</v>
          </cell>
        </row>
        <row r="275">
          <cell r="A275" t="str">
            <v>71003699</v>
          </cell>
          <cell r="B275" t="str">
            <v>Private Contain Own</v>
          </cell>
          <cell r="C275">
            <v>-164359.75</v>
          </cell>
          <cell r="D275">
            <v>0</v>
          </cell>
          <cell r="E275">
            <v>-164359.75</v>
          </cell>
          <cell r="F275">
            <v>-337545.13</v>
          </cell>
        </row>
        <row r="276">
          <cell r="A276" t="str">
            <v>71003701</v>
          </cell>
          <cell r="B276" t="str">
            <v>Ties and Pole Rmv</v>
          </cell>
          <cell r="C276">
            <v>0</v>
          </cell>
          <cell r="D276">
            <v>-225000</v>
          </cell>
          <cell r="E276">
            <v>225000</v>
          </cell>
          <cell r="F276">
            <v>-13896</v>
          </cell>
        </row>
        <row r="277">
          <cell r="A277" t="str">
            <v>71003702</v>
          </cell>
          <cell r="B277" t="str">
            <v>System Chassis-Int'l</v>
          </cell>
          <cell r="C277">
            <v>0</v>
          </cell>
          <cell r="D277">
            <v>0</v>
          </cell>
          <cell r="E277">
            <v>0</v>
          </cell>
          <cell r="F277">
            <v>0</v>
          </cell>
        </row>
        <row r="278">
          <cell r="A278" t="str">
            <v>71003703</v>
          </cell>
          <cell r="B278" t="str">
            <v>System Chassis-Int'l</v>
          </cell>
          <cell r="C278">
            <v>0</v>
          </cell>
          <cell r="D278">
            <v>-38850</v>
          </cell>
          <cell r="E278">
            <v>38850</v>
          </cell>
          <cell r="F278">
            <v>0</v>
          </cell>
        </row>
        <row r="279">
          <cell r="A279" t="str">
            <v>71003705</v>
          </cell>
          <cell r="B279" t="str">
            <v>System Chassis-Int'l</v>
          </cell>
          <cell r="C279">
            <v>0</v>
          </cell>
          <cell r="D279">
            <v>0</v>
          </cell>
          <cell r="E279">
            <v>0</v>
          </cell>
          <cell r="F279">
            <v>0</v>
          </cell>
        </row>
        <row r="280">
          <cell r="A280" t="str">
            <v>71003710</v>
          </cell>
          <cell r="B280" t="str">
            <v>Corporate Lodging</v>
          </cell>
          <cell r="C280">
            <v>-27236317.77</v>
          </cell>
          <cell r="D280">
            <v>-24843148.420000002</v>
          </cell>
          <cell r="E280">
            <v>-2393169.35</v>
          </cell>
          <cell r="F280">
            <v>-58543174.049999997</v>
          </cell>
        </row>
        <row r="281">
          <cell r="A281" t="str">
            <v>71003720</v>
          </cell>
          <cell r="B281" t="str">
            <v>Crew Hauling</v>
          </cell>
          <cell r="C281">
            <v>-41985238.390000001</v>
          </cell>
          <cell r="D281">
            <v>-45019037.740000002</v>
          </cell>
          <cell r="E281">
            <v>3033799.35</v>
          </cell>
          <cell r="F281">
            <v>-83553470.569999993</v>
          </cell>
        </row>
        <row r="282">
          <cell r="A282" t="str">
            <v>71003730</v>
          </cell>
          <cell r="B282" t="str">
            <v>Intermodal Ramp Svcs</v>
          </cell>
          <cell r="C282">
            <v>-4040</v>
          </cell>
          <cell r="D282">
            <v>-6670.05</v>
          </cell>
          <cell r="E282">
            <v>2630.05</v>
          </cell>
          <cell r="F282">
            <v>-5409.5</v>
          </cell>
        </row>
        <row r="283">
          <cell r="A283" t="str">
            <v>71003740</v>
          </cell>
          <cell r="B283" t="str">
            <v>Data Subscript Fees</v>
          </cell>
          <cell r="C283">
            <v>-912285.5</v>
          </cell>
          <cell r="D283">
            <v>-660833.56999999995</v>
          </cell>
          <cell r="E283">
            <v>-251451.93</v>
          </cell>
          <cell r="F283">
            <v>-1490465.16</v>
          </cell>
        </row>
        <row r="284">
          <cell r="A284" t="str">
            <v>71003750</v>
          </cell>
          <cell r="B284" t="str">
            <v>Vehicle Mgmt Fee</v>
          </cell>
          <cell r="C284">
            <v>-594710.12</v>
          </cell>
          <cell r="D284">
            <v>-560704.88</v>
          </cell>
          <cell r="E284">
            <v>-34005.24</v>
          </cell>
          <cell r="F284">
            <v>-1222476.24</v>
          </cell>
        </row>
        <row r="285">
          <cell r="A285" t="str">
            <v>71003760</v>
          </cell>
          <cell r="B285" t="str">
            <v>Software Maintenance</v>
          </cell>
          <cell r="C285">
            <v>-6216406.3200000003</v>
          </cell>
          <cell r="D285">
            <v>-2916356.54</v>
          </cell>
          <cell r="E285">
            <v>-3300049.78</v>
          </cell>
          <cell r="F285">
            <v>-11819679.43</v>
          </cell>
        </row>
        <row r="286">
          <cell r="A286" t="str">
            <v>71003770</v>
          </cell>
          <cell r="B286" t="str">
            <v>Hardware Maintenance</v>
          </cell>
          <cell r="C286">
            <v>-2094.1999999999998</v>
          </cell>
          <cell r="D286">
            <v>-203286.9</v>
          </cell>
          <cell r="E286">
            <v>201192.7</v>
          </cell>
          <cell r="F286">
            <v>-270835.43</v>
          </cell>
        </row>
        <row r="287">
          <cell r="A287" t="str">
            <v>71003780</v>
          </cell>
          <cell r="B287" t="str">
            <v>Copier Maintenance</v>
          </cell>
          <cell r="C287">
            <v>0</v>
          </cell>
          <cell r="D287">
            <v>-16000</v>
          </cell>
          <cell r="E287">
            <v>16000</v>
          </cell>
          <cell r="F287">
            <v>-68.02</v>
          </cell>
        </row>
        <row r="288">
          <cell r="A288" t="str">
            <v>71003790</v>
          </cell>
          <cell r="B288" t="str">
            <v>Contract Switching</v>
          </cell>
          <cell r="C288">
            <v>1495698.28</v>
          </cell>
          <cell r="D288">
            <v>-4565790.46</v>
          </cell>
          <cell r="E288">
            <v>6061488.7400000002</v>
          </cell>
          <cell r="F288">
            <v>-10164272.880000001</v>
          </cell>
        </row>
        <row r="289">
          <cell r="A289" t="str">
            <v>71003791</v>
          </cell>
          <cell r="B289" t="str">
            <v>Ramp Act Contract Sw</v>
          </cell>
          <cell r="C289">
            <v>-3398369.56</v>
          </cell>
          <cell r="D289">
            <v>-2642825.25</v>
          </cell>
          <cell r="E289">
            <v>-755544.31</v>
          </cell>
          <cell r="F289">
            <v>-6429353.2199999997</v>
          </cell>
        </row>
        <row r="290">
          <cell r="A290" t="str">
            <v>71003800</v>
          </cell>
          <cell r="B290" t="str">
            <v>BNSF Network News</v>
          </cell>
          <cell r="C290">
            <v>-199362.86</v>
          </cell>
          <cell r="D290">
            <v>-165484</v>
          </cell>
          <cell r="E290">
            <v>-33878.86</v>
          </cell>
          <cell r="F290">
            <v>-395214.33</v>
          </cell>
        </row>
        <row r="291">
          <cell r="A291" t="str">
            <v>71003810</v>
          </cell>
          <cell r="B291" t="str">
            <v>Co Vehicle M&amp;R</v>
          </cell>
          <cell r="C291">
            <v>-19308077.559999999</v>
          </cell>
          <cell r="D291">
            <v>-18905914.98</v>
          </cell>
          <cell r="E291">
            <v>-402162.58</v>
          </cell>
          <cell r="F291">
            <v>-37640099.479999997</v>
          </cell>
        </row>
        <row r="292">
          <cell r="A292" t="str">
            <v>71003811</v>
          </cell>
          <cell r="B292" t="str">
            <v>Rubber Tired Equipme</v>
          </cell>
          <cell r="C292">
            <v>-1215002.1200000001</v>
          </cell>
          <cell r="D292">
            <v>-1197577.58</v>
          </cell>
          <cell r="E292">
            <v>-17424.54</v>
          </cell>
          <cell r="F292">
            <v>-2298263.15</v>
          </cell>
        </row>
        <row r="293">
          <cell r="A293" t="str">
            <v>71003820</v>
          </cell>
          <cell r="B293" t="str">
            <v>Co Vehicle Lic&amp;Fees</v>
          </cell>
          <cell r="C293">
            <v>-1220691.18</v>
          </cell>
          <cell r="D293">
            <v>-884551.85</v>
          </cell>
          <cell r="E293">
            <v>-336139.33</v>
          </cell>
          <cell r="F293">
            <v>-2427586.52</v>
          </cell>
        </row>
        <row r="294">
          <cell r="A294" t="str">
            <v>71003830</v>
          </cell>
          <cell r="B294" t="str">
            <v>Environ/Emerg Resp</v>
          </cell>
          <cell r="C294">
            <v>-145686.53</v>
          </cell>
          <cell r="D294">
            <v>-1150336.56</v>
          </cell>
          <cell r="E294">
            <v>1004650.03</v>
          </cell>
          <cell r="F294">
            <v>29747.9</v>
          </cell>
        </row>
        <row r="295">
          <cell r="A295" t="str">
            <v>71003840</v>
          </cell>
          <cell r="B295" t="str">
            <v>Coff/Drink Wat/Ice S</v>
          </cell>
          <cell r="C295">
            <v>-95971.35</v>
          </cell>
          <cell r="D295">
            <v>-64332.86</v>
          </cell>
          <cell r="E295">
            <v>-31638.49</v>
          </cell>
          <cell r="F295">
            <v>-193659.65</v>
          </cell>
        </row>
        <row r="296">
          <cell r="A296" t="str">
            <v>71003849</v>
          </cell>
          <cell r="B296" t="str">
            <v>Coffe/Water/Ice - JC</v>
          </cell>
          <cell r="C296">
            <v>-1607358.04</v>
          </cell>
          <cell r="D296">
            <v>-1653984.01</v>
          </cell>
          <cell r="E296">
            <v>46625.97</v>
          </cell>
          <cell r="F296">
            <v>-2992918.04</v>
          </cell>
        </row>
        <row r="297">
          <cell r="A297" t="str">
            <v>71003850</v>
          </cell>
          <cell r="B297" t="str">
            <v>Pest Control</v>
          </cell>
          <cell r="C297">
            <v>-19064.05</v>
          </cell>
          <cell r="D297">
            <v>-6421.72</v>
          </cell>
          <cell r="E297">
            <v>-12642.33</v>
          </cell>
          <cell r="F297">
            <v>-29590.82</v>
          </cell>
        </row>
        <row r="298">
          <cell r="A298" t="str">
            <v>71003859</v>
          </cell>
          <cell r="B298" t="str">
            <v>Pest Ctrl - JCI</v>
          </cell>
          <cell r="C298">
            <v>0</v>
          </cell>
          <cell r="D298">
            <v>-840</v>
          </cell>
          <cell r="E298">
            <v>840</v>
          </cell>
          <cell r="F298">
            <v>0</v>
          </cell>
        </row>
        <row r="299">
          <cell r="A299" t="str">
            <v>71003860</v>
          </cell>
          <cell r="B299" t="str">
            <v>Security/Alarm Sys</v>
          </cell>
          <cell r="C299">
            <v>-1440939.16</v>
          </cell>
          <cell r="D299">
            <v>-1786756.32</v>
          </cell>
          <cell r="E299">
            <v>345817.16</v>
          </cell>
          <cell r="F299">
            <v>-2927182.94</v>
          </cell>
        </row>
        <row r="300">
          <cell r="A300" t="str">
            <v>71003861</v>
          </cell>
          <cell r="B300" t="str">
            <v>Ramp Act Security Al</v>
          </cell>
          <cell r="C300">
            <v>0</v>
          </cell>
          <cell r="D300">
            <v>0</v>
          </cell>
          <cell r="E300">
            <v>0</v>
          </cell>
          <cell r="F300">
            <v>0</v>
          </cell>
        </row>
        <row r="301">
          <cell r="A301" t="str">
            <v>71003869</v>
          </cell>
          <cell r="B301" t="str">
            <v>Sec/Alarm - JCI</v>
          </cell>
          <cell r="C301">
            <v>0</v>
          </cell>
          <cell r="D301">
            <v>0</v>
          </cell>
          <cell r="E301">
            <v>0</v>
          </cell>
          <cell r="F301">
            <v>0</v>
          </cell>
        </row>
        <row r="302">
          <cell r="A302" t="str">
            <v>71003870</v>
          </cell>
          <cell r="B302" t="str">
            <v>Janitorial</v>
          </cell>
          <cell r="C302">
            <v>-390273.87</v>
          </cell>
          <cell r="D302">
            <v>-295098.34000000003</v>
          </cell>
          <cell r="E302">
            <v>-95175.53</v>
          </cell>
          <cell r="F302">
            <v>-756230.89</v>
          </cell>
        </row>
        <row r="303">
          <cell r="A303" t="str">
            <v>71003879</v>
          </cell>
          <cell r="B303" t="str">
            <v>Janitorial - JCI</v>
          </cell>
          <cell r="C303">
            <v>-3475036.98</v>
          </cell>
          <cell r="D303">
            <v>-3267598.97</v>
          </cell>
          <cell r="E303">
            <v>-207438.01</v>
          </cell>
          <cell r="F303">
            <v>-6886832.9800000004</v>
          </cell>
        </row>
        <row r="304">
          <cell r="A304" t="str">
            <v>71003890</v>
          </cell>
          <cell r="B304" t="str">
            <v>Construction MGMT Sv</v>
          </cell>
          <cell r="C304">
            <v>-123321.98</v>
          </cell>
          <cell r="D304">
            <v>-244306.09</v>
          </cell>
          <cell r="E304">
            <v>120984.11</v>
          </cell>
          <cell r="F304">
            <v>-41110.26</v>
          </cell>
        </row>
        <row r="305">
          <cell r="A305" t="str">
            <v>71003900</v>
          </cell>
          <cell r="B305" t="str">
            <v>Garbage / Recycling</v>
          </cell>
          <cell r="C305">
            <v>-1359069.71</v>
          </cell>
          <cell r="D305">
            <v>-1446637.91</v>
          </cell>
          <cell r="E305">
            <v>87568.2</v>
          </cell>
          <cell r="F305">
            <v>-2095347.85</v>
          </cell>
        </row>
        <row r="306">
          <cell r="A306" t="str">
            <v>71003901</v>
          </cell>
          <cell r="B306" t="str">
            <v>PLAN and Fcst only</v>
          </cell>
          <cell r="C306">
            <v>0</v>
          </cell>
          <cell r="D306">
            <v>0</v>
          </cell>
          <cell r="E306">
            <v>0</v>
          </cell>
          <cell r="F306">
            <v>0</v>
          </cell>
        </row>
        <row r="307">
          <cell r="A307" t="str">
            <v>71003905</v>
          </cell>
          <cell r="B307" t="str">
            <v>Drayage - Other</v>
          </cell>
          <cell r="C307">
            <v>0</v>
          </cell>
          <cell r="D307">
            <v>0</v>
          </cell>
          <cell r="E307">
            <v>0</v>
          </cell>
          <cell r="F307">
            <v>0</v>
          </cell>
        </row>
        <row r="308">
          <cell r="A308" t="str">
            <v>71003907</v>
          </cell>
          <cell r="B308" t="str">
            <v>Haulage Debits</v>
          </cell>
          <cell r="C308">
            <v>-27026454.309999999</v>
          </cell>
          <cell r="D308">
            <v>-29273776.780000001</v>
          </cell>
          <cell r="E308">
            <v>2247322.4700000002</v>
          </cell>
          <cell r="F308">
            <v>-52098705.789999999</v>
          </cell>
        </row>
        <row r="309">
          <cell r="A309" t="str">
            <v>71003908</v>
          </cell>
          <cell r="B309" t="str">
            <v>Haulage Credits</v>
          </cell>
          <cell r="C309">
            <v>-3274358.52</v>
          </cell>
          <cell r="D309">
            <v>3510648.09</v>
          </cell>
          <cell r="E309">
            <v>-6785006.6100000003</v>
          </cell>
          <cell r="F309">
            <v>9265939.4000000004</v>
          </cell>
        </row>
        <row r="310">
          <cell r="A310" t="str">
            <v>71003909</v>
          </cell>
          <cell r="B310" t="str">
            <v>MRL Bridge Expense</v>
          </cell>
          <cell r="C310">
            <v>-57802782.329999998</v>
          </cell>
          <cell r="D310">
            <v>-71974112.879999995</v>
          </cell>
          <cell r="E310">
            <v>14171330.550000001</v>
          </cell>
          <cell r="F310">
            <v>-133576947.06</v>
          </cell>
        </row>
        <row r="311">
          <cell r="A311" t="str">
            <v>71003910</v>
          </cell>
          <cell r="B311" t="str">
            <v>Rent Equip Wout Oper</v>
          </cell>
          <cell r="C311">
            <v>86538.29</v>
          </cell>
          <cell r="D311">
            <v>-198152.6</v>
          </cell>
          <cell r="E311">
            <v>284690.89</v>
          </cell>
          <cell r="F311">
            <v>52400.4</v>
          </cell>
        </row>
        <row r="312">
          <cell r="A312" t="str">
            <v>71003911</v>
          </cell>
          <cell r="B312" t="str">
            <v>Loco Contract Maint</v>
          </cell>
          <cell r="C312">
            <v>-1043122.76</v>
          </cell>
          <cell r="D312">
            <v>-975278.05</v>
          </cell>
          <cell r="E312">
            <v>-67844.710000000006</v>
          </cell>
          <cell r="F312">
            <v>-1854857.86</v>
          </cell>
        </row>
        <row r="313">
          <cell r="A313" t="str">
            <v>71003912</v>
          </cell>
          <cell r="B313" t="str">
            <v>Contract Car Repairs</v>
          </cell>
          <cell r="C313">
            <v>-15831594.939999999</v>
          </cell>
          <cell r="D313">
            <v>-18648725.75</v>
          </cell>
          <cell r="E313">
            <v>2817130.81</v>
          </cell>
          <cell r="F313">
            <v>-25723486.530000001</v>
          </cell>
        </row>
        <row r="314">
          <cell r="A314" t="str">
            <v>71003913</v>
          </cell>
          <cell r="B314" t="str">
            <v>AAR Contract Car Rep</v>
          </cell>
          <cell r="C314">
            <v>-370374.39</v>
          </cell>
          <cell r="D314">
            <v>-222184.56</v>
          </cell>
          <cell r="E314">
            <v>-148189.82999999999</v>
          </cell>
          <cell r="F314">
            <v>-721365.31</v>
          </cell>
        </row>
        <row r="315">
          <cell r="A315" t="str">
            <v>71003914</v>
          </cell>
          <cell r="B315" t="str">
            <v>Rail Lubrication</v>
          </cell>
          <cell r="C315">
            <v>-4634828.57</v>
          </cell>
          <cell r="D315">
            <v>-3277220.11</v>
          </cell>
          <cell r="E315">
            <v>-1357608.46</v>
          </cell>
          <cell r="F315">
            <v>-7424773.4299999997</v>
          </cell>
        </row>
        <row r="316">
          <cell r="A316" t="str">
            <v>71003917</v>
          </cell>
          <cell r="B316" t="str">
            <v>Purchased Trans</v>
          </cell>
          <cell r="C316">
            <v>0</v>
          </cell>
          <cell r="D316">
            <v>0</v>
          </cell>
          <cell r="E316">
            <v>0</v>
          </cell>
          <cell r="F316">
            <v>0</v>
          </cell>
        </row>
        <row r="317">
          <cell r="A317" t="str">
            <v>71003919</v>
          </cell>
          <cell r="B317" t="str">
            <v>Chief Sourcing Off</v>
          </cell>
          <cell r="C317">
            <v>0</v>
          </cell>
          <cell r="D317">
            <v>0</v>
          </cell>
          <cell r="E317">
            <v>0</v>
          </cell>
          <cell r="F317">
            <v>0</v>
          </cell>
        </row>
        <row r="318">
          <cell r="A318" t="str">
            <v>71003920</v>
          </cell>
          <cell r="B318" t="str">
            <v>Rent of Equip W Oper</v>
          </cell>
          <cell r="C318">
            <v>-7270</v>
          </cell>
          <cell r="D318">
            <v>-136157.57999999999</v>
          </cell>
          <cell r="E318">
            <v>128887.58</v>
          </cell>
          <cell r="F318">
            <v>-7270</v>
          </cell>
        </row>
        <row r="319">
          <cell r="A319" t="str">
            <v>71003921</v>
          </cell>
          <cell r="B319" t="str">
            <v>GE Maintenance</v>
          </cell>
          <cell r="C319">
            <v>-84339133.650000006</v>
          </cell>
          <cell r="D319">
            <v>-76399580.409999996</v>
          </cell>
          <cell r="E319">
            <v>-7939553.2400000002</v>
          </cell>
          <cell r="F319">
            <v>-157614518.74000001</v>
          </cell>
        </row>
        <row r="320">
          <cell r="A320" t="str">
            <v>71003922</v>
          </cell>
          <cell r="B320" t="str">
            <v>EMD Maintenance</v>
          </cell>
          <cell r="C320">
            <v>-8508485.4000000004</v>
          </cell>
          <cell r="D320">
            <v>-8667166.5099999998</v>
          </cell>
          <cell r="E320">
            <v>158681.10999999999</v>
          </cell>
          <cell r="F320">
            <v>-16635363.560000001</v>
          </cell>
        </row>
        <row r="321">
          <cell r="A321" t="str">
            <v>71003923</v>
          </cell>
          <cell r="B321" t="str">
            <v>BL Maintenance</v>
          </cell>
          <cell r="C321">
            <v>-154420.35</v>
          </cell>
          <cell r="D321">
            <v>-153503.42000000001</v>
          </cell>
          <cell r="E321">
            <v>-916.93</v>
          </cell>
          <cell r="F321">
            <v>-305921.84999999998</v>
          </cell>
        </row>
        <row r="322">
          <cell r="A322" t="str">
            <v>71003924</v>
          </cell>
          <cell r="B322" t="str">
            <v>Alstom Maintenance</v>
          </cell>
          <cell r="C322">
            <v>0</v>
          </cell>
          <cell r="D322">
            <v>0</v>
          </cell>
          <cell r="E322">
            <v>0</v>
          </cell>
          <cell r="F322">
            <v>0</v>
          </cell>
        </row>
        <row r="323">
          <cell r="A323" t="str">
            <v>71003925</v>
          </cell>
          <cell r="B323" t="str">
            <v>Omnitrax Maintenance</v>
          </cell>
          <cell r="C323">
            <v>0</v>
          </cell>
          <cell r="D323">
            <v>0</v>
          </cell>
          <cell r="E323">
            <v>0</v>
          </cell>
          <cell r="F323">
            <v>0</v>
          </cell>
        </row>
        <row r="324">
          <cell r="A324" t="str">
            <v>71003926</v>
          </cell>
          <cell r="B324" t="str">
            <v>BCD Travel</v>
          </cell>
          <cell r="C324">
            <v>-17811.2</v>
          </cell>
          <cell r="D324">
            <v>-29972.47</v>
          </cell>
          <cell r="E324">
            <v>12161.27</v>
          </cell>
          <cell r="F324">
            <v>-25969.03</v>
          </cell>
        </row>
        <row r="325">
          <cell r="A325" t="str">
            <v>71003927</v>
          </cell>
          <cell r="B325" t="str">
            <v>AAR Contract Service</v>
          </cell>
          <cell r="C325">
            <v>0</v>
          </cell>
          <cell r="D325">
            <v>0</v>
          </cell>
          <cell r="E325">
            <v>0</v>
          </cell>
          <cell r="F325">
            <v>0</v>
          </cell>
        </row>
        <row r="326">
          <cell r="A326" t="str">
            <v>71003928</v>
          </cell>
          <cell r="B326" t="str">
            <v>Emerg Contract Svcs</v>
          </cell>
          <cell r="C326">
            <v>-812.5</v>
          </cell>
          <cell r="D326">
            <v>-75208.800000000003</v>
          </cell>
          <cell r="E326">
            <v>74396.3</v>
          </cell>
          <cell r="F326">
            <v>-4400.5</v>
          </cell>
        </row>
        <row r="327">
          <cell r="A327" t="str">
            <v>71003929</v>
          </cell>
          <cell r="B327" t="str">
            <v>PPA Amort – Purch Sv</v>
          </cell>
          <cell r="C327">
            <v>5777222.2199999997</v>
          </cell>
          <cell r="D327">
            <v>5998972.2300000004</v>
          </cell>
          <cell r="E327">
            <v>-221750.01</v>
          </cell>
          <cell r="F327">
            <v>11554444.439999999</v>
          </cell>
        </row>
        <row r="328">
          <cell r="A328" t="str">
            <v>71003930</v>
          </cell>
          <cell r="B328" t="str">
            <v>Building Maint&amp;Rep</v>
          </cell>
          <cell r="C328">
            <v>-338584.89</v>
          </cell>
          <cell r="D328">
            <v>-1052239.45</v>
          </cell>
          <cell r="E328">
            <v>713654.56</v>
          </cell>
          <cell r="F328">
            <v>-853293.08</v>
          </cell>
        </row>
        <row r="329">
          <cell r="A329" t="str">
            <v>71003939</v>
          </cell>
          <cell r="B329" t="str">
            <v>Building Maint&amp;Rep - JCI</v>
          </cell>
          <cell r="C329">
            <v>-1435825.98</v>
          </cell>
          <cell r="D329">
            <v>-2275890.98</v>
          </cell>
          <cell r="E329">
            <v>840065</v>
          </cell>
          <cell r="F329">
            <v>-3003715.01</v>
          </cell>
        </row>
        <row r="330">
          <cell r="A330" t="str">
            <v>71003940</v>
          </cell>
          <cell r="B330" t="str">
            <v>Bridge Repair</v>
          </cell>
          <cell r="C330">
            <v>-2515269.2799999998</v>
          </cell>
          <cell r="D330">
            <v>-1375815.82</v>
          </cell>
          <cell r="E330">
            <v>-1139453.46</v>
          </cell>
          <cell r="F330">
            <v>-3511734.96</v>
          </cell>
        </row>
        <row r="331">
          <cell r="A331" t="str">
            <v>71003950</v>
          </cell>
          <cell r="B331" t="str">
            <v>Pave Snow Rmv Grade</v>
          </cell>
          <cell r="C331">
            <v>-523107.34</v>
          </cell>
          <cell r="D331">
            <v>-5034969.1500000004</v>
          </cell>
          <cell r="E331">
            <v>4511861.8099999996</v>
          </cell>
          <cell r="F331">
            <v>-2148470.71</v>
          </cell>
        </row>
        <row r="332">
          <cell r="A332" t="str">
            <v>71003951</v>
          </cell>
          <cell r="B332" t="str">
            <v>Ramp Act Pave Strip</v>
          </cell>
          <cell r="C332">
            <v>0</v>
          </cell>
          <cell r="D332">
            <v>0</v>
          </cell>
          <cell r="E332">
            <v>0</v>
          </cell>
          <cell r="F332">
            <v>0</v>
          </cell>
        </row>
        <row r="333">
          <cell r="A333" t="str">
            <v>71003959</v>
          </cell>
          <cell r="B333" t="str">
            <v>Pave Snow Rmv Grade-JCI</v>
          </cell>
          <cell r="C333">
            <v>-3063176</v>
          </cell>
          <cell r="D333">
            <v>-2484195.02</v>
          </cell>
          <cell r="E333">
            <v>-578980.98</v>
          </cell>
          <cell r="F333">
            <v>-5692728</v>
          </cell>
        </row>
        <row r="334">
          <cell r="A334" t="str">
            <v>71003960</v>
          </cell>
          <cell r="B334" t="str">
            <v>Facility Services</v>
          </cell>
          <cell r="C334">
            <v>-648828.36</v>
          </cell>
          <cell r="D334">
            <v>-593774.06000000006</v>
          </cell>
          <cell r="E334">
            <v>-55054.3</v>
          </cell>
          <cell r="F334">
            <v>-1122979.57</v>
          </cell>
        </row>
        <row r="335">
          <cell r="A335" t="str">
            <v>71003961</v>
          </cell>
          <cell r="B335" t="str">
            <v>Ramp Act Fac Svcs</v>
          </cell>
          <cell r="C335">
            <v>-14296.32</v>
          </cell>
          <cell r="D335">
            <v>-23739.96</v>
          </cell>
          <cell r="E335">
            <v>9443.64</v>
          </cell>
          <cell r="F335">
            <v>-28592.639999999999</v>
          </cell>
        </row>
        <row r="336">
          <cell r="A336" t="str">
            <v>71003969</v>
          </cell>
          <cell r="B336" t="str">
            <v>Facility Services-JCI</v>
          </cell>
          <cell r="C336">
            <v>-3596632.03</v>
          </cell>
          <cell r="D336">
            <v>-3672795.06</v>
          </cell>
          <cell r="E336">
            <v>76163.03</v>
          </cell>
          <cell r="F336">
            <v>-6790048.0300000003</v>
          </cell>
        </row>
        <row r="337">
          <cell r="A337" t="str">
            <v>71003970</v>
          </cell>
          <cell r="B337" t="str">
            <v>Landscaping &amp; Mowing</v>
          </cell>
          <cell r="C337">
            <v>-187117.31</v>
          </cell>
          <cell r="D337">
            <v>-414891.07</v>
          </cell>
          <cell r="E337">
            <v>227773.76</v>
          </cell>
          <cell r="F337">
            <v>-351919.4</v>
          </cell>
        </row>
        <row r="338">
          <cell r="A338" t="str">
            <v>71003979</v>
          </cell>
          <cell r="B338" t="str">
            <v>Landscaping &amp; Mowing- JCI</v>
          </cell>
          <cell r="C338">
            <v>-907976.01</v>
          </cell>
          <cell r="D338">
            <v>-1406036.97</v>
          </cell>
          <cell r="E338">
            <v>498060.96</v>
          </cell>
          <cell r="F338">
            <v>-1487378.05</v>
          </cell>
        </row>
        <row r="339">
          <cell r="A339" t="str">
            <v>71003980</v>
          </cell>
          <cell r="B339" t="str">
            <v>Construction &amp; Demol</v>
          </cell>
          <cell r="C339">
            <v>-168851.15</v>
          </cell>
          <cell r="D339">
            <v>-692888.96</v>
          </cell>
          <cell r="E339">
            <v>524037.81</v>
          </cell>
          <cell r="F339">
            <v>-451781.45</v>
          </cell>
        </row>
        <row r="340">
          <cell r="A340" t="str">
            <v>71003990</v>
          </cell>
          <cell r="B340" t="str">
            <v>Contract Services</v>
          </cell>
          <cell r="C340">
            <v>-50804795.270000003</v>
          </cell>
          <cell r="D340">
            <v>-48157770.859999999</v>
          </cell>
          <cell r="E340">
            <v>-2647024.41</v>
          </cell>
          <cell r="F340">
            <v>-91935725.780000001</v>
          </cell>
        </row>
        <row r="341">
          <cell r="A341" t="str">
            <v>71003999</v>
          </cell>
          <cell r="B341" t="str">
            <v>Contract Services-JCI</v>
          </cell>
          <cell r="C341">
            <v>-3315352.46</v>
          </cell>
          <cell r="D341">
            <v>-3275120.04</v>
          </cell>
          <cell r="E341">
            <v>-40232.42</v>
          </cell>
          <cell r="F341">
            <v>-6504856.4299999997</v>
          </cell>
        </row>
        <row r="342">
          <cell r="A342" t="str">
            <v>71004000</v>
          </cell>
          <cell r="B342" t="str">
            <v>T&amp;E Meals - Sched</v>
          </cell>
          <cell r="C342">
            <v>-3658977.4</v>
          </cell>
          <cell r="D342">
            <v>-3181792.46</v>
          </cell>
          <cell r="E342">
            <v>-477184.94</v>
          </cell>
          <cell r="F342">
            <v>-6800366.7699999996</v>
          </cell>
        </row>
        <row r="343">
          <cell r="A343" t="str">
            <v>71004001</v>
          </cell>
          <cell r="B343" t="str">
            <v>T&amp;E Meals - Exempt</v>
          </cell>
          <cell r="C343">
            <v>-1733318.13</v>
          </cell>
          <cell r="D343">
            <v>-1605088.55</v>
          </cell>
          <cell r="E343">
            <v>-128229.58</v>
          </cell>
          <cell r="F343">
            <v>-3144006.57</v>
          </cell>
        </row>
        <row r="344">
          <cell r="A344" t="str">
            <v>71004002</v>
          </cell>
          <cell r="B344" t="str">
            <v>T&amp;E Lodging - Exempt</v>
          </cell>
          <cell r="C344">
            <v>-6159436.3899999997</v>
          </cell>
          <cell r="D344">
            <v>-5637844.1600000001</v>
          </cell>
          <cell r="E344">
            <v>-521592.23</v>
          </cell>
          <cell r="F344">
            <v>-10811571.960000001</v>
          </cell>
        </row>
        <row r="345">
          <cell r="A345" t="str">
            <v>71004003</v>
          </cell>
          <cell r="B345" t="str">
            <v>T&amp;E Oth Trav Exp Exm</v>
          </cell>
          <cell r="C345">
            <v>-1866877.36</v>
          </cell>
          <cell r="D345">
            <v>-1752249.66</v>
          </cell>
          <cell r="E345">
            <v>-114627.7</v>
          </cell>
          <cell r="F345">
            <v>-3398385.18</v>
          </cell>
        </row>
        <row r="346">
          <cell r="A346" t="str">
            <v>71004004</v>
          </cell>
          <cell r="B346" t="str">
            <v>T&amp;E Mileage - Exempt</v>
          </cell>
          <cell r="C346">
            <v>-314889.09999999998</v>
          </cell>
          <cell r="D346">
            <v>-315045.78999999998</v>
          </cell>
          <cell r="E346">
            <v>156.69</v>
          </cell>
          <cell r="F346">
            <v>-551942.65</v>
          </cell>
        </row>
        <row r="347">
          <cell r="A347" t="str">
            <v>71004005</v>
          </cell>
          <cell r="B347" t="str">
            <v>T&amp;E Air Travel - Exe</v>
          </cell>
          <cell r="C347">
            <v>-6107266.1100000003</v>
          </cell>
          <cell r="D347">
            <v>-6094459.5</v>
          </cell>
          <cell r="E347">
            <v>-12806.61</v>
          </cell>
          <cell r="F347">
            <v>-10975371.34</v>
          </cell>
        </row>
        <row r="348">
          <cell r="A348" t="str">
            <v>71004007</v>
          </cell>
          <cell r="B348" t="str">
            <v>Prof Mem Due Exempt</v>
          </cell>
          <cell r="C348">
            <v>-1033394.04</v>
          </cell>
          <cell r="D348">
            <v>-228134.24</v>
          </cell>
          <cell r="E348">
            <v>-805259.8</v>
          </cell>
          <cell r="F348">
            <v>-1353691.32</v>
          </cell>
        </row>
        <row r="349">
          <cell r="A349" t="str">
            <v>71004008</v>
          </cell>
          <cell r="B349" t="str">
            <v>T&amp;E Ent Exp Exempt</v>
          </cell>
          <cell r="C349">
            <v>-632068.28</v>
          </cell>
          <cell r="D349">
            <v>-473947.89</v>
          </cell>
          <cell r="E349">
            <v>-158120.39000000001</v>
          </cell>
          <cell r="F349">
            <v>-1007099.84</v>
          </cell>
        </row>
        <row r="350">
          <cell r="A350" t="str">
            <v>71004009</v>
          </cell>
          <cell r="B350" t="str">
            <v>T&amp;E Auto Rental - Ex</v>
          </cell>
          <cell r="C350">
            <v>-1849904.26</v>
          </cell>
          <cell r="D350">
            <v>-1690073.08</v>
          </cell>
          <cell r="E350">
            <v>-159831.18</v>
          </cell>
          <cell r="F350">
            <v>-3368621.9</v>
          </cell>
        </row>
        <row r="351">
          <cell r="A351" t="str">
            <v>71004010</v>
          </cell>
          <cell r="B351" t="str">
            <v>T&amp;E Lodging - Schedu</v>
          </cell>
          <cell r="C351">
            <v>-1802313.51</v>
          </cell>
          <cell r="D351">
            <v>-1586545.59</v>
          </cell>
          <cell r="E351">
            <v>-215767.92</v>
          </cell>
          <cell r="F351">
            <v>-3120456.64</v>
          </cell>
        </row>
        <row r="352">
          <cell r="A352" t="str">
            <v>71004011</v>
          </cell>
          <cell r="B352" t="str">
            <v>T&amp;E Meals Fully Dd E</v>
          </cell>
          <cell r="C352">
            <v>-749242.39</v>
          </cell>
          <cell r="D352">
            <v>-658171.54</v>
          </cell>
          <cell r="E352">
            <v>-91070.85</v>
          </cell>
          <cell r="F352">
            <v>-1593031.76</v>
          </cell>
        </row>
        <row r="353">
          <cell r="A353" t="str">
            <v>71004012</v>
          </cell>
          <cell r="B353" t="str">
            <v>T&amp;E Ent Fully Dd Exp</v>
          </cell>
          <cell r="C353">
            <v>-3772073.66</v>
          </cell>
          <cell r="D353">
            <v>-3628172.45</v>
          </cell>
          <cell r="E353">
            <v>-143901.21</v>
          </cell>
          <cell r="F353">
            <v>-7687739.6699999999</v>
          </cell>
        </row>
        <row r="354">
          <cell r="A354" t="str">
            <v>71004013</v>
          </cell>
          <cell r="B354" t="str">
            <v>T&amp;E Spousal Trav Exm</v>
          </cell>
          <cell r="C354">
            <v>-4823.87</v>
          </cell>
          <cell r="D354">
            <v>-3076.55</v>
          </cell>
          <cell r="E354">
            <v>-1747.32</v>
          </cell>
          <cell r="F354">
            <v>-9620.66</v>
          </cell>
        </row>
        <row r="355">
          <cell r="A355" t="str">
            <v>71004015</v>
          </cell>
          <cell r="B355" t="str">
            <v>T&amp;E Meal Wclient Exm</v>
          </cell>
          <cell r="C355">
            <v>-258409.63</v>
          </cell>
          <cell r="D355">
            <v>-253882.91</v>
          </cell>
          <cell r="E355">
            <v>-4526.72</v>
          </cell>
          <cell r="F355">
            <v>-468234.4</v>
          </cell>
        </row>
        <row r="356">
          <cell r="A356" t="str">
            <v>71004017</v>
          </cell>
          <cell r="B356" t="str">
            <v>T&amp;E Seminars</v>
          </cell>
          <cell r="C356">
            <v>-410627.98</v>
          </cell>
          <cell r="D356">
            <v>-458489.85</v>
          </cell>
          <cell r="E356">
            <v>47861.87</v>
          </cell>
          <cell r="F356">
            <v>-844892.15</v>
          </cell>
        </row>
        <row r="357">
          <cell r="A357" t="str">
            <v>71004018</v>
          </cell>
          <cell r="B357" t="str">
            <v>T&amp;E Meals WOther Ex</v>
          </cell>
          <cell r="C357">
            <v>-2179138.94</v>
          </cell>
          <cell r="D357">
            <v>-1975570.44</v>
          </cell>
          <cell r="E357">
            <v>-203568.5</v>
          </cell>
          <cell r="F357">
            <v>-4241459.8899999997</v>
          </cell>
        </row>
        <row r="358">
          <cell r="A358" t="str">
            <v>71004019</v>
          </cell>
          <cell r="B358" t="str">
            <v>T&amp;E Trav Rsv Exm</v>
          </cell>
          <cell r="C358">
            <v>-290418.69</v>
          </cell>
          <cell r="D358">
            <v>-258481.71</v>
          </cell>
          <cell r="E358">
            <v>-31936.98</v>
          </cell>
          <cell r="F358">
            <v>-499661.05</v>
          </cell>
        </row>
        <row r="359">
          <cell r="A359" t="str">
            <v>71004020</v>
          </cell>
          <cell r="B359" t="str">
            <v>T&amp;E Oth Trav Exp Sch</v>
          </cell>
          <cell r="C359">
            <v>-1046034.31</v>
          </cell>
          <cell r="D359">
            <v>-1027700.18</v>
          </cell>
          <cell r="E359">
            <v>-18334.13</v>
          </cell>
          <cell r="F359">
            <v>-2040481.47</v>
          </cell>
        </row>
        <row r="360">
          <cell r="A360" t="str">
            <v>71004024</v>
          </cell>
          <cell r="B360" t="str">
            <v>T&amp;E Trav Rsv Sch</v>
          </cell>
          <cell r="C360">
            <v>-82915.06</v>
          </cell>
          <cell r="D360">
            <v>-48893.56</v>
          </cell>
          <cell r="E360">
            <v>-34021.5</v>
          </cell>
          <cell r="F360">
            <v>-135365.54999999999</v>
          </cell>
        </row>
        <row r="361">
          <cell r="A361" t="str">
            <v>71004026</v>
          </cell>
          <cell r="B361" t="str">
            <v>T&amp;E Meals Fully Dd S</v>
          </cell>
          <cell r="C361">
            <v>-92384.13</v>
          </cell>
          <cell r="D361">
            <v>-79364.41</v>
          </cell>
          <cell r="E361">
            <v>-13019.72</v>
          </cell>
          <cell r="F361">
            <v>-173089.01</v>
          </cell>
        </row>
        <row r="362">
          <cell r="A362" t="str">
            <v>71004027</v>
          </cell>
          <cell r="B362" t="str">
            <v>T&amp;E Ent Fully Dd Sch</v>
          </cell>
          <cell r="C362">
            <v>-4300.5600000000004</v>
          </cell>
          <cell r="D362">
            <v>-4338.1899999999996</v>
          </cell>
          <cell r="E362">
            <v>37.630000000000003</v>
          </cell>
          <cell r="F362">
            <v>-7688.79</v>
          </cell>
        </row>
        <row r="363">
          <cell r="A363" t="str">
            <v>71004030</v>
          </cell>
          <cell r="B363" t="str">
            <v>T&amp;E Mileage - Sched</v>
          </cell>
          <cell r="C363">
            <v>-1279676.04</v>
          </cell>
          <cell r="D363">
            <v>-1184840.42</v>
          </cell>
          <cell r="E363">
            <v>-94835.62</v>
          </cell>
          <cell r="F363">
            <v>-2410688.2799999998</v>
          </cell>
        </row>
        <row r="364">
          <cell r="A364" t="str">
            <v>71004040</v>
          </cell>
          <cell r="B364" t="str">
            <v>T&amp;E Air Travel - Sch</v>
          </cell>
          <cell r="C364">
            <v>-4050012.1</v>
          </cell>
          <cell r="D364">
            <v>-2795543.73</v>
          </cell>
          <cell r="E364">
            <v>-1254468.3700000001</v>
          </cell>
          <cell r="F364">
            <v>-6706646.3099999996</v>
          </cell>
        </row>
        <row r="365">
          <cell r="A365" t="str">
            <v>71004050</v>
          </cell>
          <cell r="B365" t="str">
            <v>T&amp;E Business Car</v>
          </cell>
          <cell r="C365">
            <v>-94706.26</v>
          </cell>
          <cell r="D365">
            <v>-27948.9</v>
          </cell>
          <cell r="E365">
            <v>-66757.36</v>
          </cell>
          <cell r="F365">
            <v>-169041.85</v>
          </cell>
        </row>
        <row r="366">
          <cell r="A366" t="str">
            <v>71004060</v>
          </cell>
          <cell r="B366" t="str">
            <v>Prof Mem Due Sched</v>
          </cell>
          <cell r="C366">
            <v>-443203.81</v>
          </cell>
          <cell r="D366">
            <v>-385429.22</v>
          </cell>
          <cell r="E366">
            <v>-57774.59</v>
          </cell>
          <cell r="F366">
            <v>-1415107.78</v>
          </cell>
        </row>
        <row r="367">
          <cell r="A367" t="str">
            <v>71004061</v>
          </cell>
          <cell r="B367" t="str">
            <v>Lobby/Org/Mem Dues</v>
          </cell>
          <cell r="C367">
            <v>-559673.52</v>
          </cell>
          <cell r="D367">
            <v>-512378.78</v>
          </cell>
          <cell r="E367">
            <v>-47294.74</v>
          </cell>
          <cell r="F367">
            <v>-1327873.01</v>
          </cell>
        </row>
        <row r="368">
          <cell r="A368" t="str">
            <v>71004070</v>
          </cell>
          <cell r="B368" t="str">
            <v>T&amp;E Ent Exp Sch</v>
          </cell>
          <cell r="C368">
            <v>-8556.98</v>
          </cell>
          <cell r="D368">
            <v>-12980.91</v>
          </cell>
          <cell r="E368">
            <v>4423.93</v>
          </cell>
          <cell r="F368">
            <v>-15865.67</v>
          </cell>
        </row>
        <row r="369">
          <cell r="A369" t="str">
            <v>71004080</v>
          </cell>
          <cell r="B369" t="str">
            <v>Travel Allowance</v>
          </cell>
          <cell r="C369">
            <v>-4747.82</v>
          </cell>
          <cell r="D369">
            <v>-1679.98</v>
          </cell>
          <cell r="E369">
            <v>-3067.84</v>
          </cell>
          <cell r="F369">
            <v>-4747.82</v>
          </cell>
        </row>
        <row r="370">
          <cell r="A370" t="str">
            <v>71004090</v>
          </cell>
          <cell r="B370" t="str">
            <v>T&amp;E Auto Rental - Sc</v>
          </cell>
          <cell r="C370">
            <v>-425363.52</v>
          </cell>
          <cell r="D370">
            <v>-366251.27</v>
          </cell>
          <cell r="E370">
            <v>-59112.25</v>
          </cell>
          <cell r="F370">
            <v>-802666.71</v>
          </cell>
        </row>
        <row r="371">
          <cell r="A371" t="str">
            <v>71004100</v>
          </cell>
          <cell r="B371" t="str">
            <v>Utilities - Electric</v>
          </cell>
          <cell r="C371">
            <v>-12457825.32</v>
          </cell>
          <cell r="D371">
            <v>-12652427.33</v>
          </cell>
          <cell r="E371">
            <v>194602.01</v>
          </cell>
          <cell r="F371">
            <v>-27948411.649999999</v>
          </cell>
        </row>
        <row r="372">
          <cell r="A372" t="str">
            <v>71004105</v>
          </cell>
          <cell r="B372" t="str">
            <v>Cell Phn - Exempt</v>
          </cell>
          <cell r="C372">
            <v>-1154392.03</v>
          </cell>
          <cell r="D372">
            <v>-1101468.3400000001</v>
          </cell>
          <cell r="E372">
            <v>-52923.69</v>
          </cell>
          <cell r="F372">
            <v>-2265662.4</v>
          </cell>
        </row>
        <row r="373">
          <cell r="A373" t="str">
            <v>71004108</v>
          </cell>
          <cell r="B373" t="str">
            <v>Telephn CC Exempt</v>
          </cell>
          <cell r="C373">
            <v>-196.81</v>
          </cell>
          <cell r="D373">
            <v>-279.24</v>
          </cell>
          <cell r="E373">
            <v>82.43</v>
          </cell>
          <cell r="F373">
            <v>-422.55</v>
          </cell>
        </row>
        <row r="374">
          <cell r="A374" t="str">
            <v>71004110</v>
          </cell>
          <cell r="B374" t="str">
            <v>Utilities Gas</v>
          </cell>
          <cell r="C374">
            <v>-2335945.87</v>
          </cell>
          <cell r="D374">
            <v>-3763165.07</v>
          </cell>
          <cell r="E374">
            <v>1427219.2</v>
          </cell>
          <cell r="F374">
            <v>-8797683.75</v>
          </cell>
        </row>
        <row r="375">
          <cell r="A375" t="str">
            <v>71004120</v>
          </cell>
          <cell r="B375" t="str">
            <v>Utilities Water</v>
          </cell>
          <cell r="C375">
            <v>-2033860.31</v>
          </cell>
          <cell r="D375">
            <v>-1816222.26</v>
          </cell>
          <cell r="E375">
            <v>-217638.05</v>
          </cell>
          <cell r="F375">
            <v>-4050141.88</v>
          </cell>
        </row>
        <row r="376">
          <cell r="A376" t="str">
            <v>71004130</v>
          </cell>
          <cell r="B376" t="str">
            <v>Utilities Telephone</v>
          </cell>
          <cell r="C376">
            <v>-3239280.75</v>
          </cell>
          <cell r="D376">
            <v>-3378708.72</v>
          </cell>
          <cell r="E376">
            <v>139427.97</v>
          </cell>
          <cell r="F376">
            <v>-6679083.0899999999</v>
          </cell>
        </row>
        <row r="377">
          <cell r="A377" t="str">
            <v>71004140</v>
          </cell>
          <cell r="B377" t="str">
            <v>Cell Phn Scheduled</v>
          </cell>
          <cell r="C377">
            <v>-2946466.1</v>
          </cell>
          <cell r="D377">
            <v>-2344032.25</v>
          </cell>
          <cell r="E377">
            <v>-602433.85</v>
          </cell>
          <cell r="F377">
            <v>-5583203.4500000002</v>
          </cell>
        </row>
        <row r="378">
          <cell r="A378" t="str">
            <v>71004150</v>
          </cell>
          <cell r="B378" t="str">
            <v>Telecom - Leased Cir</v>
          </cell>
          <cell r="C378">
            <v>-1821211.81</v>
          </cell>
          <cell r="D378">
            <v>-2259549.7599999998</v>
          </cell>
          <cell r="E378">
            <v>438337.95</v>
          </cell>
          <cell r="F378">
            <v>-3699508.36</v>
          </cell>
        </row>
        <row r="379">
          <cell r="A379" t="str">
            <v>71004160</v>
          </cell>
          <cell r="B379" t="str">
            <v>Pagers</v>
          </cell>
          <cell r="C379">
            <v>-12385.04</v>
          </cell>
          <cell r="D379">
            <v>-61185.97</v>
          </cell>
          <cell r="E379">
            <v>48800.93</v>
          </cell>
          <cell r="F379">
            <v>-19546.28</v>
          </cell>
        </row>
        <row r="380">
          <cell r="A380" t="str">
            <v>71004170</v>
          </cell>
          <cell r="B380" t="str">
            <v>Telephn CC Scheduled</v>
          </cell>
          <cell r="C380">
            <v>-152.36000000000001</v>
          </cell>
          <cell r="D380">
            <v>-341.3</v>
          </cell>
          <cell r="E380">
            <v>188.94</v>
          </cell>
          <cell r="F380">
            <v>-228.04</v>
          </cell>
        </row>
        <row r="381">
          <cell r="A381" t="str">
            <v>71004180</v>
          </cell>
          <cell r="B381" t="str">
            <v>Utilities - Propane</v>
          </cell>
          <cell r="C381">
            <v>-429320.47</v>
          </cell>
          <cell r="D381">
            <v>-4241384.7300000004</v>
          </cell>
          <cell r="E381">
            <v>3812064.26</v>
          </cell>
          <cell r="F381">
            <v>-8582613.5399999991</v>
          </cell>
        </row>
        <row r="382">
          <cell r="A382" t="str">
            <v>71004200</v>
          </cell>
          <cell r="B382" t="str">
            <v>Utilities - Other</v>
          </cell>
          <cell r="C382">
            <v>-19680.68</v>
          </cell>
          <cell r="D382">
            <v>-6365.1</v>
          </cell>
          <cell r="E382">
            <v>-13315.58</v>
          </cell>
          <cell r="F382">
            <v>-29004.21</v>
          </cell>
        </row>
        <row r="383">
          <cell r="A383" t="str">
            <v>71004280</v>
          </cell>
          <cell r="B383" t="str">
            <v>Corporate Aircraft</v>
          </cell>
          <cell r="C383">
            <v>-1243826.53</v>
          </cell>
          <cell r="D383">
            <v>-1725799.91</v>
          </cell>
          <cell r="E383">
            <v>481973.38</v>
          </cell>
          <cell r="F383">
            <v>-2884174.58</v>
          </cell>
        </row>
        <row r="384">
          <cell r="A384" t="str">
            <v>71004300</v>
          </cell>
          <cell r="B384" t="str">
            <v>Rents/Ls - Office</v>
          </cell>
          <cell r="C384">
            <v>-5094301.71</v>
          </cell>
          <cell r="D384">
            <v>-3979044.07</v>
          </cell>
          <cell r="E384">
            <v>-1115257.6399999999</v>
          </cell>
          <cell r="F384">
            <v>-10299355.199999999</v>
          </cell>
        </row>
        <row r="385">
          <cell r="A385" t="str">
            <v>71004301</v>
          </cell>
          <cell r="B385" t="str">
            <v>Rents/Ls - Car Equip</v>
          </cell>
          <cell r="C385">
            <v>0</v>
          </cell>
          <cell r="D385">
            <v>0</v>
          </cell>
          <cell r="E385">
            <v>0</v>
          </cell>
          <cell r="F385">
            <v>0</v>
          </cell>
        </row>
        <row r="386">
          <cell r="A386" t="str">
            <v>71004310</v>
          </cell>
          <cell r="B386" t="str">
            <v>Rents/Ls - CompEqp</v>
          </cell>
          <cell r="C386">
            <v>0</v>
          </cell>
          <cell r="D386">
            <v>0</v>
          </cell>
          <cell r="E386">
            <v>0</v>
          </cell>
          <cell r="F386">
            <v>0</v>
          </cell>
        </row>
        <row r="387">
          <cell r="A387" t="str">
            <v>71004320</v>
          </cell>
          <cell r="B387" t="str">
            <v>Rents/Ls Ofc Equip</v>
          </cell>
          <cell r="C387">
            <v>312120.87</v>
          </cell>
          <cell r="D387">
            <v>-258743.29</v>
          </cell>
          <cell r="E387">
            <v>570864.16</v>
          </cell>
          <cell r="F387">
            <v>800659.6</v>
          </cell>
        </row>
        <row r="388">
          <cell r="A388" t="str">
            <v>71004330</v>
          </cell>
          <cell r="B388" t="str">
            <v>Rents/Ls Vehicles</v>
          </cell>
          <cell r="C388">
            <v>-2285926.9</v>
          </cell>
          <cell r="D388">
            <v>-3087820.25</v>
          </cell>
          <cell r="E388">
            <v>801893.35</v>
          </cell>
          <cell r="F388">
            <v>-4717796.54</v>
          </cell>
        </row>
        <row r="389">
          <cell r="A389" t="str">
            <v>71004340</v>
          </cell>
          <cell r="B389" t="str">
            <v>Rents/Ls SmToolEquip</v>
          </cell>
          <cell r="C389">
            <v>-2809213.72</v>
          </cell>
          <cell r="D389">
            <v>-2133809.79</v>
          </cell>
          <cell r="E389">
            <v>-675403.93</v>
          </cell>
          <cell r="F389">
            <v>-5942974.1299999999</v>
          </cell>
        </row>
        <row r="390">
          <cell r="A390" t="str">
            <v>71004350</v>
          </cell>
          <cell r="B390" t="str">
            <v>Rents/Ls Gen Fac</v>
          </cell>
          <cell r="C390">
            <v>-3885519.54</v>
          </cell>
          <cell r="D390">
            <v>-4295634.99</v>
          </cell>
          <cell r="E390">
            <v>410115.45</v>
          </cell>
          <cell r="F390">
            <v>-7378107.1699999999</v>
          </cell>
        </row>
        <row r="391">
          <cell r="A391" t="str">
            <v>71004370</v>
          </cell>
          <cell r="B391" t="str">
            <v>Rents/Ls Ls Lines</v>
          </cell>
          <cell r="C391">
            <v>-120529.03</v>
          </cell>
          <cell r="D391">
            <v>-404275.15</v>
          </cell>
          <cell r="E391">
            <v>283746.12</v>
          </cell>
          <cell r="F391">
            <v>-238406.04</v>
          </cell>
        </row>
        <row r="392">
          <cell r="A392" t="str">
            <v>71004390</v>
          </cell>
          <cell r="B392" t="str">
            <v>BNSF Easment</v>
          </cell>
          <cell r="C392">
            <v>0</v>
          </cell>
          <cell r="D392">
            <v>0</v>
          </cell>
          <cell r="E392">
            <v>0</v>
          </cell>
          <cell r="F392">
            <v>-500</v>
          </cell>
        </row>
        <row r="393">
          <cell r="A393" t="str">
            <v>71004410</v>
          </cell>
          <cell r="B393" t="str">
            <v>Frt Car Inspec Fee</v>
          </cell>
          <cell r="C393">
            <v>0</v>
          </cell>
          <cell r="D393">
            <v>0</v>
          </cell>
          <cell r="E393">
            <v>0</v>
          </cell>
          <cell r="F393">
            <v>0</v>
          </cell>
        </row>
        <row r="394">
          <cell r="A394" t="str">
            <v>71004420</v>
          </cell>
          <cell r="B394" t="str">
            <v>Pymt of ETD Inv</v>
          </cell>
          <cell r="C394">
            <v>631729</v>
          </cell>
          <cell r="D394">
            <v>78410.080000000002</v>
          </cell>
          <cell r="E394">
            <v>553318.92000000004</v>
          </cell>
          <cell r="F394">
            <v>1212494.99</v>
          </cell>
        </row>
        <row r="395">
          <cell r="A395" t="str">
            <v>71004490</v>
          </cell>
          <cell r="B395" t="str">
            <v>MRL Rents Crd</v>
          </cell>
          <cell r="C395">
            <v>0</v>
          </cell>
          <cell r="D395">
            <v>0</v>
          </cell>
          <cell r="E395">
            <v>0</v>
          </cell>
          <cell r="F395">
            <v>0</v>
          </cell>
        </row>
        <row r="396">
          <cell r="A396" t="str">
            <v>71004500</v>
          </cell>
          <cell r="B396" t="str">
            <v>Ramp Act Lift MTCE V</v>
          </cell>
          <cell r="C396">
            <v>-1080425.29</v>
          </cell>
          <cell r="D396">
            <v>-1096287.46</v>
          </cell>
          <cell r="E396">
            <v>15862.17</v>
          </cell>
          <cell r="F396">
            <v>-2069553.74</v>
          </cell>
        </row>
        <row r="397">
          <cell r="A397" t="str">
            <v>71004510</v>
          </cell>
          <cell r="B397" t="str">
            <v>Ramp Act Ramp/DRamp</v>
          </cell>
          <cell r="C397">
            <v>-42017279.159999996</v>
          </cell>
          <cell r="D397">
            <v>-39086367</v>
          </cell>
          <cell r="E397">
            <v>-2930912.16</v>
          </cell>
          <cell r="F397">
            <v>-78939961.099999994</v>
          </cell>
        </row>
        <row r="398">
          <cell r="A398" t="str">
            <v>71004520</v>
          </cell>
          <cell r="B398" t="str">
            <v>Ramp Act Check Point</v>
          </cell>
          <cell r="C398">
            <v>-5690606.2300000004</v>
          </cell>
          <cell r="D398">
            <v>-5267901.3600000003</v>
          </cell>
          <cell r="E398">
            <v>-422704.87</v>
          </cell>
          <cell r="F398">
            <v>-11170179.01</v>
          </cell>
        </row>
        <row r="399">
          <cell r="A399" t="str">
            <v>71004530</v>
          </cell>
          <cell r="B399" t="str">
            <v>Ramp Act Admin</v>
          </cell>
          <cell r="C399">
            <v>-1164488.3999999999</v>
          </cell>
          <cell r="D399">
            <v>-1048758.05</v>
          </cell>
          <cell r="E399">
            <v>-115730.35</v>
          </cell>
          <cell r="F399">
            <v>-2272950.7999999998</v>
          </cell>
        </row>
        <row r="400">
          <cell r="A400" t="str">
            <v>71004540</v>
          </cell>
          <cell r="B400" t="str">
            <v>Ramp Act Sales Taxes</v>
          </cell>
          <cell r="C400">
            <v>-191144.51</v>
          </cell>
          <cell r="D400">
            <v>-167448.62</v>
          </cell>
          <cell r="E400">
            <v>-23695.89</v>
          </cell>
          <cell r="F400">
            <v>-380119.68</v>
          </cell>
        </row>
        <row r="401">
          <cell r="A401" t="str">
            <v>71004550</v>
          </cell>
          <cell r="B401" t="str">
            <v>Ramp Act Incent Plan</v>
          </cell>
          <cell r="C401">
            <v>-535147.54</v>
          </cell>
          <cell r="D401">
            <v>-1032005.48</v>
          </cell>
          <cell r="E401">
            <v>496857.94</v>
          </cell>
          <cell r="F401">
            <v>-921711.82</v>
          </cell>
        </row>
        <row r="402">
          <cell r="A402" t="str">
            <v>71004560</v>
          </cell>
          <cell r="B402" t="str">
            <v>Ramp Act Chassis Sh</v>
          </cell>
          <cell r="C402">
            <v>0</v>
          </cell>
          <cell r="D402">
            <v>0</v>
          </cell>
          <cell r="E402">
            <v>0</v>
          </cell>
          <cell r="F402">
            <v>0</v>
          </cell>
        </row>
        <row r="403">
          <cell r="A403" t="str">
            <v>71004570</v>
          </cell>
          <cell r="B403" t="str">
            <v>Ramp Act Yard Ops</v>
          </cell>
          <cell r="C403">
            <v>-571084.42000000004</v>
          </cell>
          <cell r="D403">
            <v>-293262.14</v>
          </cell>
          <cell r="E403">
            <v>-277822.28000000003</v>
          </cell>
          <cell r="F403">
            <v>-1105469.73</v>
          </cell>
        </row>
        <row r="404">
          <cell r="A404" t="str">
            <v>71004580</v>
          </cell>
          <cell r="B404" t="str">
            <v>Ramp Act Cooridinat</v>
          </cell>
          <cell r="C404">
            <v>-1298465.2</v>
          </cell>
          <cell r="D404">
            <v>-1232546.45</v>
          </cell>
          <cell r="E404">
            <v>-65918.75</v>
          </cell>
          <cell r="F404">
            <v>-2512188.71</v>
          </cell>
        </row>
        <row r="405">
          <cell r="A405" t="str">
            <v>71004590</v>
          </cell>
          <cell r="B405" t="str">
            <v>Ramp Activities IBCs</v>
          </cell>
          <cell r="C405">
            <v>-166713.60999999999</v>
          </cell>
          <cell r="D405">
            <v>-156755.81</v>
          </cell>
          <cell r="E405">
            <v>-9957.7999999999993</v>
          </cell>
          <cell r="F405">
            <v>-299408.39</v>
          </cell>
        </row>
        <row r="406">
          <cell r="A406" t="str">
            <v>71004600</v>
          </cell>
          <cell r="B406" t="str">
            <v>Ramp Act Flip Mgmt</v>
          </cell>
          <cell r="C406">
            <v>-419516.92</v>
          </cell>
          <cell r="D406">
            <v>-291612.21999999997</v>
          </cell>
          <cell r="E406">
            <v>-127904.7</v>
          </cell>
          <cell r="F406">
            <v>-725407.79</v>
          </cell>
        </row>
        <row r="407">
          <cell r="A407" t="str">
            <v>71004610</v>
          </cell>
          <cell r="B407" t="str">
            <v>Ramp Act Shuttle Mv</v>
          </cell>
          <cell r="C407">
            <v>-230208.18</v>
          </cell>
          <cell r="D407">
            <v>-168600.23</v>
          </cell>
          <cell r="E407">
            <v>-61607.95</v>
          </cell>
          <cell r="F407">
            <v>-335403.7</v>
          </cell>
        </row>
        <row r="408">
          <cell r="A408" t="str">
            <v>71004620</v>
          </cell>
          <cell r="B408" t="str">
            <v>Ramp Act Ground Stak</v>
          </cell>
          <cell r="C408">
            <v>-784155.82</v>
          </cell>
          <cell r="D408">
            <v>-543245.11</v>
          </cell>
          <cell r="E408">
            <v>-240910.71</v>
          </cell>
          <cell r="F408">
            <v>-1429087.7</v>
          </cell>
        </row>
        <row r="409">
          <cell r="A409" t="str">
            <v>71004630</v>
          </cell>
          <cell r="B409" t="str">
            <v>Ramp Act Chassis St</v>
          </cell>
          <cell r="C409">
            <v>-392608.57</v>
          </cell>
          <cell r="D409">
            <v>-300508.03999999998</v>
          </cell>
          <cell r="E409">
            <v>-92100.53</v>
          </cell>
          <cell r="F409">
            <v>-709064.21</v>
          </cell>
        </row>
        <row r="410">
          <cell r="A410" t="str">
            <v>71004640</v>
          </cell>
          <cell r="B410" t="str">
            <v>Ramp Act Access Form</v>
          </cell>
          <cell r="C410">
            <v>-789649.5</v>
          </cell>
          <cell r="D410">
            <v>-554088.5</v>
          </cell>
          <cell r="E410">
            <v>-235561</v>
          </cell>
          <cell r="F410">
            <v>-1365169.21</v>
          </cell>
        </row>
        <row r="411">
          <cell r="A411" t="str">
            <v>71004650</v>
          </cell>
          <cell r="B411" t="str">
            <v>Ramp Act Lift MTCE F</v>
          </cell>
          <cell r="C411">
            <v>-6260276.6200000001</v>
          </cell>
          <cell r="D411">
            <v>-6048091.5700000003</v>
          </cell>
          <cell r="E411">
            <v>-212185.05</v>
          </cell>
          <cell r="F411">
            <v>-12302302.85</v>
          </cell>
        </row>
        <row r="412">
          <cell r="A412" t="str">
            <v>71004660</v>
          </cell>
          <cell r="B412" t="str">
            <v>Ramp Act Inventory</v>
          </cell>
          <cell r="C412">
            <v>-622904.56000000006</v>
          </cell>
          <cell r="D412">
            <v>-691315.68</v>
          </cell>
          <cell r="E412">
            <v>68411.12</v>
          </cell>
          <cell r="F412">
            <v>-1247766.08</v>
          </cell>
        </row>
        <row r="413">
          <cell r="A413" t="str">
            <v>71004670</v>
          </cell>
          <cell r="B413" t="str">
            <v>Ramp Act Lift MTCE O</v>
          </cell>
          <cell r="C413">
            <v>-498030.72</v>
          </cell>
          <cell r="D413">
            <v>-354083.02</v>
          </cell>
          <cell r="E413">
            <v>-143947.70000000001</v>
          </cell>
          <cell r="F413">
            <v>-826231.86</v>
          </cell>
        </row>
        <row r="414">
          <cell r="A414" t="str">
            <v>71004680</v>
          </cell>
          <cell r="B414" t="str">
            <v>Ramp Act Crane Moves</v>
          </cell>
          <cell r="C414">
            <v>37090.65</v>
          </cell>
          <cell r="D414">
            <v>-307324.13</v>
          </cell>
          <cell r="E414">
            <v>344414.78</v>
          </cell>
          <cell r="F414">
            <v>36690.080000000002</v>
          </cell>
        </row>
        <row r="415">
          <cell r="A415" t="str">
            <v>71004690</v>
          </cell>
          <cell r="B415" t="str">
            <v>Ramp Act Snow Rem</v>
          </cell>
          <cell r="C415">
            <v>-361517.64</v>
          </cell>
          <cell r="D415">
            <v>-105147.15</v>
          </cell>
          <cell r="E415">
            <v>-256370.49</v>
          </cell>
          <cell r="F415">
            <v>-4548311.6500000004</v>
          </cell>
        </row>
        <row r="416">
          <cell r="A416" t="str">
            <v>71004700</v>
          </cell>
          <cell r="B416" t="str">
            <v>Ramp Act Load/UpLoad</v>
          </cell>
          <cell r="C416">
            <v>-3734128.05</v>
          </cell>
          <cell r="D416">
            <v>-3312428.21</v>
          </cell>
          <cell r="E416">
            <v>-421699.84000000003</v>
          </cell>
          <cell r="F416">
            <v>-6862739.6600000001</v>
          </cell>
        </row>
        <row r="417">
          <cell r="A417" t="str">
            <v>71004710</v>
          </cell>
          <cell r="B417" t="str">
            <v>Ramp Act Security</v>
          </cell>
          <cell r="C417">
            <v>-513206.67</v>
          </cell>
          <cell r="D417">
            <v>-191936.9</v>
          </cell>
          <cell r="E417">
            <v>-321269.77</v>
          </cell>
          <cell r="F417">
            <v>-778361.52</v>
          </cell>
        </row>
        <row r="418">
          <cell r="A418" t="str">
            <v>71004720</v>
          </cell>
          <cell r="B418" t="str">
            <v>Ramp Act Inspections</v>
          </cell>
          <cell r="C418">
            <v>-113052.87</v>
          </cell>
          <cell r="D418">
            <v>-109751.86</v>
          </cell>
          <cell r="E418">
            <v>-3301.01</v>
          </cell>
          <cell r="F418">
            <v>-206021.54</v>
          </cell>
        </row>
        <row r="419">
          <cell r="A419" t="str">
            <v>71004750</v>
          </cell>
          <cell r="B419" t="str">
            <v>Ramp Act Equip Rep</v>
          </cell>
          <cell r="C419">
            <v>-175413.9</v>
          </cell>
          <cell r="D419">
            <v>-105272.27</v>
          </cell>
          <cell r="E419">
            <v>-70141.63</v>
          </cell>
          <cell r="F419">
            <v>-349508.18</v>
          </cell>
        </row>
        <row r="420">
          <cell r="A420" t="str">
            <v>71004760</v>
          </cell>
          <cell r="B420" t="str">
            <v>Rmp Act-Chkpnt Parts</v>
          </cell>
          <cell r="C420">
            <v>-121196.53</v>
          </cell>
          <cell r="D420">
            <v>-58150.45</v>
          </cell>
          <cell r="E420">
            <v>-63046.080000000002</v>
          </cell>
          <cell r="F420">
            <v>-202418.46</v>
          </cell>
        </row>
        <row r="421">
          <cell r="A421" t="str">
            <v>71004790</v>
          </cell>
          <cell r="B421" t="str">
            <v>Ramp  Acti - Ot Init</v>
          </cell>
          <cell r="C421">
            <v>0</v>
          </cell>
          <cell r="D421">
            <v>0</v>
          </cell>
          <cell r="E421">
            <v>0</v>
          </cell>
          <cell r="F421">
            <v>0</v>
          </cell>
        </row>
        <row r="422">
          <cell r="A422" t="str">
            <v>71004800</v>
          </cell>
          <cell r="B422" t="str">
            <v>IBM SERVICES</v>
          </cell>
          <cell r="C422">
            <v>-17224999.98</v>
          </cell>
          <cell r="D422">
            <v>-18068471.460000001</v>
          </cell>
          <cell r="E422">
            <v>843471.48</v>
          </cell>
          <cell r="F422">
            <v>-37149999.960000001</v>
          </cell>
        </row>
        <row r="423">
          <cell r="A423" t="str">
            <v>71004810</v>
          </cell>
          <cell r="B423" t="str">
            <v>RAIL DETECTION SERVI</v>
          </cell>
          <cell r="C423">
            <v>-8484471.6600000001</v>
          </cell>
          <cell r="D423">
            <v>-7994422.75</v>
          </cell>
          <cell r="E423">
            <v>-490048.91</v>
          </cell>
          <cell r="F423">
            <v>-17436749.719999999</v>
          </cell>
        </row>
        <row r="424">
          <cell r="A424" t="str">
            <v>71004820</v>
          </cell>
          <cell r="B424" t="str">
            <v>Contractor Labor</v>
          </cell>
          <cell r="C424">
            <v>-9113714.0500000007</v>
          </cell>
          <cell r="D424">
            <v>-8292638.0700000003</v>
          </cell>
          <cell r="E424">
            <v>-821075.98</v>
          </cell>
          <cell r="F424">
            <v>-20907395.640000001</v>
          </cell>
        </row>
        <row r="425">
          <cell r="A425" t="str">
            <v>71004970</v>
          </cell>
          <cell r="B425" t="str">
            <v>Vegetation Control</v>
          </cell>
          <cell r="C425">
            <v>-11994589.77</v>
          </cell>
          <cell r="D425">
            <v>-10206549.57</v>
          </cell>
          <cell r="E425">
            <v>-1788040.2</v>
          </cell>
          <cell r="F425">
            <v>-19507369.52</v>
          </cell>
        </row>
        <row r="426">
          <cell r="A426" t="str">
            <v>71005000</v>
          </cell>
          <cell r="B426" t="str">
            <v>Joint Facility - Deb</v>
          </cell>
          <cell r="C426">
            <v>-63663931.030000001</v>
          </cell>
          <cell r="D426">
            <v>-43474254.590000004</v>
          </cell>
          <cell r="E426">
            <v>-20189676.440000001</v>
          </cell>
          <cell r="F426">
            <v>-124776892.87</v>
          </cell>
        </row>
        <row r="427">
          <cell r="A427" t="str">
            <v>71005030</v>
          </cell>
          <cell r="B427" t="str">
            <v>Recoveries - Non-Ins</v>
          </cell>
          <cell r="C427">
            <v>1378643.51</v>
          </cell>
          <cell r="D427">
            <v>1300804.07</v>
          </cell>
          <cell r="E427">
            <v>77839.44</v>
          </cell>
          <cell r="F427">
            <v>2747825.59</v>
          </cell>
        </row>
        <row r="428">
          <cell r="A428" t="str">
            <v>71005040</v>
          </cell>
          <cell r="B428" t="str">
            <v>Frn Loco Repair Db</v>
          </cell>
          <cell r="C428">
            <v>-21383.599999999999</v>
          </cell>
          <cell r="D428">
            <v>-149883.68</v>
          </cell>
          <cell r="E428">
            <v>128500.08</v>
          </cell>
          <cell r="F428">
            <v>-139245.21</v>
          </cell>
        </row>
        <row r="429">
          <cell r="A429" t="str">
            <v>71005050</v>
          </cell>
          <cell r="B429" t="str">
            <v>Frn Loco Repair Cr</v>
          </cell>
          <cell r="C429">
            <v>106702.37</v>
          </cell>
          <cell r="D429">
            <v>130402.58</v>
          </cell>
          <cell r="E429">
            <v>-23700.21</v>
          </cell>
          <cell r="F429">
            <v>465044.22</v>
          </cell>
        </row>
        <row r="430">
          <cell r="A430" t="str">
            <v>71005060</v>
          </cell>
          <cell r="B430" t="str">
            <v>Foreign Repairs Deb</v>
          </cell>
          <cell r="C430">
            <v>-10847329.76</v>
          </cell>
          <cell r="D430">
            <v>-12008979.689999999</v>
          </cell>
          <cell r="E430">
            <v>1161649.93</v>
          </cell>
          <cell r="F430">
            <v>-23419718.109999999</v>
          </cell>
        </row>
        <row r="431">
          <cell r="A431" t="str">
            <v>71005070</v>
          </cell>
          <cell r="B431" t="str">
            <v>Frn Repairs Credit</v>
          </cell>
          <cell r="C431">
            <v>55025128.939999998</v>
          </cell>
          <cell r="D431">
            <v>45239148.07</v>
          </cell>
          <cell r="E431">
            <v>9785980.8699999992</v>
          </cell>
          <cell r="F431">
            <v>108998078.65000001</v>
          </cell>
        </row>
        <row r="432">
          <cell r="A432" t="str">
            <v>71005100</v>
          </cell>
          <cell r="B432" t="str">
            <v>Joint Fac - Casu Deb</v>
          </cell>
          <cell r="C432">
            <v>0</v>
          </cell>
          <cell r="D432">
            <v>0</v>
          </cell>
          <cell r="E432">
            <v>0</v>
          </cell>
          <cell r="F432">
            <v>0</v>
          </cell>
        </row>
        <row r="433">
          <cell r="A433" t="str">
            <v>71005300</v>
          </cell>
          <cell r="B433" t="str">
            <v>Advertising</v>
          </cell>
          <cell r="C433">
            <v>-1090660.03</v>
          </cell>
          <cell r="D433">
            <v>-443841.77</v>
          </cell>
          <cell r="E433">
            <v>-646818.26</v>
          </cell>
          <cell r="F433">
            <v>-1991480.48</v>
          </cell>
        </row>
        <row r="434">
          <cell r="A434" t="str">
            <v>71005310</v>
          </cell>
          <cell r="B434" t="str">
            <v>Sales Promotions</v>
          </cell>
          <cell r="C434">
            <v>-3768092.66</v>
          </cell>
          <cell r="D434">
            <v>-3215469.11</v>
          </cell>
          <cell r="E434">
            <v>-552623.55000000005</v>
          </cell>
          <cell r="F434">
            <v>-6388046.5599999996</v>
          </cell>
        </row>
        <row r="435">
          <cell r="A435" t="str">
            <v>71005320</v>
          </cell>
          <cell r="B435" t="str">
            <v>Community Functions</v>
          </cell>
          <cell r="C435">
            <v>-371414.39</v>
          </cell>
          <cell r="D435">
            <v>-494836.02</v>
          </cell>
          <cell r="E435">
            <v>123421.63</v>
          </cell>
          <cell r="F435">
            <v>-791750.44</v>
          </cell>
        </row>
        <row r="436">
          <cell r="A436" t="str">
            <v>71005350</v>
          </cell>
          <cell r="B436" t="str">
            <v>Audio Visual Service</v>
          </cell>
          <cell r="C436">
            <v>-623957.24</v>
          </cell>
          <cell r="D436">
            <v>-539325.54</v>
          </cell>
          <cell r="E436">
            <v>-84631.7</v>
          </cell>
          <cell r="F436">
            <v>-1214266.8799999999</v>
          </cell>
        </row>
        <row r="437">
          <cell r="A437" t="str">
            <v>71005360</v>
          </cell>
          <cell r="B437" t="str">
            <v>Legal Settlements</v>
          </cell>
          <cell r="C437">
            <v>-9157097.0700000003</v>
          </cell>
          <cell r="D437">
            <v>-1445160.19</v>
          </cell>
          <cell r="E437">
            <v>-7711936.8799999999</v>
          </cell>
          <cell r="F437">
            <v>-8856492.4399999995</v>
          </cell>
        </row>
        <row r="438">
          <cell r="A438" t="str">
            <v>71005540</v>
          </cell>
          <cell r="B438" t="str">
            <v>Personal Injury</v>
          </cell>
          <cell r="C438">
            <v>-6447496.9699999997</v>
          </cell>
          <cell r="D438">
            <v>-10475294.99</v>
          </cell>
          <cell r="E438">
            <v>4027798.02</v>
          </cell>
          <cell r="F438">
            <v>-10075340.76</v>
          </cell>
        </row>
        <row r="439">
          <cell r="A439" t="str">
            <v>71005690</v>
          </cell>
          <cell r="B439" t="str">
            <v>Casualties Expense</v>
          </cell>
          <cell r="C439">
            <v>-41328987.840000004</v>
          </cell>
          <cell r="D439">
            <v>-34619711.640000001</v>
          </cell>
          <cell r="E439">
            <v>-6709276.2000000002</v>
          </cell>
          <cell r="F439">
            <v>-92536946.620000005</v>
          </cell>
        </row>
        <row r="440">
          <cell r="A440" t="str">
            <v>71006020</v>
          </cell>
          <cell r="B440" t="str">
            <v>Insurance Expense</v>
          </cell>
          <cell r="C440">
            <v>-22824148.41</v>
          </cell>
          <cell r="D440">
            <v>-22523466.210000001</v>
          </cell>
          <cell r="E440">
            <v>-300682.2</v>
          </cell>
          <cell r="F440">
            <v>-46307618.640000001</v>
          </cell>
        </row>
        <row r="441">
          <cell r="A441" t="str">
            <v>71006030</v>
          </cell>
          <cell r="B441" t="str">
            <v>Insurance Recoveries</v>
          </cell>
          <cell r="C441">
            <v>24824.35</v>
          </cell>
          <cell r="D441">
            <v>13326266.32</v>
          </cell>
          <cell r="E441">
            <v>-13301441.970000001</v>
          </cell>
          <cell r="F441">
            <v>106517876.66</v>
          </cell>
        </row>
        <row r="442">
          <cell r="A442" t="str">
            <v>71007000</v>
          </cell>
          <cell r="B442" t="str">
            <v>Environ Cleanups</v>
          </cell>
          <cell r="C442">
            <v>-224096.68</v>
          </cell>
          <cell r="D442">
            <v>-92903.82</v>
          </cell>
          <cell r="E442">
            <v>-131192.85999999999</v>
          </cell>
          <cell r="F442">
            <v>-463406.07</v>
          </cell>
        </row>
        <row r="443">
          <cell r="A443" t="str">
            <v>71007020</v>
          </cell>
          <cell r="B443" t="str">
            <v>Environ Loco Emiss</v>
          </cell>
          <cell r="C443">
            <v>-281749</v>
          </cell>
          <cell r="D443">
            <v>-168495.35999999999</v>
          </cell>
          <cell r="E443">
            <v>-113253.64</v>
          </cell>
          <cell r="F443">
            <v>-502477.72</v>
          </cell>
        </row>
        <row r="444">
          <cell r="A444" t="str">
            <v>71007050</v>
          </cell>
          <cell r="B444" t="str">
            <v>Environ Auditing</v>
          </cell>
          <cell r="C444">
            <v>3413.39</v>
          </cell>
          <cell r="D444">
            <v>-81130.14</v>
          </cell>
          <cell r="E444">
            <v>84543.53</v>
          </cell>
          <cell r="F444">
            <v>-95987.12</v>
          </cell>
        </row>
        <row r="445">
          <cell r="A445" t="str">
            <v>71007110</v>
          </cell>
          <cell r="B445" t="str">
            <v>Environ Consulting</v>
          </cell>
          <cell r="C445">
            <v>-2713453.46</v>
          </cell>
          <cell r="D445">
            <v>-2346613.7599999998</v>
          </cell>
          <cell r="E445">
            <v>-366839.7</v>
          </cell>
          <cell r="F445">
            <v>-5106732.92</v>
          </cell>
        </row>
        <row r="446">
          <cell r="A446" t="str">
            <v>71007130</v>
          </cell>
          <cell r="B446" t="str">
            <v>Environ - Perm&amp;Plans</v>
          </cell>
          <cell r="C446">
            <v>-771887.97</v>
          </cell>
          <cell r="D446">
            <v>-758745.98</v>
          </cell>
          <cell r="E446">
            <v>-13141.99</v>
          </cell>
          <cell r="F446">
            <v>-1629371.02</v>
          </cell>
        </row>
        <row r="447">
          <cell r="A447" t="str">
            <v>71007200</v>
          </cell>
          <cell r="B447" t="str">
            <v>Environ - Sam&amp;Inspec</v>
          </cell>
          <cell r="C447">
            <v>-125255.39</v>
          </cell>
          <cell r="D447">
            <v>-119809.23</v>
          </cell>
          <cell r="E447">
            <v>-5446.16</v>
          </cell>
          <cell r="F447">
            <v>-283422.33</v>
          </cell>
        </row>
        <row r="448">
          <cell r="A448" t="str">
            <v>71007230</v>
          </cell>
          <cell r="B448" t="str">
            <v>Environ - Stu&amp;Inspec</v>
          </cell>
          <cell r="C448">
            <v>-27313.65</v>
          </cell>
          <cell r="D448">
            <v>0</v>
          </cell>
          <cell r="E448">
            <v>-27313.65</v>
          </cell>
          <cell r="F448">
            <v>-32145.97</v>
          </cell>
        </row>
        <row r="449">
          <cell r="A449" t="str">
            <v>71007250</v>
          </cell>
          <cell r="B449" t="str">
            <v>Environ - Test Pipe</v>
          </cell>
          <cell r="C449">
            <v>-117690.39</v>
          </cell>
          <cell r="D449">
            <v>-305434.58</v>
          </cell>
          <cell r="E449">
            <v>187744.19</v>
          </cell>
          <cell r="F449">
            <v>-321049.75</v>
          </cell>
        </row>
        <row r="450">
          <cell r="A450" t="str">
            <v>71007260</v>
          </cell>
          <cell r="B450" t="str">
            <v>Environ - Training</v>
          </cell>
          <cell r="C450">
            <v>-794430.87</v>
          </cell>
          <cell r="D450">
            <v>-38973.57</v>
          </cell>
          <cell r="E450">
            <v>-755457.3</v>
          </cell>
          <cell r="F450">
            <v>-1205201.31</v>
          </cell>
        </row>
        <row r="451">
          <cell r="A451" t="str">
            <v>71007270</v>
          </cell>
          <cell r="B451" t="str">
            <v>Environ - Train Haz</v>
          </cell>
          <cell r="C451">
            <v>-307257.58</v>
          </cell>
          <cell r="D451">
            <v>-284814.61</v>
          </cell>
          <cell r="E451">
            <v>-22442.97</v>
          </cell>
          <cell r="F451">
            <v>-490909.99</v>
          </cell>
        </row>
        <row r="452">
          <cell r="A452" t="str">
            <v>71007300</v>
          </cell>
          <cell r="B452" t="str">
            <v>Environ - Waste Disp</v>
          </cell>
          <cell r="C452">
            <v>-989182.56</v>
          </cell>
          <cell r="D452">
            <v>-785620.96</v>
          </cell>
          <cell r="E452">
            <v>-203561.60000000001</v>
          </cell>
          <cell r="F452">
            <v>-1886547.06</v>
          </cell>
        </row>
        <row r="453">
          <cell r="A453" t="str">
            <v>71007310</v>
          </cell>
          <cell r="B453" t="str">
            <v>Environmental - WWTP</v>
          </cell>
          <cell r="C453">
            <v>-487407.91</v>
          </cell>
          <cell r="D453">
            <v>-512575.53</v>
          </cell>
          <cell r="E453">
            <v>25167.62</v>
          </cell>
          <cell r="F453">
            <v>-968746.63</v>
          </cell>
        </row>
        <row r="454">
          <cell r="A454" t="str">
            <v>71007370</v>
          </cell>
          <cell r="B454" t="str">
            <v>Environ - Other</v>
          </cell>
          <cell r="C454">
            <v>-226250.38</v>
          </cell>
          <cell r="D454">
            <v>-215553.99</v>
          </cell>
          <cell r="E454">
            <v>-10696.39</v>
          </cell>
          <cell r="F454">
            <v>-301749.7</v>
          </cell>
        </row>
        <row r="455">
          <cell r="A455" t="str">
            <v>71007390</v>
          </cell>
          <cell r="B455" t="str">
            <v>Environ Air Consult</v>
          </cell>
          <cell r="C455">
            <v>-77986.03</v>
          </cell>
          <cell r="D455">
            <v>-129542.15</v>
          </cell>
          <cell r="E455">
            <v>51556.12</v>
          </cell>
          <cell r="F455">
            <v>-186972.61</v>
          </cell>
        </row>
        <row r="456">
          <cell r="A456" t="str">
            <v>71007410</v>
          </cell>
          <cell r="B456" t="str">
            <v>Environ -Trac Mat Ha</v>
          </cell>
          <cell r="C456">
            <v>-81368.75</v>
          </cell>
          <cell r="D456">
            <v>-23301.22</v>
          </cell>
          <cell r="E456">
            <v>-58067.53</v>
          </cell>
          <cell r="F456">
            <v>-129930.79</v>
          </cell>
        </row>
        <row r="457">
          <cell r="A457" t="str">
            <v>71007552</v>
          </cell>
          <cell r="B457" t="str">
            <v>Pool &amp; Fgn Car Repai</v>
          </cell>
          <cell r="C457">
            <v>-6280094.3700000001</v>
          </cell>
          <cell r="D457">
            <v>-5842257.5700000003</v>
          </cell>
          <cell r="E457">
            <v>-437836.79999999999</v>
          </cell>
          <cell r="F457">
            <v>-11479562.449999999</v>
          </cell>
        </row>
        <row r="458">
          <cell r="A458" t="str">
            <v>71007600</v>
          </cell>
          <cell r="B458" t="str">
            <v>Bad Debt Expense</v>
          </cell>
          <cell r="C458">
            <v>-9256943.6999999993</v>
          </cell>
          <cell r="D458">
            <v>207164.68</v>
          </cell>
          <cell r="E458">
            <v>-9464108.3800000008</v>
          </cell>
          <cell r="F458">
            <v>-7525324.0899999999</v>
          </cell>
        </row>
        <row r="459">
          <cell r="A459" t="str">
            <v>71007610</v>
          </cell>
          <cell r="B459" t="str">
            <v>Charitable Contri</v>
          </cell>
          <cell r="C459">
            <v>-167696.79999999999</v>
          </cell>
          <cell r="D459">
            <v>-1172418.42</v>
          </cell>
          <cell r="E459">
            <v>1004721.62</v>
          </cell>
          <cell r="F459">
            <v>-1368365.01</v>
          </cell>
        </row>
        <row r="460">
          <cell r="A460" t="str">
            <v>71007616</v>
          </cell>
          <cell r="B460" t="str">
            <v>Postage and Delivery</v>
          </cell>
          <cell r="C460">
            <v>-2608982.7400000002</v>
          </cell>
          <cell r="D460">
            <v>-2495167.09</v>
          </cell>
          <cell r="E460">
            <v>-113815.65</v>
          </cell>
          <cell r="F460">
            <v>-4929786.99</v>
          </cell>
        </row>
        <row r="461">
          <cell r="A461" t="str">
            <v>71007627</v>
          </cell>
          <cell r="B461" t="str">
            <v>Gain/Loss on Easment</v>
          </cell>
          <cell r="C461">
            <v>3656714.51</v>
          </cell>
          <cell r="D461">
            <v>3591333.68</v>
          </cell>
          <cell r="E461">
            <v>65380.83</v>
          </cell>
          <cell r="F461">
            <v>7392843.0499999998</v>
          </cell>
        </row>
        <row r="462">
          <cell r="A462" t="str">
            <v>71007640</v>
          </cell>
          <cell r="B462" t="str">
            <v>California PUC Fees</v>
          </cell>
          <cell r="C462">
            <v>-1850667.91</v>
          </cell>
          <cell r="D462">
            <v>-1655953.53</v>
          </cell>
          <cell r="E462">
            <v>-194714.38</v>
          </cell>
          <cell r="F462">
            <v>-3696888.41</v>
          </cell>
        </row>
        <row r="463">
          <cell r="A463" t="str">
            <v>71007660</v>
          </cell>
          <cell r="B463" t="str">
            <v>Freight Charges</v>
          </cell>
          <cell r="C463">
            <v>-24235522.23</v>
          </cell>
          <cell r="D463">
            <v>-24518303.710000001</v>
          </cell>
          <cell r="E463">
            <v>282781.48</v>
          </cell>
          <cell r="F463">
            <v>-46212478.719999999</v>
          </cell>
        </row>
        <row r="464">
          <cell r="A464" t="str">
            <v>71007690</v>
          </cell>
          <cell r="B464" t="str">
            <v>Land Acquisitions</v>
          </cell>
          <cell r="C464">
            <v>0</v>
          </cell>
          <cell r="D464">
            <v>0</v>
          </cell>
          <cell r="E464">
            <v>0</v>
          </cell>
          <cell r="F464">
            <v>0</v>
          </cell>
        </row>
        <row r="465">
          <cell r="A465" t="str">
            <v>71007700</v>
          </cell>
          <cell r="B465" t="str">
            <v>Emp Amtrak Rail Pass</v>
          </cell>
          <cell r="C465">
            <v>-35477.42</v>
          </cell>
          <cell r="D465">
            <v>-42803.31</v>
          </cell>
          <cell r="E465">
            <v>7325.89</v>
          </cell>
          <cell r="F465">
            <v>-64118.51</v>
          </cell>
        </row>
        <row r="466">
          <cell r="A466" t="str">
            <v>71007720</v>
          </cell>
          <cell r="B466" t="str">
            <v>Network Recovery</v>
          </cell>
          <cell r="C466">
            <v>0</v>
          </cell>
          <cell r="D466">
            <v>520846.07</v>
          </cell>
          <cell r="E466">
            <v>-520846.07</v>
          </cell>
          <cell r="F466">
            <v>-4309.8599999999997</v>
          </cell>
        </row>
        <row r="467">
          <cell r="A467" t="str">
            <v>71007730</v>
          </cell>
          <cell r="B467" t="str">
            <v>Change in Accounting</v>
          </cell>
          <cell r="C467">
            <v>0</v>
          </cell>
          <cell r="D467">
            <v>0</v>
          </cell>
          <cell r="E467">
            <v>0</v>
          </cell>
          <cell r="F467">
            <v>0</v>
          </cell>
        </row>
        <row r="468">
          <cell r="A468" t="str">
            <v>71007750</v>
          </cell>
          <cell r="B468" t="str">
            <v>Environ Exp Accrual</v>
          </cell>
          <cell r="C468">
            <v>-2087975.08</v>
          </cell>
          <cell r="D468">
            <v>-3012704.96</v>
          </cell>
          <cell r="E468">
            <v>924729.88</v>
          </cell>
          <cell r="F468">
            <v>-2499392.16</v>
          </cell>
        </row>
        <row r="469">
          <cell r="A469" t="str">
            <v>71007770</v>
          </cell>
          <cell r="B469" t="str">
            <v>Suburban Svcs Bill</v>
          </cell>
          <cell r="C469">
            <v>15102410.779999999</v>
          </cell>
          <cell r="D469">
            <v>14168521.4</v>
          </cell>
          <cell r="E469">
            <v>933889.38</v>
          </cell>
          <cell r="F469">
            <v>30339247.25</v>
          </cell>
        </row>
        <row r="470">
          <cell r="A470" t="str">
            <v>71007780</v>
          </cell>
          <cell r="B470" t="str">
            <v>Equity in Uncon Subs</v>
          </cell>
          <cell r="C470">
            <v>5603749.7000000002</v>
          </cell>
          <cell r="D470">
            <v>2917115.71</v>
          </cell>
          <cell r="E470">
            <v>2686633.99</v>
          </cell>
          <cell r="F470">
            <v>8432818.3399999999</v>
          </cell>
        </row>
        <row r="471">
          <cell r="A471" t="str">
            <v>71007811</v>
          </cell>
          <cell r="B471" t="str">
            <v>Weighing Cars</v>
          </cell>
          <cell r="C471">
            <v>0</v>
          </cell>
          <cell r="D471">
            <v>0</v>
          </cell>
          <cell r="E471">
            <v>0</v>
          </cell>
          <cell r="F471">
            <v>0</v>
          </cell>
        </row>
        <row r="472">
          <cell r="A472" t="str">
            <v>71007818</v>
          </cell>
          <cell r="B472" t="str">
            <v>Detour Expense</v>
          </cell>
          <cell r="C472">
            <v>-4991554.2</v>
          </cell>
          <cell r="D472">
            <v>-110833.78</v>
          </cell>
          <cell r="E472">
            <v>-4880720.42</v>
          </cell>
          <cell r="F472">
            <v>-5743199.8600000003</v>
          </cell>
        </row>
        <row r="473">
          <cell r="A473" t="str">
            <v>71007840</v>
          </cell>
          <cell r="B473" t="str">
            <v>Engineering Billable</v>
          </cell>
          <cell r="C473">
            <v>0</v>
          </cell>
          <cell r="D473">
            <v>0</v>
          </cell>
          <cell r="E473">
            <v>0</v>
          </cell>
          <cell r="F473">
            <v>0</v>
          </cell>
        </row>
        <row r="474">
          <cell r="A474" t="str">
            <v>71007850</v>
          </cell>
          <cell r="B474" t="str">
            <v>BC - Loco Main Labor</v>
          </cell>
          <cell r="C474">
            <v>0</v>
          </cell>
          <cell r="D474">
            <v>0</v>
          </cell>
          <cell r="E474">
            <v>0</v>
          </cell>
          <cell r="F474">
            <v>-598385.12</v>
          </cell>
        </row>
        <row r="475">
          <cell r="A475" t="str">
            <v>71007900</v>
          </cell>
          <cell r="B475" t="str">
            <v>Other Operating Expe</v>
          </cell>
          <cell r="C475">
            <v>0</v>
          </cell>
          <cell r="D475">
            <v>0</v>
          </cell>
          <cell r="E475">
            <v>0</v>
          </cell>
          <cell r="F475">
            <v>0</v>
          </cell>
        </row>
        <row r="476">
          <cell r="A476" t="str">
            <v>71007910</v>
          </cell>
          <cell r="B476" t="str">
            <v>Acctg Reg Fees</v>
          </cell>
          <cell r="C476">
            <v>-22323.4</v>
          </cell>
          <cell r="D476">
            <v>-22084</v>
          </cell>
          <cell r="E476">
            <v>-239.4</v>
          </cell>
          <cell r="F476">
            <v>-46637.4</v>
          </cell>
        </row>
        <row r="477">
          <cell r="A477" t="str">
            <v>71007930</v>
          </cell>
          <cell r="B477" t="str">
            <v>Power By The Mile Re</v>
          </cell>
          <cell r="C477">
            <v>0</v>
          </cell>
          <cell r="D477">
            <v>35734.839999999997</v>
          </cell>
          <cell r="E477">
            <v>-35734.839999999997</v>
          </cell>
          <cell r="F477">
            <v>1376950.46</v>
          </cell>
        </row>
        <row r="478">
          <cell r="A478" t="str">
            <v>71007980</v>
          </cell>
          <cell r="B478" t="str">
            <v>Merger &amp; Sep Cost</v>
          </cell>
          <cell r="C478">
            <v>-535535.88</v>
          </cell>
          <cell r="D478">
            <v>0</v>
          </cell>
          <cell r="E478">
            <v>-535535.88</v>
          </cell>
          <cell r="F478">
            <v>-535535.88</v>
          </cell>
        </row>
        <row r="479">
          <cell r="A479" t="str">
            <v>71007999</v>
          </cell>
          <cell r="B479" t="str">
            <v>Per Diem Capital Cle</v>
          </cell>
          <cell r="C479">
            <v>12870013.41</v>
          </cell>
          <cell r="D479">
            <v>11078372.640000001</v>
          </cell>
          <cell r="E479">
            <v>1791640.77</v>
          </cell>
          <cell r="F479">
            <v>21639747.77</v>
          </cell>
        </row>
        <row r="480">
          <cell r="A480" t="str">
            <v>71008000</v>
          </cell>
          <cell r="B480" t="str">
            <v>Depreciation Expense</v>
          </cell>
          <cell r="C480">
            <v>-519314316.54000002</v>
          </cell>
          <cell r="D480">
            <v>-494568044.06999999</v>
          </cell>
          <cell r="E480">
            <v>-24746272.469999999</v>
          </cell>
          <cell r="F480">
            <v>-1026531066.74</v>
          </cell>
        </row>
        <row r="481">
          <cell r="A481" t="str">
            <v>71009310</v>
          </cell>
          <cell r="B481" t="str">
            <v>Gain/Loss Abnrm AsRe</v>
          </cell>
          <cell r="C481">
            <v>0</v>
          </cell>
          <cell r="D481">
            <v>0</v>
          </cell>
          <cell r="E481">
            <v>0</v>
          </cell>
          <cell r="F481">
            <v>0</v>
          </cell>
        </row>
        <row r="482">
          <cell r="A482" t="str">
            <v>71009320</v>
          </cell>
          <cell r="B482" t="str">
            <v>Gain/Loss on Abnorma</v>
          </cell>
          <cell r="C482">
            <v>0</v>
          </cell>
          <cell r="D482">
            <v>0</v>
          </cell>
          <cell r="E482">
            <v>0</v>
          </cell>
          <cell r="F482">
            <v>-4997538.47</v>
          </cell>
        </row>
        <row r="483">
          <cell r="A483" t="str">
            <v>71009770</v>
          </cell>
          <cell r="B483" t="str">
            <v>Cash Discounts</v>
          </cell>
          <cell r="C483">
            <v>1561663.74</v>
          </cell>
          <cell r="D483">
            <v>1380608.09</v>
          </cell>
          <cell r="E483">
            <v>181055.65</v>
          </cell>
          <cell r="F483">
            <v>2968791.77</v>
          </cell>
        </row>
        <row r="484">
          <cell r="A484" t="str">
            <v>71009801</v>
          </cell>
          <cell r="B484" t="str">
            <v>Purchased Price Diff</v>
          </cell>
          <cell r="C484">
            <v>7795186.3499999996</v>
          </cell>
          <cell r="D484">
            <v>1363255.09</v>
          </cell>
          <cell r="E484">
            <v>6431931.2599999998</v>
          </cell>
          <cell r="F484">
            <v>6584348.2599999998</v>
          </cell>
        </row>
        <row r="485">
          <cell r="A485" t="str">
            <v>71009990</v>
          </cell>
          <cell r="B485" t="str">
            <v>Asset Impairment</v>
          </cell>
          <cell r="C485">
            <v>0</v>
          </cell>
          <cell r="D485">
            <v>0</v>
          </cell>
          <cell r="E485">
            <v>0</v>
          </cell>
          <cell r="F485">
            <v>0</v>
          </cell>
        </row>
        <row r="486">
          <cell r="A486" t="str">
            <v>71003170</v>
          </cell>
          <cell r="B486" t="str">
            <v>Pro Cd Person Charge</v>
          </cell>
          <cell r="C486">
            <v>0</v>
          </cell>
          <cell r="D486">
            <v>0</v>
          </cell>
          <cell r="E486">
            <v>0</v>
          </cell>
          <cell r="F486">
            <v>0</v>
          </cell>
        </row>
        <row r="487">
          <cell r="A487" t="str">
            <v>71003540</v>
          </cell>
          <cell r="B487" t="str">
            <v>BC - Additives</v>
          </cell>
          <cell r="C487">
            <v>0</v>
          </cell>
          <cell r="D487">
            <v>0</v>
          </cell>
          <cell r="E487">
            <v>0</v>
          </cell>
          <cell r="F487">
            <v>0</v>
          </cell>
        </row>
        <row r="488">
          <cell r="A488" t="str">
            <v>71003592</v>
          </cell>
          <cell r="B488" t="str">
            <v>Private Chassis Dama</v>
          </cell>
          <cell r="C488">
            <v>-822423.69</v>
          </cell>
          <cell r="D488">
            <v>-611905.52</v>
          </cell>
          <cell r="E488">
            <v>-210518.17</v>
          </cell>
          <cell r="F488">
            <v>-1734102.67</v>
          </cell>
        </row>
        <row r="489">
          <cell r="A489" t="str">
            <v>71003594</v>
          </cell>
          <cell r="B489" t="str">
            <v>Private Chassis-Dome</v>
          </cell>
          <cell r="C489">
            <v>-2150351.2000000002</v>
          </cell>
          <cell r="D489">
            <v>-1152174.75</v>
          </cell>
          <cell r="E489">
            <v>-998176.45</v>
          </cell>
          <cell r="F489">
            <v>-3719177.24</v>
          </cell>
        </row>
        <row r="490">
          <cell r="A490" t="str">
            <v>71003596</v>
          </cell>
          <cell r="B490" t="str">
            <v>Private Chassis-Int'</v>
          </cell>
          <cell r="C490">
            <v>-3648</v>
          </cell>
          <cell r="D490">
            <v>0</v>
          </cell>
          <cell r="E490">
            <v>-3648</v>
          </cell>
          <cell r="F490">
            <v>-3648</v>
          </cell>
        </row>
        <row r="491">
          <cell r="A491" t="str">
            <v>71003601</v>
          </cell>
          <cell r="B491" t="str">
            <v>Photography</v>
          </cell>
          <cell r="C491">
            <v>0</v>
          </cell>
          <cell r="D491">
            <v>0</v>
          </cell>
          <cell r="E491">
            <v>0</v>
          </cell>
          <cell r="F491">
            <v>0</v>
          </cell>
        </row>
        <row r="492">
          <cell r="A492" t="str">
            <v>71003610</v>
          </cell>
          <cell r="B492" t="str">
            <v>Private Trailer-Gen'</v>
          </cell>
          <cell r="C492">
            <v>-226105.12</v>
          </cell>
          <cell r="D492">
            <v>36688.92</v>
          </cell>
          <cell r="E492">
            <v>-262794.03999999998</v>
          </cell>
          <cell r="F492">
            <v>-623074.09</v>
          </cell>
        </row>
        <row r="493">
          <cell r="A493" t="str">
            <v>71003625</v>
          </cell>
          <cell r="B493" t="str">
            <v>Private Trailer-Temp</v>
          </cell>
          <cell r="C493">
            <v>-18357.2</v>
          </cell>
          <cell r="D493">
            <v>0</v>
          </cell>
          <cell r="E493">
            <v>-18357.2</v>
          </cell>
          <cell r="F493">
            <v>-24373.54</v>
          </cell>
        </row>
        <row r="494">
          <cell r="A494" t="str">
            <v>71003678</v>
          </cell>
          <cell r="B494" t="str">
            <v>JBH Shuttle Drayage</v>
          </cell>
          <cell r="C494">
            <v>-1926167.88</v>
          </cell>
          <cell r="D494">
            <v>0</v>
          </cell>
          <cell r="E494">
            <v>-1926167.88</v>
          </cell>
          <cell r="F494">
            <v>-3603323.54</v>
          </cell>
        </row>
        <row r="495">
          <cell r="A495" t="str">
            <v>71003706</v>
          </cell>
          <cell r="B495" t="str">
            <v>Private Container -D</v>
          </cell>
          <cell r="C495">
            <v>-1802.21</v>
          </cell>
          <cell r="D495">
            <v>-21.7</v>
          </cell>
          <cell r="E495">
            <v>-1780.51</v>
          </cell>
          <cell r="F495">
            <v>-4617.2700000000004</v>
          </cell>
        </row>
        <row r="496">
          <cell r="A496" t="str">
            <v>71003707</v>
          </cell>
          <cell r="B496" t="str">
            <v>Private Container-Te</v>
          </cell>
          <cell r="C496">
            <v>-602.55999999999995</v>
          </cell>
          <cell r="D496">
            <v>-47.88</v>
          </cell>
          <cell r="E496">
            <v>-554.67999999999995</v>
          </cell>
          <cell r="F496">
            <v>-1063.6500000000001</v>
          </cell>
        </row>
        <row r="497">
          <cell r="A497" t="str">
            <v>71003708</v>
          </cell>
          <cell r="B497" t="str">
            <v>Private Container-Te</v>
          </cell>
          <cell r="C497">
            <v>0</v>
          </cell>
          <cell r="D497">
            <v>0</v>
          </cell>
          <cell r="E497">
            <v>0</v>
          </cell>
          <cell r="F497">
            <v>-21.87</v>
          </cell>
        </row>
        <row r="498">
          <cell r="A498" t="str">
            <v>71003931</v>
          </cell>
          <cell r="B498" t="str">
            <v>Facility Remodel</v>
          </cell>
          <cell r="C498">
            <v>-496661.22</v>
          </cell>
          <cell r="D498">
            <v>-616876.46</v>
          </cell>
          <cell r="E498">
            <v>120215.24</v>
          </cell>
          <cell r="F498">
            <v>-656748.75</v>
          </cell>
        </row>
        <row r="499">
          <cell r="A499" t="str">
            <v>71004900</v>
          </cell>
          <cell r="B499" t="str">
            <v>Ramp Act JBH Flips</v>
          </cell>
          <cell r="C499">
            <v>-23183.01</v>
          </cell>
          <cell r="D499">
            <v>0</v>
          </cell>
          <cell r="E499">
            <v>-23183.01</v>
          </cell>
          <cell r="F499">
            <v>-44513.39</v>
          </cell>
        </row>
        <row r="500">
          <cell r="A500" t="str">
            <v>71004920</v>
          </cell>
          <cell r="B500" t="str">
            <v>Ramp Act JBH Ground</v>
          </cell>
          <cell r="C500">
            <v>-5046.59</v>
          </cell>
          <cell r="D500">
            <v>0</v>
          </cell>
          <cell r="E500">
            <v>-5046.59</v>
          </cell>
          <cell r="F500">
            <v>-29074.2</v>
          </cell>
        </row>
        <row r="501">
          <cell r="A501" t="str">
            <v>71004930</v>
          </cell>
          <cell r="B501" t="str">
            <v>Ramp Act JBH Chassis</v>
          </cell>
          <cell r="C501">
            <v>-270092.34000000003</v>
          </cell>
          <cell r="D501">
            <v>0</v>
          </cell>
          <cell r="E501">
            <v>-270092.34000000003</v>
          </cell>
          <cell r="F501">
            <v>-509316.99</v>
          </cell>
        </row>
        <row r="502">
          <cell r="A502" t="str">
            <v>71003902</v>
          </cell>
          <cell r="B502" t="str">
            <v>PLAN and Fcst only</v>
          </cell>
          <cell r="C502">
            <v>0</v>
          </cell>
          <cell r="D502">
            <v>0</v>
          </cell>
          <cell r="E502">
            <v>0</v>
          </cell>
          <cell r="F502">
            <v>0</v>
          </cell>
        </row>
        <row r="503">
          <cell r="A503">
            <v>71000000</v>
          </cell>
          <cell r="C503">
            <v>-3492858834.7999997</v>
          </cell>
          <cell r="D503">
            <v>-3808388306.6600013</v>
          </cell>
          <cell r="E503">
            <v>315529471.86000019</v>
          </cell>
          <cell r="F503">
            <v>-6895165749.7200041</v>
          </cell>
        </row>
        <row r="505">
          <cell r="A505" t="str">
            <v>71021730</v>
          </cell>
          <cell r="B505" t="str">
            <v>Billable Credit/Labo</v>
          </cell>
          <cell r="C505">
            <v>457268.47999999998</v>
          </cell>
          <cell r="D505">
            <v>783488.69</v>
          </cell>
          <cell r="E505">
            <v>-326220.21000000002</v>
          </cell>
          <cell r="F505">
            <v>1120659.1000000001</v>
          </cell>
        </row>
        <row r="506">
          <cell r="A506" t="str">
            <v>71021731</v>
          </cell>
          <cell r="B506" t="str">
            <v>Billable Cr Labor Ad</v>
          </cell>
          <cell r="C506">
            <v>15288877.52</v>
          </cell>
          <cell r="D506">
            <v>11161951.380000001</v>
          </cell>
          <cell r="E506">
            <v>4126926.14</v>
          </cell>
          <cell r="F506">
            <v>30702847.859999999</v>
          </cell>
        </row>
        <row r="507">
          <cell r="A507" t="str">
            <v>71021750</v>
          </cell>
          <cell r="B507" t="str">
            <v>BC - Labor Add</v>
          </cell>
          <cell r="C507">
            <v>717143.98</v>
          </cell>
          <cell r="D507">
            <v>1492404.95</v>
          </cell>
          <cell r="E507">
            <v>-775260.97</v>
          </cell>
          <cell r="F507">
            <v>1778675.89</v>
          </cell>
        </row>
        <row r="508">
          <cell r="A508" t="str">
            <v>71021760</v>
          </cell>
          <cell r="B508" t="str">
            <v>Sch Non-Op Recapital</v>
          </cell>
          <cell r="C508">
            <v>3307180.16</v>
          </cell>
          <cell r="D508">
            <v>2485696.39</v>
          </cell>
          <cell r="E508">
            <v>821483.77</v>
          </cell>
          <cell r="F508">
            <v>6447149.7300000004</v>
          </cell>
        </row>
        <row r="509">
          <cell r="A509" t="str">
            <v>71022270</v>
          </cell>
          <cell r="B509" t="str">
            <v>Billable Cr Tax Addi</v>
          </cell>
          <cell r="C509">
            <v>0</v>
          </cell>
          <cell r="D509">
            <v>0</v>
          </cell>
          <cell r="E509">
            <v>0</v>
          </cell>
          <cell r="F509">
            <v>0</v>
          </cell>
        </row>
        <row r="510">
          <cell r="A510" t="str">
            <v>71022271</v>
          </cell>
          <cell r="B510" t="str">
            <v>Billable Cr Tax Addi</v>
          </cell>
          <cell r="C510">
            <v>2267185.04</v>
          </cell>
          <cell r="D510">
            <v>1665902.13</v>
          </cell>
          <cell r="E510">
            <v>601282.91</v>
          </cell>
          <cell r="F510">
            <v>4539853.22</v>
          </cell>
        </row>
        <row r="511">
          <cell r="A511" t="str">
            <v>71022330</v>
          </cell>
          <cell r="B511" t="str">
            <v>BC - Hlth&amp;Wfare</v>
          </cell>
          <cell r="C511">
            <v>0</v>
          </cell>
          <cell r="D511">
            <v>0</v>
          </cell>
          <cell r="E511">
            <v>0</v>
          </cell>
          <cell r="F511">
            <v>0</v>
          </cell>
        </row>
        <row r="512">
          <cell r="A512" t="str">
            <v>71022331</v>
          </cell>
          <cell r="B512" t="str">
            <v>Billable Cr H/W Addi</v>
          </cell>
          <cell r="C512">
            <v>2836571.11</v>
          </cell>
          <cell r="D512">
            <v>2098383.52</v>
          </cell>
          <cell r="E512">
            <v>738187.59</v>
          </cell>
          <cell r="F512">
            <v>5681926.25</v>
          </cell>
        </row>
        <row r="513">
          <cell r="A513" t="str">
            <v>71023000</v>
          </cell>
          <cell r="B513" t="str">
            <v>Material &amp; Suppl Cr</v>
          </cell>
          <cell r="C513">
            <v>0.01</v>
          </cell>
          <cell r="D513">
            <v>6554.29</v>
          </cell>
          <cell r="E513">
            <v>-6554.28</v>
          </cell>
          <cell r="F513">
            <v>0.02</v>
          </cell>
        </row>
        <row r="514">
          <cell r="A514" t="str">
            <v>71023001</v>
          </cell>
          <cell r="B514" t="str">
            <v>Billable Cr Material</v>
          </cell>
          <cell r="C514">
            <v>381.2</v>
          </cell>
          <cell r="D514">
            <v>304.37</v>
          </cell>
          <cell r="E514">
            <v>76.83</v>
          </cell>
          <cell r="F514">
            <v>393.27</v>
          </cell>
        </row>
        <row r="515">
          <cell r="A515" t="str">
            <v>71023531</v>
          </cell>
          <cell r="B515" t="str">
            <v>Billable Cr Mat Addi</v>
          </cell>
          <cell r="C515">
            <v>799754.81</v>
          </cell>
          <cell r="D515">
            <v>318302.90000000002</v>
          </cell>
          <cell r="E515">
            <v>481451.91</v>
          </cell>
          <cell r="F515">
            <v>2338112.02</v>
          </cell>
        </row>
        <row r="516">
          <cell r="A516" t="str">
            <v>71023990</v>
          </cell>
          <cell r="B516" t="str">
            <v>Purchased Svcs Cr</v>
          </cell>
          <cell r="C516">
            <v>911869.54</v>
          </cell>
          <cell r="D516">
            <v>603772.19999999995</v>
          </cell>
          <cell r="E516">
            <v>308097.34000000003</v>
          </cell>
          <cell r="F516">
            <v>1386424.62</v>
          </cell>
        </row>
        <row r="517">
          <cell r="A517" t="str">
            <v>71024000</v>
          </cell>
          <cell r="B517" t="str">
            <v>Purch Svcs Credits</v>
          </cell>
          <cell r="C517">
            <v>641179</v>
          </cell>
          <cell r="D517">
            <v>409262.43</v>
          </cell>
          <cell r="E517">
            <v>231916.57</v>
          </cell>
          <cell r="F517">
            <v>1275366.6399999999</v>
          </cell>
        </row>
        <row r="518">
          <cell r="A518" t="str">
            <v>71025010</v>
          </cell>
          <cell r="B518" t="str">
            <v>JF Credits</v>
          </cell>
          <cell r="C518">
            <v>26584671.57</v>
          </cell>
          <cell r="D518">
            <v>28336938.27</v>
          </cell>
          <cell r="E518">
            <v>-1752266.7</v>
          </cell>
          <cell r="F518">
            <v>53630999.630000003</v>
          </cell>
        </row>
        <row r="519">
          <cell r="A519" t="str">
            <v>71025011</v>
          </cell>
          <cell r="B519" t="str">
            <v>JF Credit Additives</v>
          </cell>
          <cell r="C519">
            <v>0</v>
          </cell>
          <cell r="D519">
            <v>0</v>
          </cell>
          <cell r="E519">
            <v>0</v>
          </cell>
          <cell r="F519">
            <v>0</v>
          </cell>
        </row>
        <row r="520">
          <cell r="A520" t="str">
            <v>71025110</v>
          </cell>
          <cell r="B520" t="str">
            <v>JF Casualty Credits</v>
          </cell>
          <cell r="C520">
            <v>0</v>
          </cell>
          <cell r="D520">
            <v>0</v>
          </cell>
          <cell r="E520">
            <v>0</v>
          </cell>
          <cell r="F520">
            <v>0</v>
          </cell>
        </row>
        <row r="521">
          <cell r="A521" t="str">
            <v>71025690</v>
          </cell>
          <cell r="B521" t="str">
            <v>Casualties - Bill Cr</v>
          </cell>
          <cell r="C521">
            <v>1197451.8700000001</v>
          </cell>
          <cell r="D521">
            <v>669949.06000000006</v>
          </cell>
          <cell r="E521">
            <v>527502.81000000006</v>
          </cell>
          <cell r="F521">
            <v>3323861.37</v>
          </cell>
        </row>
        <row r="522">
          <cell r="A522" t="str">
            <v>71026001</v>
          </cell>
          <cell r="B522" t="str">
            <v>Billable Cr Ins Addi</v>
          </cell>
          <cell r="C522">
            <v>1504173.38</v>
          </cell>
          <cell r="D522">
            <v>1110078.6599999999</v>
          </cell>
          <cell r="E522">
            <v>394094.72</v>
          </cell>
          <cell r="F522">
            <v>3049954.48</v>
          </cell>
        </row>
        <row r="523">
          <cell r="A523" t="str">
            <v>71027790</v>
          </cell>
          <cell r="B523" t="str">
            <v>BC - Corporate</v>
          </cell>
          <cell r="C523">
            <v>2351654.75</v>
          </cell>
          <cell r="D523">
            <v>2240846.2000000002</v>
          </cell>
          <cell r="E523">
            <v>110808.55</v>
          </cell>
          <cell r="F523">
            <v>4721669.76</v>
          </cell>
        </row>
        <row r="524">
          <cell r="A524" t="str">
            <v>71027820</v>
          </cell>
          <cell r="B524" t="str">
            <v>BC - Additives</v>
          </cell>
          <cell r="C524">
            <v>4801091.1399999997</v>
          </cell>
          <cell r="D524">
            <v>4016011.14</v>
          </cell>
          <cell r="E524">
            <v>785080</v>
          </cell>
          <cell r="F524">
            <v>9415856.3200000003</v>
          </cell>
        </row>
        <row r="525">
          <cell r="A525" t="str">
            <v>71027850</v>
          </cell>
          <cell r="B525" t="str">
            <v>BC - Loco Main Labor</v>
          </cell>
          <cell r="C525">
            <v>2909795.29</v>
          </cell>
          <cell r="D525">
            <v>3197548.59</v>
          </cell>
          <cell r="E525">
            <v>-287753.3</v>
          </cell>
          <cell r="F525">
            <v>4627931.05</v>
          </cell>
        </row>
        <row r="526">
          <cell r="A526" t="str">
            <v>71027920</v>
          </cell>
          <cell r="B526" t="str">
            <v>BC -  Amtrak</v>
          </cell>
          <cell r="C526">
            <v>4437782.12</v>
          </cell>
          <cell r="D526">
            <v>5988965.6399999997</v>
          </cell>
          <cell r="E526">
            <v>-1551183.52</v>
          </cell>
          <cell r="F526">
            <v>10706559</v>
          </cell>
        </row>
        <row r="527">
          <cell r="A527" t="str">
            <v>71027930</v>
          </cell>
          <cell r="B527" t="str">
            <v>Power by Mile Rebill</v>
          </cell>
          <cell r="C527">
            <v>10605471.439999999</v>
          </cell>
          <cell r="D527">
            <v>974123.28</v>
          </cell>
          <cell r="E527">
            <v>9631348.1600000001</v>
          </cell>
          <cell r="F527">
            <v>12021452.859999999</v>
          </cell>
        </row>
        <row r="528">
          <cell r="A528" t="str">
            <v>71027940</v>
          </cell>
          <cell r="B528" t="str">
            <v>Other Billable Cred</v>
          </cell>
          <cell r="C528">
            <v>3987712.48</v>
          </cell>
          <cell r="D528">
            <v>3063738.78</v>
          </cell>
          <cell r="E528">
            <v>923973.7</v>
          </cell>
          <cell r="F528">
            <v>7130301.1100000003</v>
          </cell>
        </row>
        <row r="529">
          <cell r="A529">
            <v>71020000</v>
          </cell>
          <cell r="C529">
            <v>85607214.890000001</v>
          </cell>
          <cell r="D529">
            <v>70624222.870000005</v>
          </cell>
          <cell r="E529">
            <v>14982992.019999998</v>
          </cell>
          <cell r="F529">
            <v>163899994.20000005</v>
          </cell>
        </row>
        <row r="531">
          <cell r="A531" t="str">
            <v>71041700</v>
          </cell>
          <cell r="B531" t="str">
            <v>Road Labor Add-(CNV)</v>
          </cell>
          <cell r="C531">
            <v>0</v>
          </cell>
          <cell r="D531">
            <v>0</v>
          </cell>
          <cell r="E531">
            <v>0</v>
          </cell>
          <cell r="F531">
            <v>0</v>
          </cell>
        </row>
        <row r="532">
          <cell r="A532" t="str">
            <v>71042250</v>
          </cell>
          <cell r="B532" t="str">
            <v>Road Pay Tax Add-(CN</v>
          </cell>
          <cell r="C532">
            <v>0</v>
          </cell>
          <cell r="D532">
            <v>0</v>
          </cell>
          <cell r="E532">
            <v>0</v>
          </cell>
          <cell r="F532">
            <v>0</v>
          </cell>
        </row>
        <row r="533">
          <cell r="A533" t="str">
            <v>71042340</v>
          </cell>
          <cell r="B533" t="str">
            <v>Road H&amp;W Additi(CNV)</v>
          </cell>
          <cell r="C533">
            <v>0</v>
          </cell>
          <cell r="D533">
            <v>0</v>
          </cell>
          <cell r="E533">
            <v>0</v>
          </cell>
          <cell r="F533">
            <v>0</v>
          </cell>
        </row>
        <row r="534">
          <cell r="A534" t="str">
            <v>71043510</v>
          </cell>
          <cell r="B534" t="str">
            <v>Road Materl Add CNV</v>
          </cell>
          <cell r="C534">
            <v>0</v>
          </cell>
          <cell r="D534">
            <v>0</v>
          </cell>
          <cell r="E534">
            <v>0</v>
          </cell>
          <cell r="F534">
            <v>0</v>
          </cell>
        </row>
        <row r="535">
          <cell r="A535" t="str">
            <v>71043880</v>
          </cell>
          <cell r="B535" t="str">
            <v>Road Purch Svc Add</v>
          </cell>
          <cell r="C535">
            <v>-2644003.2400000002</v>
          </cell>
          <cell r="D535">
            <v>-2823272.51</v>
          </cell>
          <cell r="E535">
            <v>179269.27</v>
          </cell>
          <cell r="F535">
            <v>-4355334.03</v>
          </cell>
        </row>
        <row r="536">
          <cell r="A536" t="str">
            <v>71047800</v>
          </cell>
          <cell r="B536" t="str">
            <v>Road Other Add - CNV</v>
          </cell>
          <cell r="C536">
            <v>2644003.2400000002</v>
          </cell>
          <cell r="D536">
            <v>2823272.51</v>
          </cell>
          <cell r="E536">
            <v>-179269.27</v>
          </cell>
          <cell r="F536">
            <v>4355334.03</v>
          </cell>
        </row>
        <row r="537">
          <cell r="A537">
            <v>71040000</v>
          </cell>
          <cell r="C537">
            <v>0</v>
          </cell>
          <cell r="D537">
            <v>0</v>
          </cell>
          <cell r="E537">
            <v>0</v>
          </cell>
          <cell r="F537">
            <v>0</v>
          </cell>
        </row>
        <row r="539">
          <cell r="A539" t="str">
            <v>71081700</v>
          </cell>
          <cell r="B539" t="str">
            <v>Equipment Labor Add</v>
          </cell>
          <cell r="C539">
            <v>0</v>
          </cell>
          <cell r="D539">
            <v>0</v>
          </cell>
          <cell r="E539">
            <v>0</v>
          </cell>
          <cell r="F539">
            <v>0</v>
          </cell>
        </row>
        <row r="540">
          <cell r="A540" t="str">
            <v>71082250</v>
          </cell>
          <cell r="B540" t="str">
            <v>Equip PyRoll Tax add</v>
          </cell>
          <cell r="C540">
            <v>0</v>
          </cell>
          <cell r="D540">
            <v>0</v>
          </cell>
          <cell r="E540">
            <v>0</v>
          </cell>
          <cell r="F540">
            <v>0</v>
          </cell>
        </row>
        <row r="541">
          <cell r="A541" t="str">
            <v>71082340</v>
          </cell>
          <cell r="B541" t="str">
            <v>Equipment H&amp;W Add</v>
          </cell>
          <cell r="C541">
            <v>0</v>
          </cell>
          <cell r="D541">
            <v>0</v>
          </cell>
          <cell r="E541">
            <v>0</v>
          </cell>
          <cell r="F541">
            <v>0</v>
          </cell>
        </row>
        <row r="542">
          <cell r="A542" t="str">
            <v>71083510</v>
          </cell>
          <cell r="B542" t="str">
            <v>Equip Matl Add CNV</v>
          </cell>
          <cell r="C542">
            <v>0</v>
          </cell>
          <cell r="D542">
            <v>0</v>
          </cell>
          <cell r="E542">
            <v>0</v>
          </cell>
          <cell r="F542">
            <v>0</v>
          </cell>
        </row>
        <row r="543">
          <cell r="A543" t="str">
            <v>71083880</v>
          </cell>
          <cell r="B543" t="str">
            <v>Equip Purch Svc Add</v>
          </cell>
          <cell r="C543">
            <v>0</v>
          </cell>
          <cell r="D543">
            <v>0</v>
          </cell>
          <cell r="E543">
            <v>0</v>
          </cell>
          <cell r="F543">
            <v>0</v>
          </cell>
        </row>
        <row r="544">
          <cell r="A544" t="str">
            <v>71087830</v>
          </cell>
          <cell r="B544" t="str">
            <v>Equip Othr Add  CNV</v>
          </cell>
          <cell r="C544">
            <v>0</v>
          </cell>
          <cell r="D544">
            <v>0</v>
          </cell>
          <cell r="E544">
            <v>0</v>
          </cell>
          <cell r="F544">
            <v>0</v>
          </cell>
        </row>
        <row r="545">
          <cell r="A545">
            <v>71080000</v>
          </cell>
          <cell r="C545">
            <v>0</v>
          </cell>
          <cell r="D545">
            <v>0</v>
          </cell>
          <cell r="E545">
            <v>0</v>
          </cell>
          <cell r="F545">
            <v>0</v>
          </cell>
        </row>
        <row r="547">
          <cell r="A547" t="str">
            <v>71101000</v>
          </cell>
          <cell r="B547" t="str">
            <v>PPA Amort – Fuel</v>
          </cell>
          <cell r="C547">
            <v>0</v>
          </cell>
          <cell r="D547">
            <v>0</v>
          </cell>
          <cell r="E547">
            <v>0</v>
          </cell>
          <cell r="F547">
            <v>0</v>
          </cell>
        </row>
        <row r="549">
          <cell r="A549" t="str">
            <v>71155350</v>
          </cell>
          <cell r="B549" t="str">
            <v>Fuel Inventory Adjus</v>
          </cell>
          <cell r="C549">
            <v>1976989.58</v>
          </cell>
          <cell r="D549">
            <v>2101350.7599999998</v>
          </cell>
          <cell r="E549">
            <v>-124361.18</v>
          </cell>
          <cell r="F549">
            <v>2445704.9</v>
          </cell>
        </row>
        <row r="550">
          <cell r="A550" t="str">
            <v>71155730</v>
          </cell>
          <cell r="B550" t="str">
            <v>Fuel Pipeline Shrink</v>
          </cell>
          <cell r="C550">
            <v>-24842.82</v>
          </cell>
          <cell r="D550">
            <v>-181685.74</v>
          </cell>
          <cell r="E550">
            <v>156842.92000000001</v>
          </cell>
          <cell r="F550">
            <v>-84333.83</v>
          </cell>
        </row>
        <row r="551">
          <cell r="A551" t="str">
            <v>71155740</v>
          </cell>
          <cell r="B551" t="str">
            <v>Fuel RecovEnExciseTx</v>
          </cell>
          <cell r="C551">
            <v>0</v>
          </cell>
          <cell r="D551">
            <v>0</v>
          </cell>
          <cell r="E551">
            <v>0</v>
          </cell>
          <cell r="F551">
            <v>0</v>
          </cell>
        </row>
        <row r="552">
          <cell r="A552" t="str">
            <v>71155750</v>
          </cell>
          <cell r="B552" t="str">
            <v>Fuel FED Excise Tax</v>
          </cell>
          <cell r="C552">
            <v>-325403.64</v>
          </cell>
          <cell r="D552">
            <v>32051.95</v>
          </cell>
          <cell r="E552">
            <v>-357455.59</v>
          </cell>
          <cell r="F552">
            <v>-275981.23</v>
          </cell>
        </row>
        <row r="553">
          <cell r="A553" t="str">
            <v>71155760</v>
          </cell>
          <cell r="B553" t="str">
            <v>Fuel St Env/ExcisTax</v>
          </cell>
          <cell r="C553">
            <v>-1908683.36</v>
          </cell>
          <cell r="D553">
            <v>-876602.33</v>
          </cell>
          <cell r="E553">
            <v>-1032081.03</v>
          </cell>
          <cell r="F553">
            <v>-3630639.63</v>
          </cell>
        </row>
        <row r="554">
          <cell r="A554" t="str">
            <v>71155810</v>
          </cell>
          <cell r="B554" t="str">
            <v>Fuel KS Environment</v>
          </cell>
          <cell r="C554">
            <v>0</v>
          </cell>
          <cell r="D554">
            <v>0</v>
          </cell>
          <cell r="E554">
            <v>0</v>
          </cell>
          <cell r="F554">
            <v>0</v>
          </cell>
        </row>
        <row r="555">
          <cell r="A555" t="str">
            <v>71155820</v>
          </cell>
          <cell r="B555" t="str">
            <v>Fuel - WA Petrol. Pr</v>
          </cell>
          <cell r="C555">
            <v>0</v>
          </cell>
          <cell r="D555">
            <v>0</v>
          </cell>
          <cell r="E555">
            <v>0</v>
          </cell>
          <cell r="F555">
            <v>0</v>
          </cell>
        </row>
        <row r="556">
          <cell r="A556" t="str">
            <v>71155830</v>
          </cell>
          <cell r="B556" t="str">
            <v>Fuel WA Hazd Sub Tx</v>
          </cell>
          <cell r="C556">
            <v>-219181.93</v>
          </cell>
          <cell r="D556">
            <v>-397718.09</v>
          </cell>
          <cell r="E556">
            <v>178536.16</v>
          </cell>
          <cell r="F556">
            <v>-467408.3</v>
          </cell>
        </row>
        <row r="557">
          <cell r="A557" t="str">
            <v>71155840</v>
          </cell>
          <cell r="B557" t="str">
            <v>ND Special Fuel Tax</v>
          </cell>
          <cell r="C557">
            <v>-756565.04</v>
          </cell>
          <cell r="D557">
            <v>-713218.52</v>
          </cell>
          <cell r="E557">
            <v>-43346.52</v>
          </cell>
          <cell r="F557">
            <v>-1535148.65</v>
          </cell>
        </row>
        <row r="558">
          <cell r="A558" t="str">
            <v>71157850</v>
          </cell>
          <cell r="B558" t="str">
            <v>Fuel Joint Facility</v>
          </cell>
          <cell r="C558">
            <v>1583251.68</v>
          </cell>
          <cell r="D558">
            <v>-2432188.06</v>
          </cell>
          <cell r="E558">
            <v>4015439.74</v>
          </cell>
          <cell r="F558">
            <v>106608.63</v>
          </cell>
        </row>
        <row r="559">
          <cell r="A559" t="str">
            <v>71159770</v>
          </cell>
          <cell r="B559" t="str">
            <v>Fuel - Cash Discount</v>
          </cell>
          <cell r="C559">
            <v>0</v>
          </cell>
          <cell r="D559">
            <v>0</v>
          </cell>
          <cell r="E559">
            <v>0</v>
          </cell>
          <cell r="F559">
            <v>0</v>
          </cell>
        </row>
        <row r="560">
          <cell r="A560" t="str">
            <v>71159780</v>
          </cell>
          <cell r="B560" t="str">
            <v>Fuel Trans Expense</v>
          </cell>
          <cell r="C560">
            <v>-24691958.25</v>
          </cell>
          <cell r="D560">
            <v>-17918505.300000001</v>
          </cell>
          <cell r="E560">
            <v>-6773452.9500000002</v>
          </cell>
          <cell r="F560">
            <v>-47944347.619999997</v>
          </cell>
        </row>
        <row r="561">
          <cell r="A561" t="str">
            <v>71159790</v>
          </cell>
          <cell r="B561" t="str">
            <v>Fuel - Sales Tax</v>
          </cell>
          <cell r="C561">
            <v>-8185294.5899999999</v>
          </cell>
          <cell r="D561">
            <v>-14930613.73</v>
          </cell>
          <cell r="E561">
            <v>6745319.1399999997</v>
          </cell>
          <cell r="F561">
            <v>-16747473.93</v>
          </cell>
        </row>
        <row r="562">
          <cell r="A562" t="str">
            <v>71159801</v>
          </cell>
          <cell r="B562" t="str">
            <v>Fuel Purch Var/Tol</v>
          </cell>
          <cell r="C562">
            <v>3.17</v>
          </cell>
          <cell r="D562">
            <v>-30076.95</v>
          </cell>
          <cell r="E562">
            <v>30080.12</v>
          </cell>
          <cell r="F562">
            <v>272.45999999999998</v>
          </cell>
        </row>
        <row r="563">
          <cell r="A563">
            <v>71150000</v>
          </cell>
          <cell r="C563">
            <v>-32551685.199999999</v>
          </cell>
          <cell r="D563">
            <v>-35347206.010000005</v>
          </cell>
          <cell r="E563">
            <v>2795520.8099999996</v>
          </cell>
          <cell r="F563">
            <v>-68132747.200000003</v>
          </cell>
        </row>
        <row r="565">
          <cell r="A565" t="str">
            <v>71160000</v>
          </cell>
          <cell r="B565" t="str">
            <v>Gain/Loss Land Sale</v>
          </cell>
          <cell r="C565">
            <v>3578653.16</v>
          </cell>
          <cell r="D565">
            <v>3706850.28</v>
          </cell>
          <cell r="E565">
            <v>-128197.12</v>
          </cell>
          <cell r="F565">
            <v>26188026.789999999</v>
          </cell>
        </row>
        <row r="566">
          <cell r="A566" t="str">
            <v>71168910</v>
          </cell>
          <cell r="B566" t="str">
            <v>PPA Amort - Deprecia</v>
          </cell>
          <cell r="C566">
            <v>43109207.539999999</v>
          </cell>
          <cell r="D566">
            <v>53279492.549999997</v>
          </cell>
          <cell r="E566">
            <v>-10170285.01</v>
          </cell>
          <cell r="F566">
            <v>89612771.75</v>
          </cell>
        </row>
        <row r="567">
          <cell r="A567" t="str">
            <v>71168911</v>
          </cell>
          <cell r="B567" t="str">
            <v>PPA Amort - Deprecia</v>
          </cell>
          <cell r="C567">
            <v>-11691080.24</v>
          </cell>
          <cell r="D567">
            <v>-80459652.159999996</v>
          </cell>
          <cell r="E567">
            <v>68768571.920000002</v>
          </cell>
          <cell r="F567">
            <v>-46328047.520000003</v>
          </cell>
        </row>
        <row r="568">
          <cell r="A568" t="str">
            <v>71168912</v>
          </cell>
          <cell r="B568" t="str">
            <v>PPA - Depr A/D Zero</v>
          </cell>
          <cell r="C568">
            <v>180593227.74000001</v>
          </cell>
          <cell r="D568">
            <v>194354268.44999999</v>
          </cell>
          <cell r="E568">
            <v>-13761040.710000001</v>
          </cell>
          <cell r="F568">
            <v>365812283.10000002</v>
          </cell>
        </row>
        <row r="569">
          <cell r="A569" t="str">
            <v>71168913</v>
          </cell>
          <cell r="B569" t="str">
            <v>PPA - Depr A/D Zero</v>
          </cell>
          <cell r="C569">
            <v>-180593227.74000001</v>
          </cell>
          <cell r="D569">
            <v>-194354268.44999999</v>
          </cell>
          <cell r="E569">
            <v>13761040.710000001</v>
          </cell>
          <cell r="F569">
            <v>-365812283.10000002</v>
          </cell>
        </row>
        <row r="570">
          <cell r="A570" t="str">
            <v>71160910</v>
          </cell>
          <cell r="B570" t="str">
            <v>PPA - Gain on Prop S</v>
          </cell>
          <cell r="C570">
            <v>0</v>
          </cell>
          <cell r="D570">
            <v>0</v>
          </cell>
          <cell r="E570">
            <v>0</v>
          </cell>
          <cell r="F570">
            <v>4997538.47</v>
          </cell>
        </row>
        <row r="571">
          <cell r="A571" t="str">
            <v>71161000</v>
          </cell>
          <cell r="B571" t="str">
            <v>Gain On Pr.sold(OON)</v>
          </cell>
          <cell r="C571">
            <v>-3578653.16</v>
          </cell>
          <cell r="D571">
            <v>-3706850.28</v>
          </cell>
          <cell r="E571">
            <v>128197.12</v>
          </cell>
          <cell r="F571">
            <v>-26188026.789999999</v>
          </cell>
        </row>
        <row r="572">
          <cell r="A572" t="str">
            <v>71160911</v>
          </cell>
          <cell r="B572" t="str">
            <v>PPA - Gain on Prop S</v>
          </cell>
          <cell r="C572">
            <v>0</v>
          </cell>
          <cell r="D572">
            <v>0</v>
          </cell>
          <cell r="E572">
            <v>0</v>
          </cell>
          <cell r="F572">
            <v>-4997538.47</v>
          </cell>
        </row>
        <row r="573">
          <cell r="A573" t="str">
            <v>71162000</v>
          </cell>
          <cell r="B573" t="str">
            <v>Gain On Prop.sold(IO</v>
          </cell>
          <cell r="C573">
            <v>3578653.16</v>
          </cell>
          <cell r="D573">
            <v>3706850.28</v>
          </cell>
          <cell r="E573">
            <v>-128197.12</v>
          </cell>
          <cell r="F573">
            <v>26188026.789999999</v>
          </cell>
        </row>
        <row r="574">
          <cell r="A574">
            <v>71160000</v>
          </cell>
          <cell r="C574">
            <v>34996780.460000008</v>
          </cell>
          <cell r="D574">
            <v>-23473309.329999983</v>
          </cell>
          <cell r="E574">
            <v>58470089.790000007</v>
          </cell>
          <cell r="F574">
            <v>69472751.019999981</v>
          </cell>
        </row>
        <row r="576">
          <cell r="A576" t="str">
            <v>71193880</v>
          </cell>
          <cell r="B576" t="str">
            <v>I/Co Road P/S Additi</v>
          </cell>
          <cell r="C576">
            <v>2644003.2400000002</v>
          </cell>
          <cell r="D576">
            <v>2823272.51</v>
          </cell>
          <cell r="E576">
            <v>-179269.27</v>
          </cell>
          <cell r="F576">
            <v>4355319.3600000003</v>
          </cell>
        </row>
        <row r="577">
          <cell r="A577" t="str">
            <v>71197800</v>
          </cell>
          <cell r="B577" t="str">
            <v>I/CO Road Other Addi</v>
          </cell>
          <cell r="C577">
            <v>-2644003.2400000002</v>
          </cell>
          <cell r="D577">
            <v>-2823272.51</v>
          </cell>
          <cell r="E577">
            <v>179269.27</v>
          </cell>
          <cell r="F577">
            <v>-4355319.3600000003</v>
          </cell>
        </row>
        <row r="578">
          <cell r="A578">
            <v>71190000</v>
          </cell>
          <cell r="C578">
            <v>0</v>
          </cell>
          <cell r="D578">
            <v>0</v>
          </cell>
          <cell r="E578">
            <v>0</v>
          </cell>
          <cell r="F578">
            <v>0</v>
          </cell>
        </row>
        <row r="580">
          <cell r="A580" t="str">
            <v>71201100</v>
          </cell>
          <cell r="B580" t="str">
            <v>COR - Wages&amp;Salaries</v>
          </cell>
          <cell r="C580">
            <v>-6479415.9500000002</v>
          </cell>
          <cell r="D580">
            <v>-3765985.15</v>
          </cell>
          <cell r="E580">
            <v>-2713430.8</v>
          </cell>
          <cell r="F580">
            <v>-10021937.119999999</v>
          </cell>
        </row>
        <row r="581">
          <cell r="A581" t="str">
            <v>71201110</v>
          </cell>
          <cell r="B581" t="str">
            <v>COR - Overtime</v>
          </cell>
          <cell r="C581">
            <v>-1329602.44</v>
          </cell>
          <cell r="D581">
            <v>-655359.07999999996</v>
          </cell>
          <cell r="E581">
            <v>-674243.36</v>
          </cell>
          <cell r="F581">
            <v>-1967204.79</v>
          </cell>
        </row>
        <row r="582">
          <cell r="A582" t="str">
            <v>71201120</v>
          </cell>
          <cell r="B582" t="str">
            <v>COR - Vacation</v>
          </cell>
          <cell r="C582">
            <v>0</v>
          </cell>
          <cell r="D582">
            <v>0</v>
          </cell>
          <cell r="E582">
            <v>0</v>
          </cell>
          <cell r="F582">
            <v>0</v>
          </cell>
        </row>
        <row r="583">
          <cell r="A583" t="str">
            <v>71201130</v>
          </cell>
          <cell r="B583" t="str">
            <v>COR - Holiday Pay</v>
          </cell>
          <cell r="C583">
            <v>0</v>
          </cell>
          <cell r="D583">
            <v>0</v>
          </cell>
          <cell r="E583">
            <v>0</v>
          </cell>
          <cell r="F583">
            <v>0</v>
          </cell>
        </row>
        <row r="584">
          <cell r="A584" t="str">
            <v>71201230</v>
          </cell>
          <cell r="B584" t="str">
            <v>COR - Seminar Traing</v>
          </cell>
          <cell r="C584">
            <v>0</v>
          </cell>
          <cell r="D584">
            <v>0</v>
          </cell>
          <cell r="E584">
            <v>0</v>
          </cell>
          <cell r="F584">
            <v>0</v>
          </cell>
        </row>
        <row r="585">
          <cell r="A585" t="str">
            <v>71201240</v>
          </cell>
          <cell r="B585" t="str">
            <v>COR - Other Claims</v>
          </cell>
          <cell r="C585">
            <v>0</v>
          </cell>
          <cell r="D585">
            <v>0</v>
          </cell>
          <cell r="E585">
            <v>0</v>
          </cell>
          <cell r="F585">
            <v>0</v>
          </cell>
        </row>
        <row r="586">
          <cell r="A586" t="str">
            <v>71201999</v>
          </cell>
          <cell r="B586" t="str">
            <v>COR - Comp &amp; Ben</v>
          </cell>
          <cell r="C586">
            <v>3884534.61</v>
          </cell>
          <cell r="D586">
            <v>2210947.0699999998</v>
          </cell>
          <cell r="E586">
            <v>1673587.54</v>
          </cell>
          <cell r="F586">
            <v>5966620.0599999996</v>
          </cell>
        </row>
        <row r="587">
          <cell r="A587" t="str">
            <v>71202290</v>
          </cell>
          <cell r="B587" t="str">
            <v>COR - Payroll Taxes</v>
          </cell>
          <cell r="C587">
            <v>0</v>
          </cell>
          <cell r="D587">
            <v>0</v>
          </cell>
          <cell r="E587">
            <v>0</v>
          </cell>
          <cell r="F587">
            <v>0</v>
          </cell>
        </row>
        <row r="588">
          <cell r="A588" t="str">
            <v>71202320</v>
          </cell>
          <cell r="B588" t="str">
            <v>COR - Hlth&amp;Wellfare</v>
          </cell>
          <cell r="C588">
            <v>0</v>
          </cell>
          <cell r="D588">
            <v>0</v>
          </cell>
          <cell r="E588">
            <v>0</v>
          </cell>
          <cell r="F588">
            <v>0</v>
          </cell>
        </row>
        <row r="589">
          <cell r="A589" t="str">
            <v>71202470</v>
          </cell>
          <cell r="B589" t="str">
            <v>Per Diem Meals&amp;Lodge</v>
          </cell>
          <cell r="C589">
            <v>0</v>
          </cell>
          <cell r="D589">
            <v>0</v>
          </cell>
          <cell r="E589">
            <v>0</v>
          </cell>
          <cell r="F589">
            <v>0</v>
          </cell>
        </row>
        <row r="590">
          <cell r="A590" t="str">
            <v>71202560</v>
          </cell>
          <cell r="B590" t="str">
            <v>Per Diem Mileage</v>
          </cell>
          <cell r="C590">
            <v>0</v>
          </cell>
          <cell r="D590">
            <v>0</v>
          </cell>
          <cell r="E590">
            <v>0</v>
          </cell>
          <cell r="F590">
            <v>0</v>
          </cell>
        </row>
        <row r="591">
          <cell r="A591" t="str">
            <v>71203190</v>
          </cell>
          <cell r="B591" t="str">
            <v>COR - Material</v>
          </cell>
          <cell r="C591">
            <v>0</v>
          </cell>
          <cell r="D591">
            <v>0</v>
          </cell>
          <cell r="E591">
            <v>0</v>
          </cell>
          <cell r="F591">
            <v>0</v>
          </cell>
        </row>
        <row r="592">
          <cell r="A592" t="str">
            <v>71203990</v>
          </cell>
          <cell r="B592" t="str">
            <v>COR - Purchased Svcs</v>
          </cell>
          <cell r="C592">
            <v>0</v>
          </cell>
          <cell r="D592">
            <v>0</v>
          </cell>
          <cell r="E592">
            <v>0</v>
          </cell>
          <cell r="F592">
            <v>0</v>
          </cell>
        </row>
        <row r="593">
          <cell r="A593" t="str">
            <v>71207660</v>
          </cell>
          <cell r="B593" t="str">
            <v>COR - Othr</v>
          </cell>
          <cell r="C593">
            <v>0</v>
          </cell>
          <cell r="D593">
            <v>0</v>
          </cell>
          <cell r="E593">
            <v>0</v>
          </cell>
          <cell r="F593">
            <v>0</v>
          </cell>
        </row>
        <row r="594">
          <cell r="A594" t="str">
            <v>71207999</v>
          </cell>
          <cell r="B594" t="str">
            <v>Cost of Removal - Ot</v>
          </cell>
          <cell r="C594">
            <v>0</v>
          </cell>
          <cell r="D594">
            <v>0</v>
          </cell>
          <cell r="E594">
            <v>0</v>
          </cell>
          <cell r="F594">
            <v>0</v>
          </cell>
        </row>
        <row r="595">
          <cell r="A595" t="str">
            <v>71202291</v>
          </cell>
          <cell r="B595" t="str">
            <v>COR - Payroll Taxes</v>
          </cell>
          <cell r="C595">
            <v>-769137.83</v>
          </cell>
          <cell r="D595">
            <v>-415190.74</v>
          </cell>
          <cell r="E595">
            <v>-353947.09</v>
          </cell>
          <cell r="F595">
            <v>-1181390.73</v>
          </cell>
        </row>
        <row r="596">
          <cell r="A596" t="str">
            <v>71202321</v>
          </cell>
          <cell r="B596" t="str">
            <v>COR - Hlth&amp;Wellfare</v>
          </cell>
          <cell r="C596">
            <v>-753599.69</v>
          </cell>
          <cell r="D596">
            <v>-483652.94</v>
          </cell>
          <cell r="E596">
            <v>-269946.75</v>
          </cell>
          <cell r="F596">
            <v>-1157524.28</v>
          </cell>
        </row>
        <row r="597">
          <cell r="A597" t="str">
            <v>71203191</v>
          </cell>
          <cell r="B597" t="str">
            <v>COR - Material</v>
          </cell>
          <cell r="C597">
            <v>-3901.75</v>
          </cell>
          <cell r="D597">
            <v>-33721.31</v>
          </cell>
          <cell r="E597">
            <v>29819.56</v>
          </cell>
          <cell r="F597">
            <v>-9070.3799999999992</v>
          </cell>
        </row>
        <row r="598">
          <cell r="A598" t="str">
            <v>71203991</v>
          </cell>
          <cell r="B598" t="str">
            <v>COR - Purchased Svcs</v>
          </cell>
          <cell r="C598">
            <v>-236280.81</v>
          </cell>
          <cell r="D598">
            <v>-227816.66</v>
          </cell>
          <cell r="E598">
            <v>-8464.15</v>
          </cell>
          <cell r="F598">
            <v>-366242.52</v>
          </cell>
        </row>
        <row r="599">
          <cell r="A599" t="str">
            <v>71207661</v>
          </cell>
          <cell r="B599" t="str">
            <v>COR - Othr</v>
          </cell>
          <cell r="C599">
            <v>0</v>
          </cell>
          <cell r="D599">
            <v>-73640.960000000006</v>
          </cell>
          <cell r="E599">
            <v>73640.960000000006</v>
          </cell>
          <cell r="F599">
            <v>0</v>
          </cell>
        </row>
        <row r="600">
          <cell r="A600">
            <v>71200000</v>
          </cell>
          <cell r="C600">
            <v>-5687403.8600000003</v>
          </cell>
          <cell r="D600">
            <v>-3444419.7699999996</v>
          </cell>
          <cell r="E600">
            <v>-2242984.09</v>
          </cell>
          <cell r="F600">
            <v>-8736749.7599999998</v>
          </cell>
        </row>
        <row r="602">
          <cell r="A602" t="str">
            <v>71211100</v>
          </cell>
          <cell r="B602" t="str">
            <v>MOW Removal Labor</v>
          </cell>
          <cell r="C602">
            <v>-3802254.19</v>
          </cell>
          <cell r="D602">
            <v>-2812406.42</v>
          </cell>
          <cell r="E602">
            <v>-989847.77</v>
          </cell>
          <cell r="F602">
            <v>-6370213.4000000004</v>
          </cell>
        </row>
        <row r="603">
          <cell r="A603" t="str">
            <v>71211999</v>
          </cell>
          <cell r="B603" t="str">
            <v>MOW Removal</v>
          </cell>
          <cell r="C603">
            <v>3802254.19</v>
          </cell>
          <cell r="D603">
            <v>2812406.42</v>
          </cell>
          <cell r="E603">
            <v>989847.77</v>
          </cell>
          <cell r="F603">
            <v>6370213.4000000004</v>
          </cell>
        </row>
        <row r="604">
          <cell r="A604" t="str">
            <v>71212290</v>
          </cell>
          <cell r="B604" t="str">
            <v>MOW Removal PRT</v>
          </cell>
          <cell r="C604">
            <v>-752846.33</v>
          </cell>
          <cell r="D604">
            <v>-528870.29</v>
          </cell>
          <cell r="E604">
            <v>-223976.04</v>
          </cell>
          <cell r="F604">
            <v>-1261302.25</v>
          </cell>
        </row>
        <row r="605">
          <cell r="A605" t="str">
            <v>71212320</v>
          </cell>
          <cell r="B605" t="str">
            <v>MOW Removal H&amp;W</v>
          </cell>
          <cell r="C605">
            <v>-737637.18</v>
          </cell>
          <cell r="D605">
            <v>-616092.98</v>
          </cell>
          <cell r="E605">
            <v>-121544.2</v>
          </cell>
          <cell r="F605">
            <v>-1235821.3500000001</v>
          </cell>
        </row>
        <row r="606">
          <cell r="A606">
            <v>71210000</v>
          </cell>
          <cell r="C606">
            <v>-1490483.51</v>
          </cell>
          <cell r="D606">
            <v>-1144963.27</v>
          </cell>
          <cell r="E606">
            <v>-345520.24</v>
          </cell>
          <cell r="F606">
            <v>-2497123.6</v>
          </cell>
        </row>
        <row r="608">
          <cell r="A608" t="str">
            <v>71221100</v>
          </cell>
          <cell r="B608" t="str">
            <v>Signal Removal Labor</v>
          </cell>
          <cell r="C608">
            <v>-1662479.33</v>
          </cell>
          <cell r="D608">
            <v>-945020.52</v>
          </cell>
          <cell r="E608">
            <v>-717458.81</v>
          </cell>
          <cell r="F608">
            <v>-2765132.01</v>
          </cell>
        </row>
        <row r="609">
          <cell r="A609" t="str">
            <v>71221999</v>
          </cell>
          <cell r="B609" t="str">
            <v>Signal Removal</v>
          </cell>
          <cell r="C609">
            <v>1662479.33</v>
          </cell>
          <cell r="D609">
            <v>945020.52</v>
          </cell>
          <cell r="E609">
            <v>717458.81</v>
          </cell>
          <cell r="F609">
            <v>2765132.01</v>
          </cell>
        </row>
        <row r="610">
          <cell r="A610" t="str">
            <v>71222290</v>
          </cell>
          <cell r="B610" t="str">
            <v>Signal Removal PRT</v>
          </cell>
          <cell r="C610">
            <v>-327508.56</v>
          </cell>
          <cell r="D610">
            <v>-176718.89</v>
          </cell>
          <cell r="E610">
            <v>-150789.67000000001</v>
          </cell>
          <cell r="F610">
            <v>-544731.85</v>
          </cell>
        </row>
        <row r="611">
          <cell r="A611" t="str">
            <v>71222320</v>
          </cell>
          <cell r="B611" t="str">
            <v>Signal Removal H&amp;W</v>
          </cell>
          <cell r="C611">
            <v>-272646.71000000002</v>
          </cell>
          <cell r="D611">
            <v>-164433.66</v>
          </cell>
          <cell r="E611">
            <v>-108213.05</v>
          </cell>
          <cell r="F611">
            <v>-453480.99</v>
          </cell>
        </row>
        <row r="612">
          <cell r="A612">
            <v>71220000</v>
          </cell>
          <cell r="C612">
            <v>-600155.27</v>
          </cell>
          <cell r="D612">
            <v>-341152.55000000005</v>
          </cell>
          <cell r="E612">
            <v>-259002.72000000003</v>
          </cell>
          <cell r="F612">
            <v>-998212.84</v>
          </cell>
        </row>
        <row r="614">
          <cell r="A614" t="str">
            <v>71401700</v>
          </cell>
          <cell r="B614" t="str">
            <v>Road Labor Additive</v>
          </cell>
          <cell r="C614">
            <v>62061711.420000002</v>
          </cell>
          <cell r="D614">
            <v>47967617.390000001</v>
          </cell>
          <cell r="E614">
            <v>14094094.029999999</v>
          </cell>
          <cell r="F614">
            <v>101521936.95999999</v>
          </cell>
        </row>
        <row r="615">
          <cell r="A615" t="str">
            <v>71402250</v>
          </cell>
          <cell r="B615" t="str">
            <v>Road Payroll Taxs Ad</v>
          </cell>
          <cell r="C615">
            <v>8599491.4499999993</v>
          </cell>
          <cell r="D615">
            <v>6903026.6100000003</v>
          </cell>
          <cell r="E615">
            <v>1696464.84</v>
          </cell>
          <cell r="F615">
            <v>14059607.960000001</v>
          </cell>
        </row>
        <row r="616">
          <cell r="A616" t="str">
            <v>71402340</v>
          </cell>
          <cell r="B616" t="str">
            <v>Road H&amp;W Additive</v>
          </cell>
          <cell r="C616">
            <v>8637860.2200000007</v>
          </cell>
          <cell r="D616">
            <v>6807787.4199999999</v>
          </cell>
          <cell r="E616">
            <v>1830072.8</v>
          </cell>
          <cell r="F616">
            <v>14116435.93</v>
          </cell>
        </row>
        <row r="617">
          <cell r="A617" t="str">
            <v>71403510</v>
          </cell>
          <cell r="B617" t="str">
            <v>Road Material Additi</v>
          </cell>
          <cell r="C617">
            <v>28379646.870000001</v>
          </cell>
          <cell r="D617">
            <v>24407361.27</v>
          </cell>
          <cell r="E617">
            <v>3972285.6</v>
          </cell>
          <cell r="F617">
            <v>46404124.719999999</v>
          </cell>
        </row>
        <row r="618">
          <cell r="A618" t="str">
            <v>71403880</v>
          </cell>
          <cell r="B618" t="str">
            <v>Road Pur. Serv.  Add</v>
          </cell>
          <cell r="C618">
            <v>35915403.439999998</v>
          </cell>
          <cell r="D618">
            <v>28877452.809999999</v>
          </cell>
          <cell r="E618">
            <v>7037950.6299999999</v>
          </cell>
          <cell r="F618">
            <v>58739449.299999997</v>
          </cell>
        </row>
        <row r="619">
          <cell r="A619" t="str">
            <v>71407800</v>
          </cell>
          <cell r="B619" t="str">
            <v>Road Other Additives</v>
          </cell>
          <cell r="C619">
            <v>67836364.090000004</v>
          </cell>
          <cell r="D619">
            <v>54414704.520000003</v>
          </cell>
          <cell r="E619">
            <v>13421659.57</v>
          </cell>
          <cell r="F619">
            <v>110594347.72</v>
          </cell>
        </row>
        <row r="620">
          <cell r="A620">
            <v>71400000</v>
          </cell>
          <cell r="C620">
            <v>211430477.49000001</v>
          </cell>
          <cell r="D620">
            <v>169377950.02000001</v>
          </cell>
          <cell r="E620">
            <v>42052527.469999999</v>
          </cell>
          <cell r="F620">
            <v>345435902.59000003</v>
          </cell>
        </row>
        <row r="622">
          <cell r="A622" t="str">
            <v>71801700</v>
          </cell>
          <cell r="B622" t="str">
            <v>Equipment Labor Addi</v>
          </cell>
          <cell r="C622">
            <v>1697698.46</v>
          </cell>
          <cell r="D622">
            <v>1255803.26</v>
          </cell>
          <cell r="E622">
            <v>441895.2</v>
          </cell>
          <cell r="F622">
            <v>3313212.82</v>
          </cell>
        </row>
        <row r="623">
          <cell r="A623" t="str">
            <v>71802250</v>
          </cell>
          <cell r="B623" t="str">
            <v>Equip Payroll Tax Ad</v>
          </cell>
          <cell r="C623">
            <v>214480.87</v>
          </cell>
          <cell r="D623">
            <v>195525.1</v>
          </cell>
          <cell r="E623">
            <v>18955.77</v>
          </cell>
          <cell r="F623">
            <v>418578.99</v>
          </cell>
        </row>
        <row r="624">
          <cell r="A624" t="str">
            <v>71802340</v>
          </cell>
          <cell r="B624" t="str">
            <v>Equipment H&amp;W Additi</v>
          </cell>
          <cell r="C624">
            <v>234609.04</v>
          </cell>
          <cell r="D624">
            <v>187776.4</v>
          </cell>
          <cell r="E624">
            <v>46832.639999999999</v>
          </cell>
          <cell r="F624">
            <v>457860.87</v>
          </cell>
        </row>
        <row r="625">
          <cell r="A625" t="str">
            <v>71803510</v>
          </cell>
          <cell r="B625" t="str">
            <v>Equipment Material A</v>
          </cell>
          <cell r="C625">
            <v>322051.31</v>
          </cell>
          <cell r="D625">
            <v>243308.64</v>
          </cell>
          <cell r="E625">
            <v>78742.67</v>
          </cell>
          <cell r="F625">
            <v>628512.37</v>
          </cell>
        </row>
        <row r="626">
          <cell r="A626" t="str">
            <v>71803880</v>
          </cell>
          <cell r="B626" t="str">
            <v>Equip Purch Svc Add</v>
          </cell>
          <cell r="C626">
            <v>737154.21</v>
          </cell>
          <cell r="D626">
            <v>605430.39</v>
          </cell>
          <cell r="E626">
            <v>131723.82</v>
          </cell>
          <cell r="F626">
            <v>1438623.37</v>
          </cell>
        </row>
        <row r="627">
          <cell r="A627" t="str">
            <v>71807830</v>
          </cell>
          <cell r="B627" t="str">
            <v>Equipment Other Addi</v>
          </cell>
          <cell r="C627">
            <v>1578579.08</v>
          </cell>
          <cell r="D627">
            <v>1257352.95</v>
          </cell>
          <cell r="E627">
            <v>321226.13</v>
          </cell>
          <cell r="F627">
            <v>3080740.53</v>
          </cell>
        </row>
        <row r="628">
          <cell r="A628">
            <v>71800000</v>
          </cell>
          <cell r="C628">
            <v>4784572.9700000007</v>
          </cell>
          <cell r="D628">
            <v>3745196.74</v>
          </cell>
          <cell r="E628">
            <v>1039376.2300000001</v>
          </cell>
          <cell r="F628">
            <v>9337528.9499999993</v>
          </cell>
        </row>
        <row r="630">
          <cell r="A630" t="str">
            <v>71991000</v>
          </cell>
          <cell r="B630" t="str">
            <v>Rejected AFE Ex -C/B</v>
          </cell>
          <cell r="C630">
            <v>0</v>
          </cell>
          <cell r="D630">
            <v>0</v>
          </cell>
          <cell r="E630">
            <v>0</v>
          </cell>
          <cell r="F630">
            <v>0</v>
          </cell>
        </row>
        <row r="631">
          <cell r="A631" t="str">
            <v>71993000</v>
          </cell>
          <cell r="B631" t="str">
            <v>Rejected AFE Ex -Mat</v>
          </cell>
          <cell r="C631">
            <v>0</v>
          </cell>
          <cell r="D631">
            <v>0</v>
          </cell>
          <cell r="E631">
            <v>0</v>
          </cell>
          <cell r="F631">
            <v>0</v>
          </cell>
        </row>
        <row r="632">
          <cell r="A632" t="str">
            <v>71993360</v>
          </cell>
          <cell r="B632" t="str">
            <v>Rej AFE Exp-NonLoco</v>
          </cell>
          <cell r="C632">
            <v>0</v>
          </cell>
          <cell r="D632">
            <v>0</v>
          </cell>
          <cell r="E632">
            <v>0</v>
          </cell>
          <cell r="F632">
            <v>0</v>
          </cell>
        </row>
        <row r="633">
          <cell r="A633" t="str">
            <v>71993990</v>
          </cell>
          <cell r="B633" t="str">
            <v>Rejected AFE Ex -P/S</v>
          </cell>
          <cell r="C633">
            <v>0</v>
          </cell>
          <cell r="D633">
            <v>0</v>
          </cell>
          <cell r="E633">
            <v>0</v>
          </cell>
          <cell r="F633">
            <v>0</v>
          </cell>
        </row>
        <row r="634">
          <cell r="A634" t="str">
            <v>71997900</v>
          </cell>
          <cell r="B634" t="str">
            <v>Rejected AFE Expense</v>
          </cell>
          <cell r="C634">
            <v>0</v>
          </cell>
          <cell r="D634">
            <v>0</v>
          </cell>
          <cell r="E634">
            <v>0</v>
          </cell>
          <cell r="F634">
            <v>0</v>
          </cell>
        </row>
        <row r="635">
          <cell r="A635">
            <v>71990000</v>
          </cell>
          <cell r="C635">
            <v>0</v>
          </cell>
          <cell r="D635">
            <v>0</v>
          </cell>
          <cell r="E635">
            <v>0</v>
          </cell>
          <cell r="F635">
            <v>0</v>
          </cell>
        </row>
        <row r="637">
          <cell r="A637" t="str">
            <v>72000000</v>
          </cell>
          <cell r="B637" t="str">
            <v>System Offline Recei</v>
          </cell>
          <cell r="C637">
            <v>3072934.72</v>
          </cell>
          <cell r="D637">
            <v>29754355.870000001</v>
          </cell>
          <cell r="E637">
            <v>-26681421.149999999</v>
          </cell>
          <cell r="F637">
            <v>3395713.24</v>
          </cell>
        </row>
        <row r="638">
          <cell r="A638" t="str">
            <v>72000100</v>
          </cell>
          <cell r="B638" t="str">
            <v>Offline Earnings - T</v>
          </cell>
          <cell r="C638">
            <v>9061064.9499999993</v>
          </cell>
          <cell r="D638">
            <v>0</v>
          </cell>
          <cell r="E638">
            <v>9061064.9499999993</v>
          </cell>
          <cell r="F638">
            <v>18525628.149999999</v>
          </cell>
        </row>
        <row r="639">
          <cell r="A639" t="str">
            <v>72000200</v>
          </cell>
          <cell r="B639" t="str">
            <v>Offline Earnings - M</v>
          </cell>
          <cell r="C639">
            <v>3497680.39</v>
          </cell>
          <cell r="D639">
            <v>0</v>
          </cell>
          <cell r="E639">
            <v>3497680.39</v>
          </cell>
          <cell r="F639">
            <v>6827954.3899999997</v>
          </cell>
        </row>
        <row r="640">
          <cell r="A640" t="str">
            <v>72000300</v>
          </cell>
          <cell r="B640" t="str">
            <v>Offline Earnings - R</v>
          </cell>
          <cell r="C640">
            <v>-52718.61</v>
          </cell>
          <cell r="D640">
            <v>0</v>
          </cell>
          <cell r="E640">
            <v>-52718.61</v>
          </cell>
          <cell r="F640">
            <v>-2540148.0099999998</v>
          </cell>
        </row>
        <row r="641">
          <cell r="A641" t="str">
            <v>72000400</v>
          </cell>
          <cell r="B641" t="str">
            <v>Offline Earnings - C</v>
          </cell>
          <cell r="C641">
            <v>55783.14</v>
          </cell>
          <cell r="D641">
            <v>0</v>
          </cell>
          <cell r="E641">
            <v>55783.14</v>
          </cell>
          <cell r="F641">
            <v>89093.72</v>
          </cell>
        </row>
        <row r="642">
          <cell r="A642" t="str">
            <v>72000500</v>
          </cell>
          <cell r="B642" t="str">
            <v>Offline Earnings - M</v>
          </cell>
          <cell r="C642">
            <v>326.25</v>
          </cell>
          <cell r="D642">
            <v>0</v>
          </cell>
          <cell r="E642">
            <v>326.25</v>
          </cell>
          <cell r="F642">
            <v>2056354.01</v>
          </cell>
        </row>
        <row r="643">
          <cell r="A643" t="str">
            <v>72000600</v>
          </cell>
          <cell r="B643" t="str">
            <v>Time - BNSF Rack</v>
          </cell>
          <cell r="C643">
            <v>281014.96999999997</v>
          </cell>
          <cell r="D643">
            <v>0</v>
          </cell>
          <cell r="E643">
            <v>281014.96999999997</v>
          </cell>
          <cell r="F643">
            <v>549497.43000000005</v>
          </cell>
        </row>
        <row r="644">
          <cell r="A644" t="str">
            <v>72000610</v>
          </cell>
          <cell r="B644" t="str">
            <v>Rclm-S RK (S FL)</v>
          </cell>
          <cell r="C644">
            <v>-58282.68</v>
          </cell>
          <cell r="D644">
            <v>0</v>
          </cell>
          <cell r="E644">
            <v>-58282.68</v>
          </cell>
          <cell r="F644">
            <v>-165916.43</v>
          </cell>
        </row>
        <row r="645">
          <cell r="A645" t="str">
            <v>72000620</v>
          </cell>
          <cell r="B645" t="str">
            <v>Time-S RK (T FL)</v>
          </cell>
          <cell r="C645">
            <v>9552106.8699999992</v>
          </cell>
          <cell r="D645">
            <v>0</v>
          </cell>
          <cell r="E645">
            <v>9552106.8699999992</v>
          </cell>
          <cell r="F645">
            <v>19065243.73</v>
          </cell>
        </row>
        <row r="646">
          <cell r="A646" t="str">
            <v>72000630</v>
          </cell>
          <cell r="B646" t="str">
            <v>Rclm-S RK (T FL)</v>
          </cell>
          <cell r="C646">
            <v>-2388755.41</v>
          </cell>
          <cell r="D646">
            <v>0</v>
          </cell>
          <cell r="E646">
            <v>-2388755.41</v>
          </cell>
          <cell r="F646">
            <v>-5373492.4100000001</v>
          </cell>
        </row>
        <row r="647">
          <cell r="A647" t="str">
            <v>72000700</v>
          </cell>
          <cell r="B647" t="str">
            <v>Time - BNSF Flat</v>
          </cell>
          <cell r="C647">
            <v>1446563.1</v>
          </cell>
          <cell r="D647">
            <v>0</v>
          </cell>
          <cell r="E647">
            <v>1446563.1</v>
          </cell>
          <cell r="F647">
            <v>2877979.83</v>
          </cell>
        </row>
        <row r="648">
          <cell r="A648" t="str">
            <v>72000710</v>
          </cell>
          <cell r="B648" t="str">
            <v>Miles-S FL (S RK)</v>
          </cell>
          <cell r="C648">
            <v>318614.26</v>
          </cell>
          <cell r="D648">
            <v>0</v>
          </cell>
          <cell r="E648">
            <v>318614.26</v>
          </cell>
          <cell r="F648">
            <v>603316.35</v>
          </cell>
        </row>
        <row r="649">
          <cell r="A649" t="str">
            <v>72000720</v>
          </cell>
          <cell r="B649" t="str">
            <v>Rclm-S FL (S RK)</v>
          </cell>
          <cell r="C649">
            <v>-245884.25</v>
          </cell>
          <cell r="D649">
            <v>0</v>
          </cell>
          <cell r="E649">
            <v>-245884.25</v>
          </cell>
          <cell r="F649">
            <v>2905146.27</v>
          </cell>
        </row>
        <row r="650">
          <cell r="A650" t="str">
            <v>72000900</v>
          </cell>
          <cell r="B650" t="str">
            <v>Offline Earnings - F</v>
          </cell>
          <cell r="C650">
            <v>-5723.05</v>
          </cell>
          <cell r="D650">
            <v>0</v>
          </cell>
          <cell r="E650">
            <v>-5723.05</v>
          </cell>
          <cell r="F650">
            <v>6200.19</v>
          </cell>
        </row>
        <row r="651">
          <cell r="A651" t="str">
            <v>72000000x</v>
          </cell>
          <cell r="C651">
            <v>24534724.650000002</v>
          </cell>
          <cell r="D651">
            <v>29754355.870000001</v>
          </cell>
          <cell r="E651">
            <v>-5219631.2199999979</v>
          </cell>
          <cell r="F651">
            <v>48822570.460000008</v>
          </cell>
        </row>
        <row r="653">
          <cell r="A653" t="str">
            <v>72010100</v>
          </cell>
          <cell r="B653" t="str">
            <v>SP-Time</v>
          </cell>
          <cell r="C653">
            <v>-303750.31</v>
          </cell>
          <cell r="D653">
            <v>0</v>
          </cell>
          <cell r="E653">
            <v>-303750.31</v>
          </cell>
          <cell r="F653">
            <v>-781707.68</v>
          </cell>
        </row>
        <row r="654">
          <cell r="A654" t="str">
            <v>72010200</v>
          </cell>
          <cell r="B654" t="str">
            <v>SP-Miles</v>
          </cell>
          <cell r="C654">
            <v>-140312.07999999999</v>
          </cell>
          <cell r="D654">
            <v>0</v>
          </cell>
          <cell r="E654">
            <v>-140312.07999999999</v>
          </cell>
          <cell r="F654">
            <v>-389397.58</v>
          </cell>
        </row>
        <row r="655">
          <cell r="A655" t="str">
            <v>72010300</v>
          </cell>
          <cell r="B655" t="str">
            <v>SP-Reclaim</v>
          </cell>
          <cell r="C655">
            <v>113556.08</v>
          </cell>
          <cell r="D655">
            <v>0</v>
          </cell>
          <cell r="E655">
            <v>113556.08</v>
          </cell>
          <cell r="F655">
            <v>-2324072.7799999998</v>
          </cell>
        </row>
        <row r="656">
          <cell r="A656" t="str">
            <v>72010400</v>
          </cell>
          <cell r="B656" t="str">
            <v>SP-Claims</v>
          </cell>
          <cell r="C656">
            <v>108819.72</v>
          </cell>
          <cell r="D656">
            <v>0</v>
          </cell>
          <cell r="E656">
            <v>108819.72</v>
          </cell>
          <cell r="F656">
            <v>85198.03</v>
          </cell>
        </row>
        <row r="657">
          <cell r="A657" t="str">
            <v>72010500</v>
          </cell>
          <cell r="B657" t="str">
            <v>SP-MRL</v>
          </cell>
          <cell r="C657">
            <v>2923.34</v>
          </cell>
          <cell r="D657">
            <v>0</v>
          </cell>
          <cell r="E657">
            <v>2923.34</v>
          </cell>
          <cell r="F657">
            <v>7456.06</v>
          </cell>
        </row>
        <row r="658">
          <cell r="A658" t="str">
            <v>72010610</v>
          </cell>
          <cell r="B658" t="str">
            <v>SP-Rclm-S Rk (S Fl)</v>
          </cell>
          <cell r="C658">
            <v>40436.83</v>
          </cell>
          <cell r="D658">
            <v>0</v>
          </cell>
          <cell r="E658">
            <v>40436.83</v>
          </cell>
          <cell r="F658">
            <v>44635.63</v>
          </cell>
        </row>
        <row r="659">
          <cell r="A659" t="str">
            <v>72010620</v>
          </cell>
          <cell r="B659" t="str">
            <v>SP-Time-S Rk (T Fl)</v>
          </cell>
          <cell r="C659">
            <v>-1911.8</v>
          </cell>
          <cell r="D659">
            <v>0</v>
          </cell>
          <cell r="E659">
            <v>-1911.8</v>
          </cell>
          <cell r="F659">
            <v>269736.21999999997</v>
          </cell>
        </row>
        <row r="660">
          <cell r="A660" t="str">
            <v>72010630</v>
          </cell>
          <cell r="B660" t="str">
            <v>SP-Rclm-S Rk (T Fl)</v>
          </cell>
          <cell r="C660">
            <v>261966.54</v>
          </cell>
          <cell r="D660">
            <v>0</v>
          </cell>
          <cell r="E660">
            <v>261966.54</v>
          </cell>
          <cell r="F660">
            <v>440885.51</v>
          </cell>
        </row>
        <row r="661">
          <cell r="A661" t="str">
            <v>72010720</v>
          </cell>
          <cell r="B661" t="str">
            <v>SP-Rclm-S Fl (S Rk)</v>
          </cell>
          <cell r="C661">
            <v>280803.34999999998</v>
          </cell>
          <cell r="D661">
            <v>0</v>
          </cell>
          <cell r="E661">
            <v>280803.34999999998</v>
          </cell>
          <cell r="F661">
            <v>384116.06</v>
          </cell>
        </row>
        <row r="662">
          <cell r="A662" t="str">
            <v>72010900</v>
          </cell>
          <cell r="B662" t="str">
            <v>SP-First Month Adj</v>
          </cell>
          <cell r="C662">
            <v>25657.63</v>
          </cell>
          <cell r="D662">
            <v>0</v>
          </cell>
          <cell r="E662">
            <v>25657.63</v>
          </cell>
          <cell r="F662">
            <v>-107892.43</v>
          </cell>
        </row>
        <row r="663">
          <cell r="A663" t="str">
            <v>72010000x</v>
          </cell>
          <cell r="C663">
            <v>388189.30000000005</v>
          </cell>
          <cell r="D663">
            <v>0</v>
          </cell>
          <cell r="E663">
            <v>388189.30000000005</v>
          </cell>
          <cell r="F663">
            <v>-2371042.9600000009</v>
          </cell>
        </row>
        <row r="665">
          <cell r="A665" t="str">
            <v>72050000</v>
          </cell>
          <cell r="B665" t="str">
            <v>Off Earn Lse Equip</v>
          </cell>
          <cell r="C665">
            <v>2621832.7799999998</v>
          </cell>
          <cell r="D665">
            <v>1240878.3400000001</v>
          </cell>
          <cell r="E665">
            <v>1380954.44</v>
          </cell>
          <cell r="F665">
            <v>4715941.1900000004</v>
          </cell>
        </row>
        <row r="666">
          <cell r="A666" t="str">
            <v>72050100</v>
          </cell>
          <cell r="B666" t="str">
            <v>OEL-Time</v>
          </cell>
          <cell r="C666">
            <v>15848393.59</v>
          </cell>
          <cell r="D666">
            <v>0</v>
          </cell>
          <cell r="E666">
            <v>15848393.59</v>
          </cell>
          <cell r="F666">
            <v>32830652.559999999</v>
          </cell>
        </row>
        <row r="667">
          <cell r="A667" t="str">
            <v>72050200</v>
          </cell>
          <cell r="B667" t="str">
            <v>OEL-Miles</v>
          </cell>
          <cell r="C667">
            <v>3941092.29</v>
          </cell>
          <cell r="D667">
            <v>0</v>
          </cell>
          <cell r="E667">
            <v>3941092.29</v>
          </cell>
          <cell r="F667">
            <v>7794330.1799999997</v>
          </cell>
        </row>
        <row r="668">
          <cell r="A668" t="str">
            <v>72050300</v>
          </cell>
          <cell r="B668" t="str">
            <v>OEL-Reclaim</v>
          </cell>
          <cell r="C668">
            <v>-2118411.0299999998</v>
          </cell>
          <cell r="D668">
            <v>0</v>
          </cell>
          <cell r="E668">
            <v>-2118411.0299999998</v>
          </cell>
          <cell r="F668">
            <v>-4603744.7300000004</v>
          </cell>
        </row>
        <row r="669">
          <cell r="A669" t="str">
            <v>72050400</v>
          </cell>
          <cell r="B669" t="str">
            <v>OEL-Claims</v>
          </cell>
          <cell r="C669">
            <v>57688.36</v>
          </cell>
          <cell r="D669">
            <v>0</v>
          </cell>
          <cell r="E669">
            <v>57688.36</v>
          </cell>
          <cell r="F669">
            <v>104761.72</v>
          </cell>
        </row>
        <row r="670">
          <cell r="A670" t="str">
            <v>72050500</v>
          </cell>
          <cell r="B670" t="str">
            <v>OEL-MRL</v>
          </cell>
          <cell r="C670">
            <v>95188.44</v>
          </cell>
          <cell r="D670">
            <v>0</v>
          </cell>
          <cell r="E670">
            <v>95188.44</v>
          </cell>
          <cell r="F670">
            <v>158903.42000000001</v>
          </cell>
        </row>
        <row r="671">
          <cell r="A671" t="str">
            <v>72050700</v>
          </cell>
          <cell r="B671" t="str">
            <v>OEL-Time-S Fl (S Rk)</v>
          </cell>
          <cell r="C671">
            <v>486797.04</v>
          </cell>
          <cell r="D671">
            <v>0</v>
          </cell>
          <cell r="E671">
            <v>486797.04</v>
          </cell>
          <cell r="F671">
            <v>1042968.8</v>
          </cell>
        </row>
        <row r="672">
          <cell r="A672" t="str">
            <v>72050710</v>
          </cell>
          <cell r="B672" t="str">
            <v>OEL-Mile-S Fl (S Rk)</v>
          </cell>
          <cell r="C672">
            <v>138020.94</v>
          </cell>
          <cell r="D672">
            <v>0</v>
          </cell>
          <cell r="E672">
            <v>138020.94</v>
          </cell>
          <cell r="F672">
            <v>272148.32</v>
          </cell>
        </row>
        <row r="673">
          <cell r="A673" t="str">
            <v>72050720</v>
          </cell>
          <cell r="B673" t="str">
            <v>OEL-Rclm-S Fl (S Rk)</v>
          </cell>
          <cell r="C673">
            <v>-83034.38</v>
          </cell>
          <cell r="D673">
            <v>0</v>
          </cell>
          <cell r="E673">
            <v>-83034.38</v>
          </cell>
          <cell r="F673">
            <v>-171136.67</v>
          </cell>
        </row>
        <row r="674">
          <cell r="A674" t="str">
            <v>72050900</v>
          </cell>
          <cell r="B674" t="str">
            <v>OEL-First Month Adj</v>
          </cell>
          <cell r="C674">
            <v>-89470.53</v>
          </cell>
          <cell r="D674">
            <v>0</v>
          </cell>
          <cell r="E674">
            <v>-89470.53</v>
          </cell>
          <cell r="F674">
            <v>-79821.36</v>
          </cell>
        </row>
        <row r="675">
          <cell r="A675" t="str">
            <v>72080000</v>
          </cell>
          <cell r="B675" t="str">
            <v>Detention Receipts</v>
          </cell>
          <cell r="C675">
            <v>975.24</v>
          </cell>
          <cell r="D675">
            <v>0</v>
          </cell>
          <cell r="E675">
            <v>975.24</v>
          </cell>
          <cell r="F675">
            <v>975.24</v>
          </cell>
        </row>
        <row r="676">
          <cell r="A676" t="str">
            <v>72050000x</v>
          </cell>
          <cell r="C676">
            <v>20899072.739999998</v>
          </cell>
          <cell r="D676">
            <v>1240878.3400000001</v>
          </cell>
          <cell r="E676">
            <v>19658194.399999999</v>
          </cell>
          <cell r="F676">
            <v>42065978.670000002</v>
          </cell>
        </row>
        <row r="678">
          <cell r="A678" t="str">
            <v>73000000</v>
          </cell>
          <cell r="B678" t="str">
            <v>Foreign Car Payments</v>
          </cell>
          <cell r="C678">
            <v>-304942.99</v>
          </cell>
          <cell r="D678">
            <v>-35469273.5</v>
          </cell>
          <cell r="E678">
            <v>35164330.509999998</v>
          </cell>
          <cell r="F678">
            <v>-636342.86</v>
          </cell>
        </row>
        <row r="679">
          <cell r="A679" t="str">
            <v>73000100</v>
          </cell>
          <cell r="B679" t="str">
            <v>Foreign Car Hire - T</v>
          </cell>
          <cell r="C679">
            <v>-15981315.310000001</v>
          </cell>
          <cell r="D679">
            <v>0</v>
          </cell>
          <cell r="E679">
            <v>-15981315.310000001</v>
          </cell>
          <cell r="F679">
            <v>-31946344.600000001</v>
          </cell>
        </row>
        <row r="680">
          <cell r="A680" t="str">
            <v>73000200</v>
          </cell>
          <cell r="B680" t="str">
            <v>Foreign Car Hire - M</v>
          </cell>
          <cell r="C680">
            <v>-6741655</v>
          </cell>
          <cell r="D680">
            <v>0</v>
          </cell>
          <cell r="E680">
            <v>-6741655</v>
          </cell>
          <cell r="F680">
            <v>-12968770.460000001</v>
          </cell>
        </row>
        <row r="681">
          <cell r="A681" t="str">
            <v>73000300</v>
          </cell>
          <cell r="B681" t="str">
            <v>Foreign Car Hire - R</v>
          </cell>
          <cell r="C681">
            <v>-112462.52</v>
          </cell>
          <cell r="D681">
            <v>0</v>
          </cell>
          <cell r="E681">
            <v>-112462.52</v>
          </cell>
          <cell r="F681">
            <v>-1424135.89</v>
          </cell>
        </row>
        <row r="682">
          <cell r="A682" t="str">
            <v>73000400</v>
          </cell>
          <cell r="B682" t="str">
            <v>Foreign Car Hire - C</v>
          </cell>
          <cell r="C682">
            <v>-302328.23</v>
          </cell>
          <cell r="D682">
            <v>0</v>
          </cell>
          <cell r="E682">
            <v>-302328.23</v>
          </cell>
          <cell r="F682">
            <v>-414178.89</v>
          </cell>
        </row>
        <row r="683">
          <cell r="A683" t="str">
            <v>73000500</v>
          </cell>
          <cell r="B683" t="str">
            <v>Foreign Car Hire - M</v>
          </cell>
          <cell r="C683">
            <v>-647280.31000000006</v>
          </cell>
          <cell r="D683">
            <v>0</v>
          </cell>
          <cell r="E683">
            <v>-647280.31000000006</v>
          </cell>
          <cell r="F683">
            <v>-1626506.29</v>
          </cell>
        </row>
        <row r="684">
          <cell r="A684" t="str">
            <v>73000600</v>
          </cell>
          <cell r="B684" t="str">
            <v>Time - Foreign Rack</v>
          </cell>
          <cell r="C684">
            <v>-975343.34</v>
          </cell>
          <cell r="D684">
            <v>0</v>
          </cell>
          <cell r="E684">
            <v>-975343.34</v>
          </cell>
          <cell r="F684">
            <v>-1815342.25</v>
          </cell>
        </row>
        <row r="685">
          <cell r="A685" t="str">
            <v>73000610</v>
          </cell>
          <cell r="B685" t="str">
            <v>Rclm-F RK (F FL)</v>
          </cell>
          <cell r="C685">
            <v>176970.16</v>
          </cell>
          <cell r="D685">
            <v>0</v>
          </cell>
          <cell r="E685">
            <v>176970.16</v>
          </cell>
          <cell r="F685">
            <v>359278.16</v>
          </cell>
        </row>
        <row r="686">
          <cell r="A686" t="str">
            <v>73000700</v>
          </cell>
          <cell r="B686" t="str">
            <v>Time - Foreign Flat</v>
          </cell>
          <cell r="C686">
            <v>-2522945.02</v>
          </cell>
          <cell r="D686">
            <v>0</v>
          </cell>
          <cell r="E686">
            <v>-2522945.02</v>
          </cell>
          <cell r="F686">
            <v>-4816464.91</v>
          </cell>
        </row>
        <row r="687">
          <cell r="A687" t="str">
            <v>73000710</v>
          </cell>
          <cell r="B687" t="str">
            <v>Miles-F FL (F RK)</v>
          </cell>
          <cell r="C687">
            <v>-848525.34</v>
          </cell>
          <cell r="D687">
            <v>0</v>
          </cell>
          <cell r="E687">
            <v>-848525.34</v>
          </cell>
          <cell r="F687">
            <v>-1582581.66</v>
          </cell>
        </row>
        <row r="688">
          <cell r="A688" t="str">
            <v>73000720</v>
          </cell>
          <cell r="B688" t="str">
            <v>Rclm-F FL (F RK)</v>
          </cell>
          <cell r="C688">
            <v>35282.51</v>
          </cell>
          <cell r="D688">
            <v>0</v>
          </cell>
          <cell r="E688">
            <v>35282.51</v>
          </cell>
          <cell r="F688">
            <v>-1808219.6</v>
          </cell>
        </row>
        <row r="689">
          <cell r="A689" t="str">
            <v>73000800</v>
          </cell>
          <cell r="B689" t="str">
            <v>Foreign Car Hire - M</v>
          </cell>
          <cell r="C689">
            <v>-128232.87</v>
          </cell>
          <cell r="D689">
            <v>0</v>
          </cell>
          <cell r="E689">
            <v>-128232.87</v>
          </cell>
          <cell r="F689">
            <v>-222418.15</v>
          </cell>
        </row>
        <row r="690">
          <cell r="A690" t="str">
            <v>73000900</v>
          </cell>
          <cell r="B690" t="str">
            <v>Foreign Car Hire - F</v>
          </cell>
          <cell r="C690">
            <v>29956.63</v>
          </cell>
          <cell r="D690">
            <v>0</v>
          </cell>
          <cell r="E690">
            <v>29956.63</v>
          </cell>
          <cell r="F690">
            <v>16356.91</v>
          </cell>
        </row>
        <row r="691">
          <cell r="A691" t="str">
            <v>73000000x</v>
          </cell>
          <cell r="C691">
            <v>-28322821.629999999</v>
          </cell>
          <cell r="D691">
            <v>-35469273.5</v>
          </cell>
          <cell r="E691">
            <v>7146451.8699999955</v>
          </cell>
          <cell r="F691">
            <v>-58885670.49000001</v>
          </cell>
        </row>
        <row r="693">
          <cell r="A693" t="str">
            <v>73210000</v>
          </cell>
          <cell r="B693" t="str">
            <v>TTX Car Payments</v>
          </cell>
          <cell r="C693">
            <v>-879820.77</v>
          </cell>
          <cell r="D693">
            <v>-83095059.019999996</v>
          </cell>
          <cell r="E693">
            <v>82215238.25</v>
          </cell>
          <cell r="F693">
            <v>-1459215.76</v>
          </cell>
        </row>
        <row r="694">
          <cell r="A694" t="str">
            <v>73210110</v>
          </cell>
          <cell r="B694" t="str">
            <v>TTX Car Hire - Incen</v>
          </cell>
          <cell r="C694">
            <v>522116.48</v>
          </cell>
          <cell r="D694">
            <v>0</v>
          </cell>
          <cell r="E694">
            <v>522116.48</v>
          </cell>
          <cell r="F694">
            <v>3640497.22</v>
          </cell>
        </row>
        <row r="695">
          <cell r="A695" t="str">
            <v>73210200</v>
          </cell>
          <cell r="B695" t="str">
            <v>TTX Car Hire - Miles</v>
          </cell>
          <cell r="C695">
            <v>-21610049.77</v>
          </cell>
          <cell r="D695">
            <v>0</v>
          </cell>
          <cell r="E695">
            <v>-21610049.77</v>
          </cell>
          <cell r="F695">
            <v>-40569248.280000001</v>
          </cell>
        </row>
        <row r="696">
          <cell r="A696" t="str">
            <v>73210300</v>
          </cell>
          <cell r="B696" t="str">
            <v>TTX Car Hire - Recla</v>
          </cell>
          <cell r="C696">
            <v>-1155558.18</v>
          </cell>
          <cell r="D696">
            <v>0</v>
          </cell>
          <cell r="E696">
            <v>-1155558.18</v>
          </cell>
          <cell r="F696">
            <v>-4894343.95</v>
          </cell>
        </row>
        <row r="697">
          <cell r="A697" t="str">
            <v>73210500</v>
          </cell>
          <cell r="B697" t="str">
            <v>TTX Car Hire - MRL</v>
          </cell>
          <cell r="C697">
            <v>-595799.80000000005</v>
          </cell>
          <cell r="D697">
            <v>0</v>
          </cell>
          <cell r="E697">
            <v>-595799.80000000005</v>
          </cell>
          <cell r="F697">
            <v>-1246612.26</v>
          </cell>
        </row>
        <row r="698">
          <cell r="A698" t="str">
            <v>73210600</v>
          </cell>
          <cell r="B698" t="str">
            <v>Time - Foreign Rack</v>
          </cell>
          <cell r="C698">
            <v>-8463291.2300000004</v>
          </cell>
          <cell r="D698">
            <v>0</v>
          </cell>
          <cell r="E698">
            <v>-8463291.2300000004</v>
          </cell>
          <cell r="F698">
            <v>-13207359.560000001</v>
          </cell>
        </row>
        <row r="699">
          <cell r="A699" t="str">
            <v>73210610</v>
          </cell>
          <cell r="B699" t="str">
            <v>Rclm-F RK (T FL)</v>
          </cell>
          <cell r="C699">
            <v>1503051.03</v>
          </cell>
          <cell r="D699">
            <v>0</v>
          </cell>
          <cell r="E699">
            <v>1503051.03</v>
          </cell>
          <cell r="F699">
            <v>3085669.25</v>
          </cell>
        </row>
        <row r="700">
          <cell r="A700" t="str">
            <v>73210700</v>
          </cell>
          <cell r="B700" t="str">
            <v>Time - TTX Flat</v>
          </cell>
          <cell r="C700">
            <v>-1211092.8999999999</v>
          </cell>
          <cell r="D700">
            <v>0</v>
          </cell>
          <cell r="E700">
            <v>-1211092.8999999999</v>
          </cell>
          <cell r="F700">
            <v>-2259065.14</v>
          </cell>
        </row>
        <row r="701">
          <cell r="A701" t="str">
            <v>73210710</v>
          </cell>
          <cell r="B701" t="str">
            <v>Miles-T FL (S RK)</v>
          </cell>
          <cell r="C701">
            <v>-96523.65</v>
          </cell>
          <cell r="D701">
            <v>0</v>
          </cell>
          <cell r="E701">
            <v>-96523.65</v>
          </cell>
          <cell r="F701">
            <v>-174677.59</v>
          </cell>
        </row>
        <row r="702">
          <cell r="A702" t="str">
            <v>73210720</v>
          </cell>
          <cell r="B702" t="str">
            <v>Rclm-T FL (S RK)</v>
          </cell>
          <cell r="C702">
            <v>-1806859.61</v>
          </cell>
          <cell r="D702">
            <v>0</v>
          </cell>
          <cell r="E702">
            <v>-1806859.61</v>
          </cell>
          <cell r="F702">
            <v>-4273670.83</v>
          </cell>
        </row>
        <row r="703">
          <cell r="A703" t="str">
            <v>73210730</v>
          </cell>
          <cell r="B703" t="str">
            <v>Time-T FL (F RK)</v>
          </cell>
          <cell r="C703">
            <v>-8941546.5600000005</v>
          </cell>
          <cell r="D703">
            <v>0</v>
          </cell>
          <cell r="E703">
            <v>-8941546.5600000005</v>
          </cell>
          <cell r="F703">
            <v>-16811539.140000001</v>
          </cell>
        </row>
        <row r="704">
          <cell r="A704" t="str">
            <v>73210740</v>
          </cell>
          <cell r="B704" t="str">
            <v>Miles-T FL (F RK)</v>
          </cell>
          <cell r="C704">
            <v>-722489.32</v>
          </cell>
          <cell r="D704">
            <v>0</v>
          </cell>
          <cell r="E704">
            <v>-722489.32</v>
          </cell>
          <cell r="F704">
            <v>-1331031.28</v>
          </cell>
        </row>
        <row r="705">
          <cell r="A705" t="str">
            <v>73210750</v>
          </cell>
          <cell r="B705" t="str">
            <v>Rclm-T FL (F RK)</v>
          </cell>
          <cell r="C705">
            <v>1527459.74</v>
          </cell>
          <cell r="D705">
            <v>0</v>
          </cell>
          <cell r="E705">
            <v>1527459.74</v>
          </cell>
          <cell r="F705">
            <v>3165244.83</v>
          </cell>
        </row>
        <row r="706">
          <cell r="A706" t="str">
            <v>73210100</v>
          </cell>
          <cell r="B706" t="str">
            <v>TTX Car Hire - Time</v>
          </cell>
          <cell r="C706">
            <v>-42686149.149999999</v>
          </cell>
          <cell r="D706">
            <v>0</v>
          </cell>
          <cell r="E706">
            <v>-42686149.149999999</v>
          </cell>
          <cell r="F706">
            <v>-79958557.370000005</v>
          </cell>
        </row>
        <row r="707">
          <cell r="A707" t="str">
            <v>73210400</v>
          </cell>
          <cell r="B707" t="str">
            <v>TTX Car Hire - Claim</v>
          </cell>
          <cell r="C707">
            <v>73554.97</v>
          </cell>
          <cell r="D707">
            <v>-56900</v>
          </cell>
          <cell r="E707">
            <v>130454.97</v>
          </cell>
          <cell r="F707">
            <v>-225545.03</v>
          </cell>
        </row>
        <row r="708">
          <cell r="A708" t="str">
            <v>73210000x</v>
          </cell>
          <cell r="C708">
            <v>-84542998.719999999</v>
          </cell>
          <cell r="D708">
            <v>-83151959.019999996</v>
          </cell>
          <cell r="E708">
            <v>-1391039.6999999795</v>
          </cell>
          <cell r="F708">
            <v>-156519454.89000002</v>
          </cell>
        </row>
        <row r="710">
          <cell r="A710" t="str">
            <v>73330000</v>
          </cell>
          <cell r="B710" t="str">
            <v>Other Equipment Rent</v>
          </cell>
          <cell r="C710">
            <v>-794282.19</v>
          </cell>
          <cell r="D710">
            <v>-1570524.56</v>
          </cell>
          <cell r="E710">
            <v>776242.37</v>
          </cell>
          <cell r="F710">
            <v>-2695661.89</v>
          </cell>
        </row>
        <row r="711">
          <cell r="A711" t="str">
            <v>73331000</v>
          </cell>
          <cell r="B711" t="str">
            <v>Operating Lease - Lo</v>
          </cell>
          <cell r="C711">
            <v>-44556246.740000002</v>
          </cell>
          <cell r="D711">
            <v>-46111475.380000003</v>
          </cell>
          <cell r="E711">
            <v>1555228.64</v>
          </cell>
          <cell r="F711">
            <v>-88064119.129999995</v>
          </cell>
        </row>
        <row r="712">
          <cell r="A712" t="str">
            <v>73332000</v>
          </cell>
          <cell r="B712" t="str">
            <v>Operating Lease - Sh</v>
          </cell>
          <cell r="C712">
            <v>-19687848.469999999</v>
          </cell>
          <cell r="D712">
            <v>-15599622.859999999</v>
          </cell>
          <cell r="E712">
            <v>-4088225.61</v>
          </cell>
          <cell r="F712">
            <v>-39439121.469999999</v>
          </cell>
        </row>
        <row r="713">
          <cell r="A713" t="str">
            <v>73333000</v>
          </cell>
          <cell r="B713" t="str">
            <v>Operating Lease - St</v>
          </cell>
          <cell r="C713">
            <v>-208302.4</v>
          </cell>
          <cell r="D713">
            <v>31799.54</v>
          </cell>
          <cell r="E713">
            <v>-240101.94</v>
          </cell>
          <cell r="F713">
            <v>-1120613.96</v>
          </cell>
        </row>
        <row r="714">
          <cell r="A714" t="str">
            <v>73334000</v>
          </cell>
          <cell r="B714" t="str">
            <v>PFU Lease</v>
          </cell>
          <cell r="C714">
            <v>1314247.21</v>
          </cell>
          <cell r="D714">
            <v>0</v>
          </cell>
          <cell r="E714">
            <v>1314247.21</v>
          </cell>
          <cell r="F714">
            <v>1055108.24</v>
          </cell>
        </row>
        <row r="715">
          <cell r="A715" t="str">
            <v>73334100</v>
          </cell>
          <cell r="B715" t="str">
            <v>PFU Lease - Time</v>
          </cell>
          <cell r="C715">
            <v>-3472004.77</v>
          </cell>
          <cell r="D715">
            <v>0</v>
          </cell>
          <cell r="E715">
            <v>-3472004.77</v>
          </cell>
          <cell r="F715">
            <v>-6456817.1900000004</v>
          </cell>
        </row>
        <row r="716">
          <cell r="A716" t="str">
            <v>73334200</v>
          </cell>
          <cell r="B716" t="str">
            <v>PFU Lease - Miles</v>
          </cell>
          <cell r="C716">
            <v>-3484451.73</v>
          </cell>
          <cell r="D716">
            <v>0</v>
          </cell>
          <cell r="E716">
            <v>-3484451.73</v>
          </cell>
          <cell r="F716">
            <v>-7598587.1799999997</v>
          </cell>
        </row>
        <row r="717">
          <cell r="A717" t="str">
            <v>73334300</v>
          </cell>
          <cell r="B717" t="str">
            <v>PFU Lease - Reclaims</v>
          </cell>
          <cell r="C717">
            <v>-377283.15</v>
          </cell>
          <cell r="D717">
            <v>0</v>
          </cell>
          <cell r="E717">
            <v>-377283.15</v>
          </cell>
          <cell r="F717">
            <v>-1220511.7</v>
          </cell>
        </row>
        <row r="718">
          <cell r="A718" t="str">
            <v>73334400</v>
          </cell>
          <cell r="B718" t="str">
            <v>PFU Lease - Claims</v>
          </cell>
          <cell r="C718">
            <v>-126041.22</v>
          </cell>
          <cell r="D718">
            <v>0</v>
          </cell>
          <cell r="E718">
            <v>-126041.22</v>
          </cell>
          <cell r="F718">
            <v>-276243.69</v>
          </cell>
        </row>
        <row r="719">
          <cell r="A719" t="str">
            <v>73334500</v>
          </cell>
          <cell r="B719" t="str">
            <v>PFU Lease - MRL</v>
          </cell>
          <cell r="C719">
            <v>-385668.16</v>
          </cell>
          <cell r="D719">
            <v>0</v>
          </cell>
          <cell r="E719">
            <v>-385668.16</v>
          </cell>
          <cell r="F719">
            <v>-818812.35</v>
          </cell>
        </row>
        <row r="720">
          <cell r="A720" t="str">
            <v>73334900</v>
          </cell>
          <cell r="B720" t="str">
            <v>PFU Lease - First Mo</v>
          </cell>
          <cell r="C720">
            <v>-1189.21</v>
          </cell>
          <cell r="D720">
            <v>0</v>
          </cell>
          <cell r="E720">
            <v>-1189.21</v>
          </cell>
          <cell r="F720">
            <v>-72150.63</v>
          </cell>
        </row>
        <row r="721">
          <cell r="A721" t="str">
            <v>73330000x</v>
          </cell>
          <cell r="C721">
            <v>-71779070.829999998</v>
          </cell>
          <cell r="D721">
            <v>-63249823.260000005</v>
          </cell>
          <cell r="E721">
            <v>-8529247.5700000003</v>
          </cell>
          <cell r="F721">
            <v>-146707530.94999999</v>
          </cell>
        </row>
        <row r="723">
          <cell r="A723" t="str">
            <v>73340000</v>
          </cell>
          <cell r="B723" t="str">
            <v>PPA Amort – Equip</v>
          </cell>
          <cell r="C723">
            <v>887834.52</v>
          </cell>
          <cell r="D723">
            <v>366622.47</v>
          </cell>
          <cell r="E723">
            <v>521212.05</v>
          </cell>
          <cell r="F723">
            <v>-757813.82</v>
          </cell>
        </row>
        <row r="724">
          <cell r="C724">
            <v>887834.52</v>
          </cell>
          <cell r="D724">
            <v>366622.47</v>
          </cell>
          <cell r="E724">
            <v>521212.05</v>
          </cell>
          <cell r="F724">
            <v>-757813.82</v>
          </cell>
        </row>
        <row r="726">
          <cell r="A726" t="str">
            <v>73470000</v>
          </cell>
          <cell r="B726" t="str">
            <v>Private Car Payments</v>
          </cell>
          <cell r="C726">
            <v>0</v>
          </cell>
          <cell r="D726">
            <v>-3323713.98</v>
          </cell>
          <cell r="E726">
            <v>3323713.98</v>
          </cell>
          <cell r="F726">
            <v>0</v>
          </cell>
        </row>
        <row r="727">
          <cell r="A727" t="str">
            <v>73470200</v>
          </cell>
          <cell r="B727" t="str">
            <v>Private Car Hire - M</v>
          </cell>
          <cell r="C727">
            <v>-1347334.61</v>
          </cell>
          <cell r="D727">
            <v>0</v>
          </cell>
          <cell r="E727">
            <v>-1347334.61</v>
          </cell>
          <cell r="F727">
            <v>-1726290.1</v>
          </cell>
        </row>
        <row r="728">
          <cell r="A728" t="str">
            <v>73470300</v>
          </cell>
          <cell r="B728" t="str">
            <v>Private Car Hire - R</v>
          </cell>
          <cell r="C728">
            <v>-4140.0600000000004</v>
          </cell>
          <cell r="D728">
            <v>0</v>
          </cell>
          <cell r="E728">
            <v>-4140.0600000000004</v>
          </cell>
          <cell r="F728">
            <v>-86907.1</v>
          </cell>
        </row>
        <row r="729">
          <cell r="A729" t="str">
            <v>73470400</v>
          </cell>
          <cell r="B729" t="str">
            <v>Private Car Hire - C</v>
          </cell>
          <cell r="C729">
            <v>-79332.820000000007</v>
          </cell>
          <cell r="D729">
            <v>0</v>
          </cell>
          <cell r="E729">
            <v>-79332.820000000007</v>
          </cell>
          <cell r="F729">
            <v>-210279.98</v>
          </cell>
        </row>
        <row r="730">
          <cell r="A730" t="str">
            <v>73470500</v>
          </cell>
          <cell r="B730" t="str">
            <v>Private Car Hire - M</v>
          </cell>
          <cell r="C730">
            <v>29084.76</v>
          </cell>
          <cell r="D730">
            <v>0</v>
          </cell>
          <cell r="E730">
            <v>29084.76</v>
          </cell>
          <cell r="F730">
            <v>-247225.48</v>
          </cell>
        </row>
        <row r="731">
          <cell r="A731" t="str">
            <v>73470900</v>
          </cell>
          <cell r="B731" t="str">
            <v>Private Car Hire - F</v>
          </cell>
          <cell r="C731">
            <v>-12090.8</v>
          </cell>
          <cell r="D731">
            <v>0</v>
          </cell>
          <cell r="E731">
            <v>-12090.8</v>
          </cell>
          <cell r="F731">
            <v>-47324.31</v>
          </cell>
        </row>
        <row r="732">
          <cell r="A732" t="str">
            <v>73470000x</v>
          </cell>
          <cell r="C732">
            <v>-1413813.5300000003</v>
          </cell>
          <cell r="D732">
            <v>-3323713.98</v>
          </cell>
          <cell r="E732">
            <v>1909900.4499999997</v>
          </cell>
          <cell r="F732">
            <v>-2318026.9700000002</v>
          </cell>
        </row>
        <row r="734">
          <cell r="A734" t="str">
            <v>73660000</v>
          </cell>
          <cell r="B734" t="str">
            <v>Car Hire Exp Coal Dt</v>
          </cell>
          <cell r="C734">
            <v>0</v>
          </cell>
          <cell r="D734">
            <v>0</v>
          </cell>
          <cell r="E734">
            <v>0</v>
          </cell>
          <cell r="F734">
            <v>0</v>
          </cell>
        </row>
        <row r="735">
          <cell r="A735" t="str">
            <v>75170000</v>
          </cell>
          <cell r="B735" t="str">
            <v>Loco Rent Per Diem</v>
          </cell>
          <cell r="C735">
            <v>-8518451.5600000005</v>
          </cell>
          <cell r="D735">
            <v>-10244474.98</v>
          </cell>
          <cell r="E735">
            <v>1726023.42</v>
          </cell>
          <cell r="F735">
            <v>-9200058.5</v>
          </cell>
        </row>
        <row r="736">
          <cell r="A736" t="str">
            <v>75180000</v>
          </cell>
          <cell r="B736" t="str">
            <v>Loco Rent Receipts</v>
          </cell>
          <cell r="C736">
            <v>11940.56</v>
          </cell>
          <cell r="D736">
            <v>19608.740000000002</v>
          </cell>
          <cell r="E736">
            <v>-7668.18</v>
          </cell>
          <cell r="F736">
            <v>34895.72</v>
          </cell>
        </row>
        <row r="737">
          <cell r="A737" t="str">
            <v>75770000</v>
          </cell>
          <cell r="B737" t="str">
            <v>Locomotive Rent Lse</v>
          </cell>
          <cell r="C737">
            <v>-59230018.490000002</v>
          </cell>
          <cell r="D737">
            <v>-60996810.420000002</v>
          </cell>
          <cell r="E737">
            <v>1766791.93</v>
          </cell>
          <cell r="F737">
            <v>-111849162.11</v>
          </cell>
        </row>
        <row r="738">
          <cell r="C738">
            <v>-67736529.49000001</v>
          </cell>
          <cell r="D738">
            <v>-71221676.659999996</v>
          </cell>
          <cell r="E738">
            <v>3485147.17</v>
          </cell>
          <cell r="F738">
            <v>-121014324.89</v>
          </cell>
        </row>
        <row r="740">
          <cell r="A740" t="str">
            <v>76000000</v>
          </cell>
          <cell r="B740" t="str">
            <v>Prop Tax Ad Valorem</v>
          </cell>
          <cell r="C740">
            <v>-100583019.98999999</v>
          </cell>
          <cell r="D740">
            <v>-82966856.030000001</v>
          </cell>
          <cell r="E740">
            <v>-17616163.960000001</v>
          </cell>
          <cell r="F740">
            <v>-191377122.59</v>
          </cell>
        </row>
        <row r="741">
          <cell r="A741" t="str">
            <v>76001000</v>
          </cell>
          <cell r="B741" t="str">
            <v>Prop Tax Spec Asses</v>
          </cell>
          <cell r="C741">
            <v>-2299997.64</v>
          </cell>
          <cell r="D741">
            <v>-2242083.13</v>
          </cell>
          <cell r="E741">
            <v>-57914.51</v>
          </cell>
          <cell r="F741">
            <v>-4533136.43</v>
          </cell>
        </row>
        <row r="742">
          <cell r="A742" t="str">
            <v>76000000x</v>
          </cell>
          <cell r="C742">
            <v>-102883017.63</v>
          </cell>
          <cell r="D742">
            <v>-85208939.159999996</v>
          </cell>
          <cell r="E742">
            <v>-17674078.470000003</v>
          </cell>
          <cell r="F742">
            <v>-195910259.02000001</v>
          </cell>
        </row>
        <row r="745">
          <cell r="A745" t="str">
            <v>76010000</v>
          </cell>
          <cell r="B745" t="str">
            <v>Sales/Use Tax</v>
          </cell>
          <cell r="C745">
            <v>-2491523.7599999998</v>
          </cell>
          <cell r="D745">
            <v>-2556556</v>
          </cell>
          <cell r="E745">
            <v>65032.24</v>
          </cell>
          <cell r="F745">
            <v>1265102</v>
          </cell>
        </row>
        <row r="746">
          <cell r="A746" t="str">
            <v>76030000</v>
          </cell>
          <cell r="B746" t="str">
            <v>Licenses Auto&amp;Truck</v>
          </cell>
          <cell r="C746">
            <v>-332332.43</v>
          </cell>
          <cell r="D746">
            <v>-351170.2</v>
          </cell>
          <cell r="E746">
            <v>18837.77</v>
          </cell>
          <cell r="F746">
            <v>-664652.79</v>
          </cell>
        </row>
        <row r="747">
          <cell r="A747" t="str">
            <v>76040000</v>
          </cell>
          <cell r="B747" t="str">
            <v>Othr State&amp;Local Tax</v>
          </cell>
          <cell r="C747">
            <v>3194.84</v>
          </cell>
          <cell r="D747">
            <v>-12659.84</v>
          </cell>
          <cell r="E747">
            <v>15854.68</v>
          </cell>
          <cell r="F747">
            <v>-11590.62</v>
          </cell>
        </row>
        <row r="748">
          <cell r="A748" t="str">
            <v>76070000</v>
          </cell>
          <cell r="B748" t="str">
            <v>US Customs Svc User</v>
          </cell>
          <cell r="C748">
            <v>0</v>
          </cell>
          <cell r="D748">
            <v>-596.92999999999995</v>
          </cell>
          <cell r="E748">
            <v>596.92999999999995</v>
          </cell>
          <cell r="F748">
            <v>0</v>
          </cell>
        </row>
        <row r="749">
          <cell r="A749" t="str">
            <v>76080000</v>
          </cell>
          <cell r="B749" t="str">
            <v>Other Federal Taxes</v>
          </cell>
          <cell r="C749">
            <v>-14666.53</v>
          </cell>
          <cell r="D749">
            <v>0</v>
          </cell>
          <cell r="E749">
            <v>-14666.53</v>
          </cell>
          <cell r="F749">
            <v>-14666.53</v>
          </cell>
        </row>
        <row r="750">
          <cell r="A750" t="str">
            <v>76110000</v>
          </cell>
          <cell r="B750" t="str">
            <v>Corporate Franchise</v>
          </cell>
          <cell r="C750">
            <v>-253</v>
          </cell>
          <cell r="D750">
            <v>-253</v>
          </cell>
          <cell r="E750">
            <v>0</v>
          </cell>
          <cell r="F750">
            <v>-253</v>
          </cell>
        </row>
        <row r="751">
          <cell r="C751">
            <v>-2835580.88</v>
          </cell>
          <cell r="D751">
            <v>-2921235.97</v>
          </cell>
          <cell r="E751">
            <v>85655.09</v>
          </cell>
          <cell r="F751">
            <v>573939.05999999994</v>
          </cell>
        </row>
        <row r="754">
          <cell r="A754" t="str">
            <v>79992000</v>
          </cell>
          <cell r="B754" t="str">
            <v>I/C Contract Service</v>
          </cell>
          <cell r="C754">
            <v>0</v>
          </cell>
          <cell r="D754">
            <v>0</v>
          </cell>
          <cell r="E754">
            <v>0</v>
          </cell>
          <cell r="F754">
            <v>0</v>
          </cell>
        </row>
        <row r="755">
          <cell r="A755" t="str">
            <v>79993000</v>
          </cell>
          <cell r="B755" t="str">
            <v>I/C OPEX Matls&amp;Other</v>
          </cell>
          <cell r="C755">
            <v>0</v>
          </cell>
          <cell r="D755">
            <v>0</v>
          </cell>
          <cell r="E755">
            <v>0</v>
          </cell>
          <cell r="F755">
            <v>0</v>
          </cell>
        </row>
        <row r="756">
          <cell r="A756" t="str">
            <v>79995000</v>
          </cell>
          <cell r="B756" t="str">
            <v>I/C OPEX Equip Rent</v>
          </cell>
          <cell r="C756">
            <v>0</v>
          </cell>
          <cell r="D756">
            <v>0</v>
          </cell>
          <cell r="E756">
            <v>0</v>
          </cell>
          <cell r="F756">
            <v>0</v>
          </cell>
        </row>
        <row r="757">
          <cell r="A757" t="str">
            <v>79997000</v>
          </cell>
          <cell r="B757" t="str">
            <v>I/C Other</v>
          </cell>
          <cell r="C757">
            <v>0</v>
          </cell>
          <cell r="D757">
            <v>0</v>
          </cell>
          <cell r="E757">
            <v>0</v>
          </cell>
          <cell r="F757">
            <v>0</v>
          </cell>
        </row>
        <row r="758">
          <cell r="A758" t="str">
            <v>79998000</v>
          </cell>
          <cell r="B758" t="str">
            <v>I/C Loco Leases</v>
          </cell>
          <cell r="C758">
            <v>0</v>
          </cell>
          <cell r="D758">
            <v>0</v>
          </cell>
          <cell r="E758">
            <v>0</v>
          </cell>
          <cell r="F758">
            <v>0</v>
          </cell>
        </row>
        <row r="759">
          <cell r="A759" t="str">
            <v>79999000</v>
          </cell>
          <cell r="B759" t="str">
            <v>I/C Deprec &amp; Amort</v>
          </cell>
          <cell r="C759">
            <v>0</v>
          </cell>
          <cell r="D759">
            <v>0</v>
          </cell>
          <cell r="E759">
            <v>0</v>
          </cell>
          <cell r="F759">
            <v>0</v>
          </cell>
        </row>
        <row r="760">
          <cell r="C760">
            <v>0</v>
          </cell>
          <cell r="D760">
            <v>0</v>
          </cell>
          <cell r="E760">
            <v>0</v>
          </cell>
          <cell r="F760">
            <v>0</v>
          </cell>
        </row>
        <row r="762">
          <cell r="A762" t="str">
            <v>Total Expenses</v>
          </cell>
          <cell r="C762">
            <v>-3509173528.3299999</v>
          </cell>
          <cell r="D762">
            <v>-3941576752.8300014</v>
          </cell>
          <cell r="E762">
            <v>432403224.50000018</v>
          </cell>
          <cell r="F762">
            <v>-6980406042.1600046</v>
          </cell>
        </row>
        <row r="763">
          <cell r="C763">
            <v>2090638</v>
          </cell>
          <cell r="D763">
            <v>1486116</v>
          </cell>
          <cell r="E763">
            <v>-604522</v>
          </cell>
          <cell r="F763">
            <v>6980405063</v>
          </cell>
        </row>
        <row r="764">
          <cell r="A764" t="str">
            <v>80470000</v>
          </cell>
          <cell r="B764" t="str">
            <v>Aubrey Water Co Revn</v>
          </cell>
          <cell r="C764">
            <v>-7637.51</v>
          </cell>
          <cell r="D764">
            <v>3115.11</v>
          </cell>
          <cell r="E764">
            <v>-10752.62</v>
          </cell>
          <cell r="F764">
            <v>-15182.28</v>
          </cell>
        </row>
        <row r="765">
          <cell r="A765" t="str">
            <v>80900000</v>
          </cell>
          <cell r="B765" t="str">
            <v>Dividend Income</v>
          </cell>
          <cell r="C765">
            <v>0</v>
          </cell>
          <cell r="D765">
            <v>100000</v>
          </cell>
          <cell r="E765">
            <v>-100000</v>
          </cell>
          <cell r="F765">
            <v>100000</v>
          </cell>
        </row>
        <row r="766">
          <cell r="A766" t="str">
            <v>81000000</v>
          </cell>
          <cell r="B766" t="str">
            <v>Intercomp Int Income</v>
          </cell>
          <cell r="C766">
            <v>33118800.48</v>
          </cell>
          <cell r="D766">
            <v>85517530.870000005</v>
          </cell>
          <cell r="E766">
            <v>-52398730.390000001</v>
          </cell>
          <cell r="F766">
            <v>83071332.459999993</v>
          </cell>
        </row>
        <row r="767">
          <cell r="A767" t="str">
            <v>82000000</v>
          </cell>
          <cell r="B767" t="str">
            <v>Int Inc Germ Lev Lse</v>
          </cell>
          <cell r="C767">
            <v>1302416.22</v>
          </cell>
          <cell r="D767">
            <v>1577745.03</v>
          </cell>
          <cell r="E767">
            <v>-275328.81</v>
          </cell>
          <cell r="F767">
            <v>2597205.11</v>
          </cell>
        </row>
        <row r="768">
          <cell r="A768" t="str">
            <v>82010000</v>
          </cell>
          <cell r="B768" t="str">
            <v>Interest Income</v>
          </cell>
          <cell r="C768">
            <v>163169.07</v>
          </cell>
          <cell r="D768">
            <v>111321.36</v>
          </cell>
          <cell r="E768">
            <v>51847.71</v>
          </cell>
          <cell r="F768">
            <v>390454.02</v>
          </cell>
        </row>
        <row r="769">
          <cell r="A769" t="str">
            <v>82030000</v>
          </cell>
          <cell r="B769" t="str">
            <v>Interest In TxRefund</v>
          </cell>
          <cell r="C769">
            <v>5.44</v>
          </cell>
          <cell r="D769">
            <v>0</v>
          </cell>
          <cell r="E769">
            <v>5.44</v>
          </cell>
          <cell r="F769">
            <v>11.55</v>
          </cell>
        </row>
        <row r="770">
          <cell r="A770" t="str">
            <v>82040000</v>
          </cell>
          <cell r="B770" t="str">
            <v>Interest Expense</v>
          </cell>
          <cell r="C770">
            <v>0</v>
          </cell>
          <cell r="D770">
            <v>-5031.72</v>
          </cell>
          <cell r="E770">
            <v>5031.72</v>
          </cell>
          <cell r="F770">
            <v>0</v>
          </cell>
        </row>
        <row r="771">
          <cell r="A771" t="str">
            <v>82380000</v>
          </cell>
          <cell r="B771" t="str">
            <v>Supplemental Pension</v>
          </cell>
          <cell r="C771">
            <v>6787.68</v>
          </cell>
          <cell r="D771">
            <v>-90381.73</v>
          </cell>
          <cell r="E771">
            <v>97169.41</v>
          </cell>
          <cell r="F771">
            <v>-116045.08</v>
          </cell>
        </row>
        <row r="772">
          <cell r="A772" t="str">
            <v>82420000</v>
          </cell>
          <cell r="B772" t="str">
            <v>All Other Income</v>
          </cell>
          <cell r="C772">
            <v>162731.54999999999</v>
          </cell>
          <cell r="D772">
            <v>25647.93</v>
          </cell>
          <cell r="E772">
            <v>137083.62</v>
          </cell>
          <cell r="F772">
            <v>310126.52</v>
          </cell>
        </row>
        <row r="773">
          <cell r="A773" t="str">
            <v>82500000</v>
          </cell>
          <cell r="B773" t="str">
            <v>Foreign Gain / Loss</v>
          </cell>
          <cell r="C773">
            <v>-73099.59</v>
          </cell>
          <cell r="D773">
            <v>120053.21</v>
          </cell>
          <cell r="E773">
            <v>-193152.8</v>
          </cell>
          <cell r="F773">
            <v>-601377.68999999994</v>
          </cell>
        </row>
        <row r="774">
          <cell r="A774" t="str">
            <v>82510000</v>
          </cell>
          <cell r="B774" t="str">
            <v>GainDispositionEquip</v>
          </cell>
          <cell r="C774">
            <v>0</v>
          </cell>
          <cell r="D774">
            <v>0</v>
          </cell>
          <cell r="E774">
            <v>0</v>
          </cell>
          <cell r="F774">
            <v>0</v>
          </cell>
        </row>
        <row r="775">
          <cell r="A775" t="str">
            <v>82800000</v>
          </cell>
          <cell r="B775" t="str">
            <v>Unrealzd G/L Eq Sec</v>
          </cell>
          <cell r="C775">
            <v>-1622902.2</v>
          </cell>
          <cell r="D775">
            <v>0</v>
          </cell>
          <cell r="E775">
            <v>-1622902.2</v>
          </cell>
          <cell r="F775">
            <v>-1763008.58</v>
          </cell>
        </row>
        <row r="776">
          <cell r="A776" t="str">
            <v>84100000</v>
          </cell>
          <cell r="B776" t="str">
            <v>Unrealzd G/L Eq Sec</v>
          </cell>
          <cell r="C776">
            <v>0</v>
          </cell>
          <cell r="D776">
            <v>0</v>
          </cell>
          <cell r="E776">
            <v>0</v>
          </cell>
          <cell r="F776">
            <v>0</v>
          </cell>
        </row>
        <row r="777">
          <cell r="A777" t="str">
            <v>85000000</v>
          </cell>
          <cell r="B777" t="str">
            <v>Interco Int Expense</v>
          </cell>
          <cell r="C777">
            <v>-1405301.02</v>
          </cell>
          <cell r="D777">
            <v>-60105821.539999999</v>
          </cell>
          <cell r="E777">
            <v>58700520.520000003</v>
          </cell>
          <cell r="F777">
            <v>-23056635.670000002</v>
          </cell>
        </row>
        <row r="778">
          <cell r="A778" t="str">
            <v>86000000</v>
          </cell>
          <cell r="B778" t="str">
            <v>Interest Expense</v>
          </cell>
          <cell r="C778">
            <v>-11895314.83</v>
          </cell>
          <cell r="D778">
            <v>-15591630.550000001</v>
          </cell>
          <cell r="E778">
            <v>3696315.72</v>
          </cell>
          <cell r="F778">
            <v>-23153870.859999999</v>
          </cell>
        </row>
        <row r="779">
          <cell r="A779" t="str">
            <v>87023050</v>
          </cell>
          <cell r="B779" t="str">
            <v>SH Jointed Rl PRR</v>
          </cell>
          <cell r="C779">
            <v>0</v>
          </cell>
          <cell r="D779">
            <v>0</v>
          </cell>
          <cell r="E779">
            <v>0</v>
          </cell>
          <cell r="F779">
            <v>0</v>
          </cell>
        </row>
        <row r="780">
          <cell r="A780" t="str">
            <v>87023110</v>
          </cell>
          <cell r="B780" t="str">
            <v>Track Salvage PRR</v>
          </cell>
          <cell r="C780">
            <v>0</v>
          </cell>
          <cell r="D780">
            <v>0</v>
          </cell>
          <cell r="E780">
            <v>0</v>
          </cell>
          <cell r="F780">
            <v>0</v>
          </cell>
        </row>
        <row r="781">
          <cell r="A781" t="str">
            <v>87023710</v>
          </cell>
          <cell r="B781" t="str">
            <v>Corp Lod - PRR</v>
          </cell>
          <cell r="C781">
            <v>0</v>
          </cell>
          <cell r="D781">
            <v>0</v>
          </cell>
          <cell r="E781">
            <v>0</v>
          </cell>
          <cell r="F781">
            <v>0</v>
          </cell>
        </row>
        <row r="782">
          <cell r="A782" t="str">
            <v>87027820</v>
          </cell>
          <cell r="B782" t="str">
            <v>Billable Overheads -</v>
          </cell>
          <cell r="C782">
            <v>0</v>
          </cell>
          <cell r="D782">
            <v>0</v>
          </cell>
          <cell r="E782">
            <v>0</v>
          </cell>
          <cell r="F782">
            <v>0</v>
          </cell>
        </row>
        <row r="783">
          <cell r="A783" t="str">
            <v>87040956</v>
          </cell>
          <cell r="B783" t="str">
            <v>JF Capital Asset – A</v>
          </cell>
          <cell r="C783">
            <v>0</v>
          </cell>
          <cell r="D783">
            <v>0</v>
          </cell>
          <cell r="E783">
            <v>0</v>
          </cell>
          <cell r="F783">
            <v>0</v>
          </cell>
        </row>
        <row r="784">
          <cell r="A784" t="str">
            <v>87041750</v>
          </cell>
          <cell r="B784" t="str">
            <v>BC - Additives</v>
          </cell>
          <cell r="C784">
            <v>0</v>
          </cell>
          <cell r="D784">
            <v>0</v>
          </cell>
          <cell r="E784">
            <v>0</v>
          </cell>
          <cell r="F784">
            <v>0</v>
          </cell>
        </row>
        <row r="785">
          <cell r="A785" t="str">
            <v>87043530</v>
          </cell>
          <cell r="B785" t="str">
            <v>BC - Material</v>
          </cell>
          <cell r="C785">
            <v>0</v>
          </cell>
          <cell r="D785">
            <v>0</v>
          </cell>
          <cell r="E785">
            <v>0</v>
          </cell>
          <cell r="F785">
            <v>0</v>
          </cell>
        </row>
        <row r="786">
          <cell r="A786" t="str">
            <v>87047820</v>
          </cell>
          <cell r="B786" t="str">
            <v>BC - Additives</v>
          </cell>
          <cell r="C786">
            <v>0</v>
          </cell>
          <cell r="D786">
            <v>0</v>
          </cell>
          <cell r="E786">
            <v>0</v>
          </cell>
          <cell r="F786">
            <v>0</v>
          </cell>
        </row>
        <row r="787">
          <cell r="A787" t="str">
            <v>87100000</v>
          </cell>
          <cell r="B787" t="str">
            <v>Cov for Ex Acct Str</v>
          </cell>
          <cell r="C787">
            <v>0</v>
          </cell>
          <cell r="D787">
            <v>0</v>
          </cell>
          <cell r="E787">
            <v>0</v>
          </cell>
          <cell r="F787">
            <v>0</v>
          </cell>
        </row>
        <row r="788">
          <cell r="A788" t="str">
            <v>87101000</v>
          </cell>
          <cell r="B788" t="str">
            <v>Regular Time Exm PR</v>
          </cell>
          <cell r="C788">
            <v>0</v>
          </cell>
          <cell r="D788">
            <v>0</v>
          </cell>
          <cell r="E788">
            <v>0</v>
          </cell>
          <cell r="F788">
            <v>0</v>
          </cell>
        </row>
        <row r="789">
          <cell r="A789" t="str">
            <v>87101030</v>
          </cell>
          <cell r="B789" t="str">
            <v>Sched Relief Exm PR</v>
          </cell>
          <cell r="C789">
            <v>0</v>
          </cell>
          <cell r="D789">
            <v>0</v>
          </cell>
          <cell r="E789">
            <v>0</v>
          </cell>
          <cell r="F789">
            <v>0</v>
          </cell>
        </row>
        <row r="790">
          <cell r="A790" t="str">
            <v>87101100</v>
          </cell>
          <cell r="B790" t="str">
            <v>Regular Tm Sc NOp PR</v>
          </cell>
          <cell r="C790">
            <v>0</v>
          </cell>
          <cell r="D790">
            <v>0</v>
          </cell>
          <cell r="E790">
            <v>0</v>
          </cell>
          <cell r="F790">
            <v>0</v>
          </cell>
        </row>
        <row r="791">
          <cell r="A791" t="str">
            <v>87101110</v>
          </cell>
          <cell r="B791" t="str">
            <v>OT Sched Non Oper PR</v>
          </cell>
          <cell r="C791">
            <v>0</v>
          </cell>
          <cell r="D791">
            <v>0</v>
          </cell>
          <cell r="E791">
            <v>0</v>
          </cell>
          <cell r="F791">
            <v>0</v>
          </cell>
        </row>
        <row r="792">
          <cell r="A792" t="str">
            <v>87101120</v>
          </cell>
          <cell r="B792" t="str">
            <v>Sched NOp Vaca PR</v>
          </cell>
          <cell r="C792">
            <v>0</v>
          </cell>
          <cell r="D792">
            <v>0</v>
          </cell>
          <cell r="E792">
            <v>0</v>
          </cell>
          <cell r="F792">
            <v>0</v>
          </cell>
        </row>
        <row r="793">
          <cell r="A793" t="str">
            <v>87101130</v>
          </cell>
          <cell r="B793" t="str">
            <v>Sched NOp HolPy PR</v>
          </cell>
          <cell r="C793">
            <v>0</v>
          </cell>
          <cell r="D793">
            <v>0</v>
          </cell>
          <cell r="E793">
            <v>0</v>
          </cell>
          <cell r="F793">
            <v>0</v>
          </cell>
        </row>
        <row r="794">
          <cell r="A794" t="str">
            <v>87101150</v>
          </cell>
          <cell r="B794" t="str">
            <v>Othr Tm Pd Not Wk PR</v>
          </cell>
          <cell r="C794">
            <v>0</v>
          </cell>
          <cell r="D794">
            <v>0</v>
          </cell>
          <cell r="E794">
            <v>0</v>
          </cell>
          <cell r="F794">
            <v>0</v>
          </cell>
        </row>
        <row r="795">
          <cell r="A795" t="str">
            <v>87101180</v>
          </cell>
          <cell r="B795" t="str">
            <v>OT Holiday(Schd)PR</v>
          </cell>
          <cell r="C795">
            <v>0</v>
          </cell>
          <cell r="D795">
            <v>0</v>
          </cell>
          <cell r="E795">
            <v>0</v>
          </cell>
          <cell r="F795">
            <v>0</v>
          </cell>
        </row>
        <row r="796">
          <cell r="A796" t="str">
            <v>87101300</v>
          </cell>
          <cell r="B796" t="str">
            <v>Regular Tm Sch Op PR</v>
          </cell>
          <cell r="C796">
            <v>0</v>
          </cell>
          <cell r="D796">
            <v>0</v>
          </cell>
          <cell r="E796">
            <v>0</v>
          </cell>
          <cell r="F796">
            <v>0</v>
          </cell>
        </row>
        <row r="797">
          <cell r="A797" t="str">
            <v>87101760</v>
          </cell>
          <cell r="B797" t="str">
            <v>Mechanical Base Labo</v>
          </cell>
          <cell r="C797">
            <v>0</v>
          </cell>
          <cell r="D797">
            <v>0</v>
          </cell>
          <cell r="E797">
            <v>0</v>
          </cell>
          <cell r="F797">
            <v>0</v>
          </cell>
        </row>
        <row r="798">
          <cell r="A798" t="str">
            <v>87102290</v>
          </cell>
          <cell r="B798" t="str">
            <v>PRAC - PROJECT RELAT</v>
          </cell>
          <cell r="C798">
            <v>0</v>
          </cell>
          <cell r="D798">
            <v>0</v>
          </cell>
          <cell r="E798">
            <v>0</v>
          </cell>
          <cell r="F798">
            <v>0</v>
          </cell>
        </row>
        <row r="799">
          <cell r="A799" t="str">
            <v>87102470</v>
          </cell>
          <cell r="B799" t="str">
            <v>TIMESHEET MEALS/MILE</v>
          </cell>
          <cell r="C799">
            <v>0</v>
          </cell>
          <cell r="D799">
            <v>0</v>
          </cell>
          <cell r="E799">
            <v>0</v>
          </cell>
          <cell r="F799">
            <v>0</v>
          </cell>
        </row>
        <row r="800">
          <cell r="A800" t="str">
            <v>87102990</v>
          </cell>
          <cell r="B800" t="str">
            <v>TIES - NEW COMPOSITE</v>
          </cell>
          <cell r="C800">
            <v>0</v>
          </cell>
          <cell r="D800">
            <v>0</v>
          </cell>
          <cell r="E800">
            <v>0</v>
          </cell>
          <cell r="F800">
            <v>0</v>
          </cell>
        </row>
        <row r="801">
          <cell r="A801" t="str">
            <v>87103000</v>
          </cell>
          <cell r="B801" t="str">
            <v>New Wood Ties PR</v>
          </cell>
          <cell r="C801">
            <v>0</v>
          </cell>
          <cell r="D801">
            <v>0</v>
          </cell>
          <cell r="E801">
            <v>0</v>
          </cell>
          <cell r="F801">
            <v>0</v>
          </cell>
        </row>
        <row r="802">
          <cell r="A802" t="str">
            <v>87103020</v>
          </cell>
          <cell r="B802" t="str">
            <v>New CncretStlTies PR</v>
          </cell>
          <cell r="C802">
            <v>0</v>
          </cell>
          <cell r="D802">
            <v>0</v>
          </cell>
          <cell r="E802">
            <v>0</v>
          </cell>
          <cell r="F802">
            <v>0</v>
          </cell>
        </row>
        <row r="803">
          <cell r="A803" t="str">
            <v>87103030</v>
          </cell>
          <cell r="B803" t="str">
            <v>SH CocreteStl Tie PR</v>
          </cell>
          <cell r="C803">
            <v>0</v>
          </cell>
          <cell r="D803">
            <v>0</v>
          </cell>
          <cell r="E803">
            <v>0</v>
          </cell>
          <cell r="F803">
            <v>0</v>
          </cell>
        </row>
        <row r="804">
          <cell r="A804" t="str">
            <v>87103040</v>
          </cell>
          <cell r="B804" t="str">
            <v>New Jointed Rail PR</v>
          </cell>
          <cell r="C804">
            <v>0</v>
          </cell>
          <cell r="D804">
            <v>0</v>
          </cell>
          <cell r="E804">
            <v>0</v>
          </cell>
          <cell r="F804">
            <v>0</v>
          </cell>
        </row>
        <row r="805">
          <cell r="A805" t="str">
            <v>87103050</v>
          </cell>
          <cell r="B805" t="str">
            <v>SH Jointed Rl PR</v>
          </cell>
          <cell r="C805">
            <v>0</v>
          </cell>
          <cell r="D805">
            <v>0</v>
          </cell>
          <cell r="E805">
            <v>0</v>
          </cell>
          <cell r="F805">
            <v>0</v>
          </cell>
        </row>
        <row r="806">
          <cell r="A806" t="str">
            <v>87103060</v>
          </cell>
          <cell r="B806" t="str">
            <v>New Weld RailPR</v>
          </cell>
          <cell r="C806">
            <v>0</v>
          </cell>
          <cell r="D806">
            <v>0</v>
          </cell>
          <cell r="E806">
            <v>0</v>
          </cell>
          <cell r="F806">
            <v>0</v>
          </cell>
        </row>
        <row r="807">
          <cell r="A807" t="str">
            <v>87103070</v>
          </cell>
          <cell r="B807" t="str">
            <v>SH Welded Rail PR</v>
          </cell>
          <cell r="C807">
            <v>0</v>
          </cell>
          <cell r="D807">
            <v>0</v>
          </cell>
          <cell r="E807">
            <v>0</v>
          </cell>
          <cell r="F807">
            <v>0</v>
          </cell>
        </row>
        <row r="808">
          <cell r="A808" t="str">
            <v>87103080</v>
          </cell>
          <cell r="B808" t="str">
            <v>New Othr Trk Matl PR</v>
          </cell>
          <cell r="C808">
            <v>0</v>
          </cell>
          <cell r="D808">
            <v>0</v>
          </cell>
          <cell r="E808">
            <v>0</v>
          </cell>
          <cell r="F808">
            <v>0</v>
          </cell>
        </row>
        <row r="809">
          <cell r="A809" t="str">
            <v>87103090</v>
          </cell>
          <cell r="B809" t="str">
            <v>SH Oth Track Matl PR</v>
          </cell>
          <cell r="C809">
            <v>0</v>
          </cell>
          <cell r="D809">
            <v>0</v>
          </cell>
          <cell r="E809">
            <v>0</v>
          </cell>
          <cell r="F809">
            <v>0</v>
          </cell>
        </row>
        <row r="810">
          <cell r="A810" t="str">
            <v>87103100</v>
          </cell>
          <cell r="B810" t="str">
            <v>Ballast Proj Related</v>
          </cell>
          <cell r="C810">
            <v>0</v>
          </cell>
          <cell r="D810">
            <v>0</v>
          </cell>
          <cell r="E810">
            <v>0</v>
          </cell>
          <cell r="F810">
            <v>0</v>
          </cell>
        </row>
        <row r="811">
          <cell r="A811" t="str">
            <v>87103110</v>
          </cell>
          <cell r="B811" t="str">
            <v>Track Salvage PR</v>
          </cell>
          <cell r="C811">
            <v>0</v>
          </cell>
          <cell r="D811">
            <v>0</v>
          </cell>
          <cell r="E811">
            <v>0</v>
          </cell>
          <cell r="F811">
            <v>0</v>
          </cell>
        </row>
        <row r="812">
          <cell r="A812" t="str">
            <v>87103120</v>
          </cell>
          <cell r="B812" t="str">
            <v>Telecom Matl PR</v>
          </cell>
          <cell r="C812">
            <v>0</v>
          </cell>
          <cell r="D812">
            <v>0</v>
          </cell>
          <cell r="E812">
            <v>0</v>
          </cell>
          <cell r="F812">
            <v>0</v>
          </cell>
        </row>
        <row r="813">
          <cell r="A813" t="str">
            <v>87103130</v>
          </cell>
          <cell r="B813" t="str">
            <v>Signal Matl PR</v>
          </cell>
          <cell r="C813">
            <v>0</v>
          </cell>
          <cell r="D813">
            <v>0</v>
          </cell>
          <cell r="E813">
            <v>0</v>
          </cell>
          <cell r="F813">
            <v>0</v>
          </cell>
        </row>
        <row r="814">
          <cell r="A814" t="str">
            <v>87103140</v>
          </cell>
          <cell r="B814" t="str">
            <v>Bridge Matl Prj Rel</v>
          </cell>
          <cell r="C814">
            <v>0</v>
          </cell>
          <cell r="D814">
            <v>0</v>
          </cell>
          <cell r="E814">
            <v>0</v>
          </cell>
          <cell r="F814">
            <v>0</v>
          </cell>
        </row>
        <row r="815">
          <cell r="A815" t="str">
            <v>87103190</v>
          </cell>
          <cell r="B815" t="str">
            <v>Othr M/W Matl PR</v>
          </cell>
          <cell r="C815">
            <v>0</v>
          </cell>
          <cell r="D815">
            <v>0</v>
          </cell>
          <cell r="E815">
            <v>0</v>
          </cell>
          <cell r="F815">
            <v>0</v>
          </cell>
        </row>
        <row r="816">
          <cell r="A816" t="str">
            <v>87103200</v>
          </cell>
          <cell r="B816" t="str">
            <v>Locomotive Proj Rel</v>
          </cell>
          <cell r="C816">
            <v>0</v>
          </cell>
          <cell r="D816">
            <v>0</v>
          </cell>
          <cell r="E816">
            <v>0</v>
          </cell>
          <cell r="F816">
            <v>0</v>
          </cell>
        </row>
        <row r="817">
          <cell r="A817" t="str">
            <v>87103250</v>
          </cell>
          <cell r="B817" t="str">
            <v>Frt Car Prj Related</v>
          </cell>
          <cell r="C817">
            <v>0</v>
          </cell>
          <cell r="D817">
            <v>0</v>
          </cell>
          <cell r="E817">
            <v>0</v>
          </cell>
          <cell r="F817">
            <v>0</v>
          </cell>
        </row>
        <row r="818">
          <cell r="A818" t="str">
            <v>87103280</v>
          </cell>
          <cell r="B818" t="str">
            <v>Purch Cap Equip PR</v>
          </cell>
          <cell r="C818">
            <v>0</v>
          </cell>
          <cell r="D818">
            <v>0</v>
          </cell>
          <cell r="E818">
            <v>0</v>
          </cell>
          <cell r="F818">
            <v>0</v>
          </cell>
        </row>
        <row r="819">
          <cell r="A819" t="str">
            <v>87103290</v>
          </cell>
          <cell r="B819" t="str">
            <v>Other Equip Rel PR</v>
          </cell>
          <cell r="C819">
            <v>0</v>
          </cell>
          <cell r="D819">
            <v>0</v>
          </cell>
          <cell r="E819">
            <v>0</v>
          </cell>
          <cell r="F819">
            <v>0</v>
          </cell>
        </row>
        <row r="820">
          <cell r="A820" t="str">
            <v>87103300</v>
          </cell>
          <cell r="B820" t="str">
            <v>LOCO DIESEL FUEL ONL</v>
          </cell>
          <cell r="C820">
            <v>0</v>
          </cell>
          <cell r="D820">
            <v>0</v>
          </cell>
          <cell r="E820">
            <v>0</v>
          </cell>
          <cell r="F820">
            <v>0</v>
          </cell>
        </row>
        <row r="821">
          <cell r="A821" t="str">
            <v>87103360</v>
          </cell>
          <cell r="B821" t="str">
            <v>Off Hwy/NLoco FuelPR</v>
          </cell>
          <cell r="C821">
            <v>0</v>
          </cell>
          <cell r="D821">
            <v>0</v>
          </cell>
          <cell r="E821">
            <v>0</v>
          </cell>
          <cell r="F821">
            <v>0</v>
          </cell>
        </row>
        <row r="822">
          <cell r="A822" t="str">
            <v>87103390</v>
          </cell>
          <cell r="B822" t="str">
            <v>Othr Oper Related PR</v>
          </cell>
          <cell r="C822">
            <v>0</v>
          </cell>
          <cell r="D822">
            <v>0</v>
          </cell>
          <cell r="E822">
            <v>0</v>
          </cell>
          <cell r="F822">
            <v>0</v>
          </cell>
        </row>
        <row r="823">
          <cell r="A823" t="str">
            <v>87103460</v>
          </cell>
          <cell r="B823" t="str">
            <v>Computer H/S Prj Rel</v>
          </cell>
          <cell r="C823">
            <v>0</v>
          </cell>
          <cell r="D823">
            <v>0</v>
          </cell>
          <cell r="E823">
            <v>0</v>
          </cell>
          <cell r="F823">
            <v>0</v>
          </cell>
        </row>
        <row r="824">
          <cell r="A824" t="str">
            <v>87103501</v>
          </cell>
          <cell r="B824" t="str">
            <v>CC35A Store Exp PR</v>
          </cell>
          <cell r="C824">
            <v>0</v>
          </cell>
          <cell r="D824">
            <v>0</v>
          </cell>
          <cell r="E824">
            <v>0</v>
          </cell>
          <cell r="F824">
            <v>0</v>
          </cell>
        </row>
        <row r="825">
          <cell r="A825" t="str">
            <v>87103502</v>
          </cell>
          <cell r="B825" t="str">
            <v>STORE EXPENSE SH - P</v>
          </cell>
          <cell r="C825">
            <v>0</v>
          </cell>
          <cell r="D825">
            <v>0</v>
          </cell>
          <cell r="E825">
            <v>0</v>
          </cell>
          <cell r="F825">
            <v>0</v>
          </cell>
        </row>
        <row r="826">
          <cell r="A826" t="str">
            <v>87103503</v>
          </cell>
          <cell r="B826" t="str">
            <v>ONLINE TRANSPORTATIO</v>
          </cell>
          <cell r="C826">
            <v>0</v>
          </cell>
          <cell r="D826">
            <v>0</v>
          </cell>
          <cell r="E826">
            <v>0</v>
          </cell>
          <cell r="F826">
            <v>0</v>
          </cell>
        </row>
        <row r="827">
          <cell r="A827" t="str">
            <v>87103504</v>
          </cell>
          <cell r="B827" t="str">
            <v>ONLINE TRANSPORTATIO</v>
          </cell>
          <cell r="C827">
            <v>0</v>
          </cell>
          <cell r="D827">
            <v>0</v>
          </cell>
          <cell r="E827">
            <v>0</v>
          </cell>
          <cell r="F827">
            <v>0</v>
          </cell>
        </row>
        <row r="828">
          <cell r="A828" t="str">
            <v>87103505</v>
          </cell>
          <cell r="B828" t="str">
            <v>SALES &amp; USE TAX NEW</v>
          </cell>
          <cell r="C828">
            <v>0</v>
          </cell>
          <cell r="D828">
            <v>0</v>
          </cell>
          <cell r="E828">
            <v>0</v>
          </cell>
          <cell r="F828">
            <v>0</v>
          </cell>
        </row>
        <row r="829">
          <cell r="A829" t="str">
            <v>87103506</v>
          </cell>
          <cell r="B829" t="str">
            <v>SALES &amp; USE TAX SH -</v>
          </cell>
          <cell r="C829">
            <v>0</v>
          </cell>
          <cell r="D829">
            <v>0</v>
          </cell>
          <cell r="E829">
            <v>0</v>
          </cell>
          <cell r="F829">
            <v>0</v>
          </cell>
        </row>
        <row r="830">
          <cell r="A830" t="str">
            <v>87103550</v>
          </cell>
          <cell r="B830" t="str">
            <v>Loco Matl Recap - PR</v>
          </cell>
          <cell r="C830">
            <v>0</v>
          </cell>
          <cell r="D830">
            <v>0</v>
          </cell>
          <cell r="E830">
            <v>0</v>
          </cell>
          <cell r="F830">
            <v>0</v>
          </cell>
        </row>
        <row r="831">
          <cell r="A831" t="str">
            <v>87103560</v>
          </cell>
          <cell r="B831" t="str">
            <v>Frt Car Mat Recap PR</v>
          </cell>
          <cell r="C831">
            <v>0</v>
          </cell>
          <cell r="D831">
            <v>0</v>
          </cell>
          <cell r="E831">
            <v>0</v>
          </cell>
          <cell r="F831">
            <v>0</v>
          </cell>
        </row>
        <row r="832">
          <cell r="A832" t="str">
            <v>87103610</v>
          </cell>
          <cell r="B832" t="str">
            <v>Consult Svcs Prj Rel</v>
          </cell>
          <cell r="C832">
            <v>0</v>
          </cell>
          <cell r="D832">
            <v>0</v>
          </cell>
          <cell r="E832">
            <v>0</v>
          </cell>
          <cell r="F832">
            <v>0</v>
          </cell>
        </row>
        <row r="833">
          <cell r="A833" t="str">
            <v>87103620</v>
          </cell>
          <cell r="B833" t="str">
            <v>Legl Svcs I&amp;EFees PR</v>
          </cell>
          <cell r="C833">
            <v>0</v>
          </cell>
          <cell r="D833">
            <v>0</v>
          </cell>
          <cell r="E833">
            <v>0</v>
          </cell>
          <cell r="F833">
            <v>0</v>
          </cell>
        </row>
        <row r="834">
          <cell r="A834" t="str">
            <v>87103670</v>
          </cell>
          <cell r="B834" t="str">
            <v>Pro Eng Sig Svc PR</v>
          </cell>
          <cell r="C834">
            <v>0</v>
          </cell>
          <cell r="D834">
            <v>0</v>
          </cell>
          <cell r="E834">
            <v>0</v>
          </cell>
          <cell r="F834">
            <v>0</v>
          </cell>
        </row>
        <row r="835">
          <cell r="A835" t="str">
            <v>87103690</v>
          </cell>
          <cell r="B835" t="str">
            <v>Pro Svc OS NLegl PR</v>
          </cell>
          <cell r="C835">
            <v>0</v>
          </cell>
          <cell r="D835">
            <v>0</v>
          </cell>
          <cell r="E835">
            <v>0</v>
          </cell>
          <cell r="F835">
            <v>0</v>
          </cell>
        </row>
        <row r="836">
          <cell r="A836" t="str">
            <v>87103700</v>
          </cell>
          <cell r="B836" t="str">
            <v>Rail Switch Grind PR</v>
          </cell>
          <cell r="C836">
            <v>0</v>
          </cell>
          <cell r="D836">
            <v>0</v>
          </cell>
          <cell r="E836">
            <v>0</v>
          </cell>
          <cell r="F836">
            <v>0</v>
          </cell>
        </row>
        <row r="837">
          <cell r="A837" t="str">
            <v>87103710</v>
          </cell>
          <cell r="B837" t="str">
            <v>Corp Lodging - PR</v>
          </cell>
          <cell r="C837">
            <v>0</v>
          </cell>
          <cell r="D837">
            <v>0</v>
          </cell>
          <cell r="E837">
            <v>0</v>
          </cell>
          <cell r="F837">
            <v>0</v>
          </cell>
        </row>
        <row r="838">
          <cell r="A838" t="str">
            <v>87103760</v>
          </cell>
          <cell r="B838" t="str">
            <v>Comput SWarePurch PR</v>
          </cell>
          <cell r="C838">
            <v>0</v>
          </cell>
          <cell r="D838">
            <v>0</v>
          </cell>
          <cell r="E838">
            <v>0</v>
          </cell>
          <cell r="F838">
            <v>0</v>
          </cell>
        </row>
        <row r="839">
          <cell r="A839" t="str">
            <v>87103860</v>
          </cell>
          <cell r="B839" t="str">
            <v>Security Alarm Svcs</v>
          </cell>
          <cell r="C839">
            <v>0</v>
          </cell>
          <cell r="D839">
            <v>0</v>
          </cell>
          <cell r="E839">
            <v>0</v>
          </cell>
          <cell r="F839">
            <v>0</v>
          </cell>
        </row>
        <row r="840">
          <cell r="A840" t="str">
            <v>87103890</v>
          </cell>
          <cell r="B840" t="str">
            <v>Construction Mg Svcs</v>
          </cell>
          <cell r="C840">
            <v>0</v>
          </cell>
          <cell r="D840">
            <v>0</v>
          </cell>
          <cell r="E840">
            <v>0</v>
          </cell>
          <cell r="F840">
            <v>0</v>
          </cell>
        </row>
        <row r="841">
          <cell r="A841" t="str">
            <v>87103910</v>
          </cell>
          <cell r="B841" t="str">
            <v>Cont Equip WO Op PR</v>
          </cell>
          <cell r="C841">
            <v>0</v>
          </cell>
          <cell r="D841">
            <v>0</v>
          </cell>
          <cell r="E841">
            <v>0</v>
          </cell>
          <cell r="F841">
            <v>0</v>
          </cell>
        </row>
        <row r="842">
          <cell r="A842" t="str">
            <v>87103911</v>
          </cell>
          <cell r="B842" t="str">
            <v>Loco Ctrt Maint PR</v>
          </cell>
          <cell r="C842">
            <v>0</v>
          </cell>
          <cell r="D842">
            <v>0</v>
          </cell>
          <cell r="E842">
            <v>0</v>
          </cell>
          <cell r="F842">
            <v>0</v>
          </cell>
        </row>
        <row r="843">
          <cell r="A843" t="str">
            <v>87103912</v>
          </cell>
          <cell r="B843" t="str">
            <v>Car EquipContMain PR</v>
          </cell>
          <cell r="C843">
            <v>0</v>
          </cell>
          <cell r="D843">
            <v>0</v>
          </cell>
          <cell r="E843">
            <v>0</v>
          </cell>
          <cell r="F843">
            <v>0</v>
          </cell>
        </row>
        <row r="844">
          <cell r="A844" t="str">
            <v>87103920</v>
          </cell>
          <cell r="B844" t="str">
            <v>Oper Cont Equip PR</v>
          </cell>
          <cell r="C844">
            <v>0</v>
          </cell>
          <cell r="D844">
            <v>0</v>
          </cell>
          <cell r="E844">
            <v>0</v>
          </cell>
          <cell r="F844">
            <v>0</v>
          </cell>
        </row>
        <row r="845">
          <cell r="A845" t="str">
            <v>87103921</v>
          </cell>
          <cell r="B845" t="str">
            <v>GE Maint Contract PR</v>
          </cell>
          <cell r="C845">
            <v>0</v>
          </cell>
          <cell r="D845">
            <v>0</v>
          </cell>
          <cell r="E845">
            <v>0</v>
          </cell>
          <cell r="F845">
            <v>0</v>
          </cell>
        </row>
        <row r="846">
          <cell r="A846" t="str">
            <v>87103922</v>
          </cell>
          <cell r="B846" t="str">
            <v>EMD MaintContract PR</v>
          </cell>
          <cell r="C846">
            <v>0</v>
          </cell>
          <cell r="D846">
            <v>0</v>
          </cell>
          <cell r="E846">
            <v>0</v>
          </cell>
          <cell r="F846">
            <v>0</v>
          </cell>
        </row>
        <row r="847">
          <cell r="A847" t="str">
            <v>87103927</v>
          </cell>
          <cell r="B847" t="str">
            <v>Emerg Contr Svcs PR</v>
          </cell>
          <cell r="C847">
            <v>0</v>
          </cell>
          <cell r="D847">
            <v>0</v>
          </cell>
          <cell r="E847">
            <v>0</v>
          </cell>
          <cell r="F847">
            <v>0</v>
          </cell>
        </row>
        <row r="848">
          <cell r="A848" t="str">
            <v>87103950</v>
          </cell>
          <cell r="B848" t="str">
            <v>Grade/Pav/Dirt Wk PR</v>
          </cell>
          <cell r="C848">
            <v>0</v>
          </cell>
          <cell r="D848">
            <v>0</v>
          </cell>
          <cell r="E848">
            <v>0</v>
          </cell>
          <cell r="F848">
            <v>0</v>
          </cell>
        </row>
        <row r="849">
          <cell r="A849" t="str">
            <v>87103960</v>
          </cell>
          <cell r="B849" t="str">
            <v>Ongoing Fac Svcs Pr</v>
          </cell>
          <cell r="C849">
            <v>0</v>
          </cell>
          <cell r="D849">
            <v>0</v>
          </cell>
          <cell r="E849">
            <v>0</v>
          </cell>
          <cell r="F849">
            <v>0</v>
          </cell>
        </row>
        <row r="850">
          <cell r="A850" t="str">
            <v>87103970</v>
          </cell>
          <cell r="B850" t="str">
            <v>Landscaping - PR</v>
          </cell>
          <cell r="C850">
            <v>0</v>
          </cell>
          <cell r="D850">
            <v>0</v>
          </cell>
          <cell r="E850">
            <v>0</v>
          </cell>
          <cell r="F850">
            <v>0</v>
          </cell>
        </row>
        <row r="851">
          <cell r="A851" t="str">
            <v>87103980</v>
          </cell>
          <cell r="B851" t="str">
            <v>Const&amp;Demo Prj Rel</v>
          </cell>
          <cell r="C851">
            <v>0</v>
          </cell>
          <cell r="D851">
            <v>0</v>
          </cell>
          <cell r="E851">
            <v>0</v>
          </cell>
          <cell r="F851">
            <v>0</v>
          </cell>
        </row>
        <row r="852">
          <cell r="A852" t="str">
            <v>87103990</v>
          </cell>
          <cell r="B852" t="str">
            <v>Cont Svcs - Prj Rel</v>
          </cell>
          <cell r="C852">
            <v>0</v>
          </cell>
          <cell r="D852">
            <v>0</v>
          </cell>
          <cell r="E852">
            <v>0</v>
          </cell>
          <cell r="F852">
            <v>0</v>
          </cell>
        </row>
        <row r="853">
          <cell r="A853" t="str">
            <v>87104005</v>
          </cell>
          <cell r="B853" t="str">
            <v>Exempt Air Trav RTPU</v>
          </cell>
          <cell r="C853">
            <v>0</v>
          </cell>
          <cell r="D853">
            <v>0</v>
          </cell>
          <cell r="E853">
            <v>0</v>
          </cell>
          <cell r="F853">
            <v>0</v>
          </cell>
        </row>
        <row r="854">
          <cell r="A854" t="str">
            <v>87104040</v>
          </cell>
          <cell r="B854" t="str">
            <v>Air Travel Proj Rel</v>
          </cell>
          <cell r="C854">
            <v>0</v>
          </cell>
          <cell r="D854">
            <v>0</v>
          </cell>
          <cell r="E854">
            <v>0</v>
          </cell>
          <cell r="F854">
            <v>0</v>
          </cell>
        </row>
        <row r="855">
          <cell r="A855" t="str">
            <v>87104090</v>
          </cell>
          <cell r="B855" t="str">
            <v>Sched AutRen TraX PR</v>
          </cell>
          <cell r="C855">
            <v>0</v>
          </cell>
          <cell r="D855">
            <v>0</v>
          </cell>
          <cell r="E855">
            <v>0</v>
          </cell>
          <cell r="F855">
            <v>0</v>
          </cell>
        </row>
        <row r="856">
          <cell r="A856" t="str">
            <v>87104100</v>
          </cell>
          <cell r="B856" t="str">
            <v>Electricity Prj Rel</v>
          </cell>
          <cell r="C856">
            <v>0</v>
          </cell>
          <cell r="D856">
            <v>0</v>
          </cell>
          <cell r="E856">
            <v>0</v>
          </cell>
          <cell r="F856">
            <v>0</v>
          </cell>
        </row>
        <row r="857">
          <cell r="A857" t="str">
            <v>87104120</v>
          </cell>
          <cell r="B857" t="str">
            <v>Water Prj Rel</v>
          </cell>
          <cell r="C857">
            <v>0</v>
          </cell>
          <cell r="D857">
            <v>0</v>
          </cell>
          <cell r="E857">
            <v>0</v>
          </cell>
          <cell r="F857">
            <v>0</v>
          </cell>
        </row>
        <row r="858">
          <cell r="A858" t="str">
            <v>87104300</v>
          </cell>
          <cell r="B858" t="str">
            <v>Rents Lse Ofc PR</v>
          </cell>
          <cell r="C858">
            <v>0</v>
          </cell>
          <cell r="D858">
            <v>0</v>
          </cell>
          <cell r="E858">
            <v>0</v>
          </cell>
          <cell r="F858">
            <v>0</v>
          </cell>
        </row>
        <row r="859">
          <cell r="A859" t="str">
            <v>87104330</v>
          </cell>
          <cell r="B859" t="str">
            <v>Rents Ls Vehicles PR</v>
          </cell>
          <cell r="C859">
            <v>0</v>
          </cell>
          <cell r="D859">
            <v>0</v>
          </cell>
          <cell r="E859">
            <v>0</v>
          </cell>
          <cell r="F859">
            <v>0</v>
          </cell>
        </row>
        <row r="860">
          <cell r="A860" t="str">
            <v>87104340</v>
          </cell>
          <cell r="B860" t="str">
            <v>Rents Ls Sm Tools PR</v>
          </cell>
          <cell r="C860">
            <v>0</v>
          </cell>
          <cell r="D860">
            <v>0</v>
          </cell>
          <cell r="E860">
            <v>0</v>
          </cell>
          <cell r="F860">
            <v>0</v>
          </cell>
        </row>
        <row r="861">
          <cell r="A861" t="str">
            <v>87104350</v>
          </cell>
          <cell r="B861" t="str">
            <v>Rents Lse Gen Fac PR</v>
          </cell>
          <cell r="C861">
            <v>0</v>
          </cell>
          <cell r="D861">
            <v>0</v>
          </cell>
          <cell r="E861">
            <v>0</v>
          </cell>
          <cell r="F861">
            <v>0</v>
          </cell>
        </row>
        <row r="862">
          <cell r="A862" t="str">
            <v>87104360</v>
          </cell>
          <cell r="B862" t="str">
            <v>Rents Ls RdEquip PR</v>
          </cell>
          <cell r="C862">
            <v>0</v>
          </cell>
          <cell r="D862">
            <v>0</v>
          </cell>
          <cell r="E862">
            <v>0</v>
          </cell>
          <cell r="F862">
            <v>0</v>
          </cell>
        </row>
        <row r="863">
          <cell r="A863" t="str">
            <v>87106970</v>
          </cell>
          <cell r="B863" t="str">
            <v>Cap Interest</v>
          </cell>
          <cell r="C863">
            <v>0</v>
          </cell>
          <cell r="D863">
            <v>0</v>
          </cell>
          <cell r="E863">
            <v>0</v>
          </cell>
          <cell r="F863">
            <v>0</v>
          </cell>
        </row>
        <row r="864">
          <cell r="A864" t="str">
            <v>87107610</v>
          </cell>
          <cell r="B864" t="str">
            <v>Contributions - PR</v>
          </cell>
          <cell r="C864">
            <v>0</v>
          </cell>
          <cell r="D864">
            <v>0</v>
          </cell>
          <cell r="E864">
            <v>0</v>
          </cell>
          <cell r="F864">
            <v>0</v>
          </cell>
        </row>
        <row r="865">
          <cell r="A865" t="str">
            <v>87107660</v>
          </cell>
          <cell r="B865" t="str">
            <v>Frt Charges PR</v>
          </cell>
          <cell r="C865">
            <v>0</v>
          </cell>
          <cell r="D865">
            <v>0</v>
          </cell>
          <cell r="E865">
            <v>0</v>
          </cell>
          <cell r="F865">
            <v>0</v>
          </cell>
        </row>
        <row r="866">
          <cell r="A866" t="str">
            <v>87107690</v>
          </cell>
          <cell r="B866" t="str">
            <v>Land Acqui PR</v>
          </cell>
          <cell r="C866">
            <v>0</v>
          </cell>
          <cell r="D866">
            <v>0</v>
          </cell>
          <cell r="E866">
            <v>0</v>
          </cell>
          <cell r="F866">
            <v>0</v>
          </cell>
        </row>
        <row r="867">
          <cell r="A867" t="str">
            <v>87107800</v>
          </cell>
          <cell r="B867" t="str">
            <v>Internal OHead Rd PR</v>
          </cell>
          <cell r="C867">
            <v>0</v>
          </cell>
          <cell r="D867">
            <v>0</v>
          </cell>
          <cell r="E867">
            <v>0</v>
          </cell>
          <cell r="F867">
            <v>0</v>
          </cell>
        </row>
        <row r="868">
          <cell r="A868" t="str">
            <v>87107820</v>
          </cell>
          <cell r="B868" t="str">
            <v>Bill Credits Mat &amp; O</v>
          </cell>
          <cell r="C868">
            <v>0</v>
          </cell>
          <cell r="D868">
            <v>0</v>
          </cell>
          <cell r="E868">
            <v>0</v>
          </cell>
          <cell r="F868">
            <v>0</v>
          </cell>
        </row>
        <row r="869">
          <cell r="A869" t="str">
            <v>87107830</v>
          </cell>
          <cell r="B869" t="str">
            <v>Internal OHead Eq PR</v>
          </cell>
          <cell r="C869">
            <v>0</v>
          </cell>
          <cell r="D869">
            <v>0</v>
          </cell>
          <cell r="E869">
            <v>0</v>
          </cell>
          <cell r="F869">
            <v>0</v>
          </cell>
        </row>
        <row r="870">
          <cell r="A870" t="str">
            <v>87107900</v>
          </cell>
          <cell r="B870" t="str">
            <v>OTHER - PROJECT RELA</v>
          </cell>
          <cell r="C870">
            <v>0</v>
          </cell>
          <cell r="D870">
            <v>0</v>
          </cell>
          <cell r="E870">
            <v>0</v>
          </cell>
          <cell r="F870">
            <v>0</v>
          </cell>
        </row>
        <row r="871">
          <cell r="A871" t="str">
            <v>87114000</v>
          </cell>
          <cell r="B871" t="str">
            <v>JF Reserve ZBA</v>
          </cell>
          <cell r="C871">
            <v>0</v>
          </cell>
          <cell r="D871">
            <v>0</v>
          </cell>
          <cell r="E871">
            <v>0</v>
          </cell>
          <cell r="F871">
            <v>0</v>
          </cell>
        </row>
        <row r="872">
          <cell r="A872" t="str">
            <v>87123300</v>
          </cell>
          <cell r="B872" t="str">
            <v>LOCO DIESEL FUEL ONL</v>
          </cell>
          <cell r="C872">
            <v>0</v>
          </cell>
          <cell r="D872">
            <v>0</v>
          </cell>
          <cell r="E872">
            <v>0</v>
          </cell>
          <cell r="F872">
            <v>0</v>
          </cell>
        </row>
        <row r="873">
          <cell r="A873" t="str">
            <v>87123690</v>
          </cell>
          <cell r="B873" t="str">
            <v>Pro Svc OS NLegl RT</v>
          </cell>
          <cell r="C873">
            <v>0</v>
          </cell>
          <cell r="D873">
            <v>0</v>
          </cell>
          <cell r="E873">
            <v>0</v>
          </cell>
          <cell r="F873">
            <v>0</v>
          </cell>
        </row>
        <row r="874">
          <cell r="A874" t="str">
            <v>87123710</v>
          </cell>
          <cell r="B874" t="str">
            <v>Corp Lodging - RTPU</v>
          </cell>
          <cell r="C874">
            <v>0</v>
          </cell>
          <cell r="D874">
            <v>0</v>
          </cell>
          <cell r="E874">
            <v>0</v>
          </cell>
          <cell r="F874">
            <v>0</v>
          </cell>
        </row>
        <row r="875">
          <cell r="A875" t="str">
            <v>87123910</v>
          </cell>
          <cell r="B875" t="str">
            <v>Cont Equip WO Op RT</v>
          </cell>
          <cell r="C875">
            <v>0</v>
          </cell>
          <cell r="D875">
            <v>0</v>
          </cell>
          <cell r="E875">
            <v>0</v>
          </cell>
          <cell r="F875">
            <v>0</v>
          </cell>
        </row>
        <row r="876">
          <cell r="A876" t="str">
            <v>87123920</v>
          </cell>
          <cell r="B876" t="str">
            <v>Oper Cont Equip RTPU</v>
          </cell>
          <cell r="C876">
            <v>0</v>
          </cell>
          <cell r="D876">
            <v>0</v>
          </cell>
          <cell r="E876">
            <v>0</v>
          </cell>
          <cell r="F876">
            <v>0</v>
          </cell>
        </row>
        <row r="877">
          <cell r="A877" t="str">
            <v>87123990</v>
          </cell>
          <cell r="B877" t="str">
            <v>Cont Svcs R/T Pk Up</v>
          </cell>
          <cell r="C877">
            <v>0</v>
          </cell>
          <cell r="D877">
            <v>0</v>
          </cell>
          <cell r="E877">
            <v>0</v>
          </cell>
          <cell r="F877">
            <v>0</v>
          </cell>
        </row>
        <row r="878">
          <cell r="A878" t="str">
            <v>87124330</v>
          </cell>
          <cell r="B878" t="str">
            <v>Rents Ls Vehicl RTPU</v>
          </cell>
          <cell r="C878">
            <v>0</v>
          </cell>
          <cell r="D878">
            <v>0</v>
          </cell>
          <cell r="E878">
            <v>0</v>
          </cell>
          <cell r="F878">
            <v>0</v>
          </cell>
        </row>
        <row r="879">
          <cell r="A879" t="str">
            <v>87124340</v>
          </cell>
          <cell r="B879" t="str">
            <v>Rent Ls Sm Tool RTPU</v>
          </cell>
          <cell r="C879">
            <v>0</v>
          </cell>
          <cell r="D879">
            <v>0</v>
          </cell>
          <cell r="E879">
            <v>0</v>
          </cell>
          <cell r="F879">
            <v>0</v>
          </cell>
        </row>
        <row r="880">
          <cell r="A880" t="str">
            <v>87127660</v>
          </cell>
          <cell r="B880" t="str">
            <v>COR - Other</v>
          </cell>
          <cell r="C880">
            <v>0</v>
          </cell>
          <cell r="D880">
            <v>0</v>
          </cell>
          <cell r="E880">
            <v>0</v>
          </cell>
          <cell r="F880">
            <v>0</v>
          </cell>
        </row>
        <row r="881">
          <cell r="A881" t="str">
            <v>87127830</v>
          </cell>
          <cell r="B881" t="str">
            <v>Equipment Overheads</v>
          </cell>
          <cell r="C881">
            <v>0</v>
          </cell>
          <cell r="D881">
            <v>0</v>
          </cell>
          <cell r="E881">
            <v>0</v>
          </cell>
          <cell r="F881">
            <v>0</v>
          </cell>
        </row>
        <row r="882">
          <cell r="A882" t="str">
            <v>87127900</v>
          </cell>
          <cell r="B882" t="str">
            <v>OTHER - RAIL/TIE PIC</v>
          </cell>
          <cell r="C882">
            <v>0</v>
          </cell>
          <cell r="D882">
            <v>0</v>
          </cell>
          <cell r="E882">
            <v>0</v>
          </cell>
          <cell r="F882">
            <v>0</v>
          </cell>
        </row>
        <row r="883">
          <cell r="A883" t="str">
            <v>87130000</v>
          </cell>
          <cell r="B883" t="str">
            <v>Co for exp Acc St Kc</v>
          </cell>
          <cell r="C883">
            <v>0</v>
          </cell>
          <cell r="D883">
            <v>0</v>
          </cell>
          <cell r="E883">
            <v>0</v>
          </cell>
          <cell r="F883">
            <v>0</v>
          </cell>
        </row>
        <row r="884">
          <cell r="A884" t="str">
            <v>87131100</v>
          </cell>
          <cell r="B884" t="str">
            <v>Reg Tm Sc NOp KCT</v>
          </cell>
          <cell r="C884">
            <v>0</v>
          </cell>
          <cell r="D884">
            <v>0</v>
          </cell>
          <cell r="E884">
            <v>0</v>
          </cell>
          <cell r="F884">
            <v>0</v>
          </cell>
        </row>
        <row r="885">
          <cell r="A885" t="str">
            <v>87131110</v>
          </cell>
          <cell r="B885" t="str">
            <v>OT Sched Non Opr KCT</v>
          </cell>
          <cell r="C885">
            <v>0</v>
          </cell>
          <cell r="D885">
            <v>0</v>
          </cell>
          <cell r="E885">
            <v>0</v>
          </cell>
          <cell r="F885">
            <v>0</v>
          </cell>
        </row>
        <row r="886">
          <cell r="A886" t="str">
            <v>87132290</v>
          </cell>
          <cell r="B886" t="str">
            <v>Payroll Tax - KCT</v>
          </cell>
          <cell r="C886">
            <v>0</v>
          </cell>
          <cell r="D886">
            <v>0</v>
          </cell>
          <cell r="E886">
            <v>0</v>
          </cell>
          <cell r="F886">
            <v>0</v>
          </cell>
        </row>
        <row r="887">
          <cell r="A887" t="str">
            <v>87133000</v>
          </cell>
          <cell r="B887" t="str">
            <v>New Wood Tie KCT</v>
          </cell>
          <cell r="C887">
            <v>0</v>
          </cell>
          <cell r="D887">
            <v>0</v>
          </cell>
          <cell r="E887">
            <v>0</v>
          </cell>
          <cell r="F887">
            <v>0</v>
          </cell>
        </row>
        <row r="888">
          <cell r="A888" t="str">
            <v>87133060</v>
          </cell>
          <cell r="B888" t="str">
            <v>New Weld RailKC</v>
          </cell>
          <cell r="C888">
            <v>0</v>
          </cell>
          <cell r="D888">
            <v>0</v>
          </cell>
          <cell r="E888">
            <v>0</v>
          </cell>
          <cell r="F888">
            <v>0</v>
          </cell>
        </row>
        <row r="889">
          <cell r="A889" t="str">
            <v>87133080</v>
          </cell>
          <cell r="B889" t="str">
            <v>New Othr Trk Mat KCT</v>
          </cell>
          <cell r="C889">
            <v>0</v>
          </cell>
          <cell r="D889">
            <v>0</v>
          </cell>
          <cell r="E889">
            <v>0</v>
          </cell>
          <cell r="F889">
            <v>0</v>
          </cell>
        </row>
        <row r="890">
          <cell r="A890" t="str">
            <v>87133100</v>
          </cell>
          <cell r="B890" t="str">
            <v>Ballast - KCT</v>
          </cell>
          <cell r="C890">
            <v>0</v>
          </cell>
          <cell r="D890">
            <v>0</v>
          </cell>
          <cell r="E890">
            <v>0</v>
          </cell>
          <cell r="F890">
            <v>0</v>
          </cell>
        </row>
        <row r="891">
          <cell r="A891" t="str">
            <v>87133120</v>
          </cell>
          <cell r="B891" t="str">
            <v>Telecom Mater - KCT</v>
          </cell>
          <cell r="C891">
            <v>0</v>
          </cell>
          <cell r="D891">
            <v>0</v>
          </cell>
          <cell r="E891">
            <v>0</v>
          </cell>
          <cell r="F891">
            <v>0</v>
          </cell>
        </row>
        <row r="892">
          <cell r="A892" t="str">
            <v>87133130</v>
          </cell>
          <cell r="B892" t="str">
            <v>Signal Material - KC</v>
          </cell>
          <cell r="C892">
            <v>0</v>
          </cell>
          <cell r="D892">
            <v>0</v>
          </cell>
          <cell r="E892">
            <v>0</v>
          </cell>
          <cell r="F892">
            <v>0</v>
          </cell>
        </row>
        <row r="893">
          <cell r="A893" t="str">
            <v>87133190</v>
          </cell>
          <cell r="B893" t="str">
            <v>Othr M/W Matl KCT</v>
          </cell>
          <cell r="C893">
            <v>0</v>
          </cell>
          <cell r="D893">
            <v>0</v>
          </cell>
          <cell r="E893">
            <v>0</v>
          </cell>
          <cell r="F893">
            <v>0</v>
          </cell>
        </row>
        <row r="894">
          <cell r="A894" t="str">
            <v>87133501</v>
          </cell>
          <cell r="B894" t="str">
            <v>Store Expense - KCT</v>
          </cell>
          <cell r="C894">
            <v>0</v>
          </cell>
          <cell r="D894">
            <v>0</v>
          </cell>
          <cell r="E894">
            <v>0</v>
          </cell>
          <cell r="F894">
            <v>0</v>
          </cell>
        </row>
        <row r="895">
          <cell r="A895" t="str">
            <v>87133670</v>
          </cell>
          <cell r="B895" t="str">
            <v>Pro Eng Sig Svc KCT</v>
          </cell>
          <cell r="C895">
            <v>0</v>
          </cell>
          <cell r="D895">
            <v>0</v>
          </cell>
          <cell r="E895">
            <v>0</v>
          </cell>
          <cell r="F895">
            <v>0</v>
          </cell>
        </row>
        <row r="896">
          <cell r="A896" t="str">
            <v>87133690</v>
          </cell>
          <cell r="B896" t="str">
            <v>Pro Svc OS NLegl KCT</v>
          </cell>
          <cell r="C896">
            <v>0</v>
          </cell>
          <cell r="D896">
            <v>0</v>
          </cell>
          <cell r="E896">
            <v>0</v>
          </cell>
          <cell r="F896">
            <v>0</v>
          </cell>
        </row>
        <row r="897">
          <cell r="A897" t="str">
            <v>87133700</v>
          </cell>
          <cell r="B897" t="str">
            <v>Rail Switch KCT</v>
          </cell>
          <cell r="C897">
            <v>0</v>
          </cell>
          <cell r="D897">
            <v>0</v>
          </cell>
          <cell r="E897">
            <v>0</v>
          </cell>
          <cell r="F897">
            <v>0</v>
          </cell>
        </row>
        <row r="898">
          <cell r="A898" t="str">
            <v>87133990</v>
          </cell>
          <cell r="B898" t="str">
            <v>Contract Svcs - KCT</v>
          </cell>
          <cell r="C898">
            <v>0</v>
          </cell>
          <cell r="D898">
            <v>0</v>
          </cell>
          <cell r="E898">
            <v>0</v>
          </cell>
          <cell r="F898">
            <v>0</v>
          </cell>
        </row>
        <row r="899">
          <cell r="A899" t="str">
            <v>87137820</v>
          </cell>
          <cell r="B899" t="str">
            <v>Billable Overheads -</v>
          </cell>
          <cell r="C899">
            <v>0</v>
          </cell>
          <cell r="D899">
            <v>0</v>
          </cell>
          <cell r="E899">
            <v>0</v>
          </cell>
          <cell r="F899">
            <v>0</v>
          </cell>
        </row>
        <row r="900">
          <cell r="A900" t="str">
            <v>87151000</v>
          </cell>
          <cell r="B900" t="str">
            <v>Regular Time Exm WIP</v>
          </cell>
          <cell r="C900">
            <v>0</v>
          </cell>
          <cell r="D900">
            <v>0</v>
          </cell>
          <cell r="E900">
            <v>0</v>
          </cell>
          <cell r="F900">
            <v>0</v>
          </cell>
        </row>
        <row r="901">
          <cell r="A901" t="str">
            <v>87151020</v>
          </cell>
          <cell r="B901" t="str">
            <v>Vaca Exempt WIP</v>
          </cell>
          <cell r="C901">
            <v>0</v>
          </cell>
          <cell r="D901">
            <v>0</v>
          </cell>
          <cell r="E901">
            <v>0</v>
          </cell>
          <cell r="F901">
            <v>0</v>
          </cell>
        </row>
        <row r="902">
          <cell r="A902" t="str">
            <v>87151100</v>
          </cell>
          <cell r="B902" t="str">
            <v>Reg Tm Sc NOp WIP</v>
          </cell>
          <cell r="C902">
            <v>0</v>
          </cell>
          <cell r="D902">
            <v>0</v>
          </cell>
          <cell r="E902">
            <v>0</v>
          </cell>
          <cell r="F902">
            <v>0</v>
          </cell>
        </row>
        <row r="903">
          <cell r="A903" t="str">
            <v>87151110</v>
          </cell>
          <cell r="B903" t="str">
            <v>OT Sched Non Opr WIP</v>
          </cell>
          <cell r="C903">
            <v>0</v>
          </cell>
          <cell r="D903">
            <v>0</v>
          </cell>
          <cell r="E903">
            <v>0</v>
          </cell>
          <cell r="F903">
            <v>0</v>
          </cell>
        </row>
        <row r="904">
          <cell r="A904" t="str">
            <v>87151130</v>
          </cell>
          <cell r="B904" t="str">
            <v>Sched NOp HolPy WIP</v>
          </cell>
          <cell r="C904">
            <v>0</v>
          </cell>
          <cell r="D904">
            <v>0</v>
          </cell>
          <cell r="E904">
            <v>0</v>
          </cell>
          <cell r="F904">
            <v>0</v>
          </cell>
        </row>
        <row r="905">
          <cell r="A905" t="str">
            <v>87151150</v>
          </cell>
          <cell r="B905" t="str">
            <v>Othr Tm Pd Not Wk WP</v>
          </cell>
          <cell r="C905">
            <v>0</v>
          </cell>
          <cell r="D905">
            <v>0</v>
          </cell>
          <cell r="E905">
            <v>0</v>
          </cell>
          <cell r="F905">
            <v>0</v>
          </cell>
        </row>
        <row r="906">
          <cell r="A906" t="str">
            <v>87151230</v>
          </cell>
          <cell r="B906" t="str">
            <v>Sem&amp;Train Sch NOp WP</v>
          </cell>
          <cell r="C906">
            <v>0</v>
          </cell>
          <cell r="D906">
            <v>0</v>
          </cell>
          <cell r="E906">
            <v>0</v>
          </cell>
          <cell r="F906">
            <v>0</v>
          </cell>
        </row>
        <row r="907">
          <cell r="A907" t="str">
            <v>87151240</v>
          </cell>
          <cell r="B907" t="str">
            <v>Oth Claim Sc N Op WP</v>
          </cell>
          <cell r="C907">
            <v>0</v>
          </cell>
          <cell r="D907">
            <v>0</v>
          </cell>
          <cell r="E907">
            <v>0</v>
          </cell>
          <cell r="F907">
            <v>0</v>
          </cell>
        </row>
        <row r="908">
          <cell r="A908" t="str">
            <v>87152440</v>
          </cell>
          <cell r="B908" t="str">
            <v>Safety Shoes WIP</v>
          </cell>
          <cell r="C908">
            <v>0</v>
          </cell>
          <cell r="D908">
            <v>0</v>
          </cell>
          <cell r="E908">
            <v>0</v>
          </cell>
          <cell r="F908">
            <v>0</v>
          </cell>
        </row>
        <row r="909">
          <cell r="A909" t="str">
            <v>87152480</v>
          </cell>
          <cell r="B909" t="str">
            <v>Safety Eye Prot WIP</v>
          </cell>
          <cell r="C909">
            <v>0</v>
          </cell>
          <cell r="D909">
            <v>0</v>
          </cell>
          <cell r="E909">
            <v>0</v>
          </cell>
          <cell r="F909">
            <v>0</v>
          </cell>
        </row>
        <row r="910">
          <cell r="A910" t="str">
            <v>87152490</v>
          </cell>
          <cell r="B910" t="str">
            <v>Oth Safety Equip WIP</v>
          </cell>
          <cell r="C910">
            <v>0</v>
          </cell>
          <cell r="D910">
            <v>0</v>
          </cell>
          <cell r="E910">
            <v>0</v>
          </cell>
          <cell r="F910">
            <v>0</v>
          </cell>
        </row>
        <row r="911">
          <cell r="A911" t="str">
            <v>87152520</v>
          </cell>
          <cell r="B911" t="str">
            <v>Safety Meetings WIP</v>
          </cell>
          <cell r="C911">
            <v>0</v>
          </cell>
          <cell r="D911">
            <v>0</v>
          </cell>
          <cell r="E911">
            <v>0</v>
          </cell>
          <cell r="F911">
            <v>0</v>
          </cell>
        </row>
        <row r="912">
          <cell r="A912" t="str">
            <v>87152550</v>
          </cell>
          <cell r="B912" t="str">
            <v>Safety Equip WIP</v>
          </cell>
          <cell r="C912">
            <v>0</v>
          </cell>
          <cell r="D912">
            <v>0</v>
          </cell>
          <cell r="E912">
            <v>0</v>
          </cell>
          <cell r="F912">
            <v>0</v>
          </cell>
        </row>
        <row r="913">
          <cell r="A913" t="str">
            <v>87153000</v>
          </cell>
          <cell r="B913" t="str">
            <v>New Wood Ties WIP</v>
          </cell>
          <cell r="C913">
            <v>0</v>
          </cell>
          <cell r="D913">
            <v>0</v>
          </cell>
          <cell r="E913">
            <v>0</v>
          </cell>
          <cell r="F913">
            <v>0</v>
          </cell>
        </row>
        <row r="914">
          <cell r="A914" t="str">
            <v>87153020</v>
          </cell>
          <cell r="B914" t="str">
            <v>New CncretStlTies WP</v>
          </cell>
          <cell r="C914">
            <v>0</v>
          </cell>
          <cell r="D914">
            <v>0</v>
          </cell>
          <cell r="E914">
            <v>0</v>
          </cell>
          <cell r="F914">
            <v>0</v>
          </cell>
        </row>
        <row r="915">
          <cell r="A915" t="str">
            <v>87153040</v>
          </cell>
          <cell r="B915" t="str">
            <v>New Jointed Rail WIP</v>
          </cell>
          <cell r="C915">
            <v>0</v>
          </cell>
          <cell r="D915">
            <v>0</v>
          </cell>
          <cell r="E915">
            <v>0</v>
          </cell>
          <cell r="F915">
            <v>0</v>
          </cell>
        </row>
        <row r="916">
          <cell r="A916" t="str">
            <v>87153050</v>
          </cell>
          <cell r="B916" t="str">
            <v>SH Jointed Rl WIP</v>
          </cell>
          <cell r="C916">
            <v>0</v>
          </cell>
          <cell r="D916">
            <v>0</v>
          </cell>
          <cell r="E916">
            <v>0</v>
          </cell>
          <cell r="F916">
            <v>0</v>
          </cell>
        </row>
        <row r="917">
          <cell r="A917" t="str">
            <v>87153060</v>
          </cell>
          <cell r="B917" t="str">
            <v>New Weld RailWP</v>
          </cell>
          <cell r="C917">
            <v>0</v>
          </cell>
          <cell r="D917">
            <v>0</v>
          </cell>
          <cell r="E917">
            <v>0</v>
          </cell>
          <cell r="F917">
            <v>0</v>
          </cell>
        </row>
        <row r="918">
          <cell r="A918" t="str">
            <v>87153070</v>
          </cell>
          <cell r="B918" t="str">
            <v>SH Welded Rail WIP</v>
          </cell>
          <cell r="C918">
            <v>0</v>
          </cell>
          <cell r="D918">
            <v>0</v>
          </cell>
          <cell r="E918">
            <v>0</v>
          </cell>
          <cell r="F918">
            <v>0</v>
          </cell>
        </row>
        <row r="919">
          <cell r="A919" t="str">
            <v>87153080</v>
          </cell>
          <cell r="B919" t="str">
            <v>New Othr Trk Matl WP</v>
          </cell>
          <cell r="C919">
            <v>0</v>
          </cell>
          <cell r="D919">
            <v>0</v>
          </cell>
          <cell r="E919">
            <v>0</v>
          </cell>
          <cell r="F919">
            <v>0</v>
          </cell>
        </row>
        <row r="920">
          <cell r="A920" t="str">
            <v>87153120</v>
          </cell>
          <cell r="B920" t="str">
            <v>Telecom Matl WIP</v>
          </cell>
          <cell r="C920">
            <v>0</v>
          </cell>
          <cell r="D920">
            <v>0</v>
          </cell>
          <cell r="E920">
            <v>0</v>
          </cell>
          <cell r="F920">
            <v>0</v>
          </cell>
        </row>
        <row r="921">
          <cell r="A921" t="str">
            <v>87153130</v>
          </cell>
          <cell r="B921" t="str">
            <v>Signal Matl  - WIP</v>
          </cell>
          <cell r="C921">
            <v>0</v>
          </cell>
          <cell r="D921">
            <v>0</v>
          </cell>
          <cell r="E921">
            <v>0</v>
          </cell>
          <cell r="F921">
            <v>0</v>
          </cell>
        </row>
        <row r="922">
          <cell r="A922" t="str">
            <v>87153180</v>
          </cell>
          <cell r="B922" t="str">
            <v>Pro Cd Purch - WIP</v>
          </cell>
          <cell r="C922">
            <v>0</v>
          </cell>
          <cell r="D922">
            <v>0</v>
          </cell>
          <cell r="E922">
            <v>0</v>
          </cell>
          <cell r="F922">
            <v>0</v>
          </cell>
        </row>
        <row r="923">
          <cell r="A923" t="str">
            <v>87153190</v>
          </cell>
          <cell r="B923" t="str">
            <v>Othr M/W Matl WIP</v>
          </cell>
          <cell r="C923">
            <v>0</v>
          </cell>
          <cell r="D923">
            <v>0</v>
          </cell>
          <cell r="E923">
            <v>0</v>
          </cell>
          <cell r="F923">
            <v>0</v>
          </cell>
        </row>
        <row r="924">
          <cell r="A924" t="str">
            <v>87153250</v>
          </cell>
          <cell r="B924" t="str">
            <v>Frt Car WIP</v>
          </cell>
          <cell r="C924">
            <v>0</v>
          </cell>
          <cell r="D924">
            <v>0</v>
          </cell>
          <cell r="E924">
            <v>0</v>
          </cell>
          <cell r="F924">
            <v>0</v>
          </cell>
        </row>
        <row r="925">
          <cell r="A925" t="str">
            <v>87153290</v>
          </cell>
          <cell r="B925" t="str">
            <v>Other Equip Rel WIP</v>
          </cell>
          <cell r="C925">
            <v>0</v>
          </cell>
          <cell r="D925">
            <v>0</v>
          </cell>
          <cell r="E925">
            <v>0</v>
          </cell>
          <cell r="F925">
            <v>0</v>
          </cell>
        </row>
        <row r="926">
          <cell r="A926" t="str">
            <v>87153360</v>
          </cell>
          <cell r="B926" t="str">
            <v>Off Hwy/Nloco FuWIP</v>
          </cell>
          <cell r="C926">
            <v>0</v>
          </cell>
          <cell r="D926">
            <v>0</v>
          </cell>
          <cell r="E926">
            <v>0</v>
          </cell>
          <cell r="F926">
            <v>0</v>
          </cell>
        </row>
        <row r="927">
          <cell r="A927" t="str">
            <v>87153390</v>
          </cell>
          <cell r="B927" t="str">
            <v>Othr Oper Related WP</v>
          </cell>
          <cell r="C927">
            <v>0</v>
          </cell>
          <cell r="D927">
            <v>0</v>
          </cell>
          <cell r="E927">
            <v>0</v>
          </cell>
          <cell r="F927">
            <v>0</v>
          </cell>
        </row>
        <row r="928">
          <cell r="A928" t="str">
            <v>87153400</v>
          </cell>
          <cell r="B928" t="str">
            <v>Inventory Adjust WIP</v>
          </cell>
          <cell r="C928">
            <v>0</v>
          </cell>
          <cell r="D928">
            <v>0</v>
          </cell>
          <cell r="E928">
            <v>0</v>
          </cell>
          <cell r="F928">
            <v>0</v>
          </cell>
        </row>
        <row r="929">
          <cell r="A929" t="str">
            <v>87153430</v>
          </cell>
          <cell r="B929" t="str">
            <v>Co Veh Gas/Oil WIP</v>
          </cell>
          <cell r="C929">
            <v>0</v>
          </cell>
          <cell r="D929">
            <v>0</v>
          </cell>
          <cell r="E929">
            <v>0</v>
          </cell>
          <cell r="F929">
            <v>0</v>
          </cell>
        </row>
        <row r="930">
          <cell r="A930" t="str">
            <v>87153440</v>
          </cell>
          <cell r="B930" t="str">
            <v>Office Stat Sup WIP</v>
          </cell>
          <cell r="C930">
            <v>0</v>
          </cell>
          <cell r="D930">
            <v>0</v>
          </cell>
          <cell r="E930">
            <v>0</v>
          </cell>
          <cell r="F930">
            <v>0</v>
          </cell>
        </row>
        <row r="931">
          <cell r="A931" t="str">
            <v>87153460</v>
          </cell>
          <cell r="B931" t="str">
            <v>Computer H/S WIP</v>
          </cell>
          <cell r="C931">
            <v>0</v>
          </cell>
          <cell r="D931">
            <v>0</v>
          </cell>
          <cell r="E931">
            <v>0</v>
          </cell>
          <cell r="F931">
            <v>0</v>
          </cell>
        </row>
        <row r="932">
          <cell r="A932" t="str">
            <v>87153470</v>
          </cell>
          <cell r="B932" t="str">
            <v>Premium Mail WIP</v>
          </cell>
          <cell r="C932">
            <v>0</v>
          </cell>
          <cell r="D932">
            <v>0</v>
          </cell>
          <cell r="E932">
            <v>0</v>
          </cell>
          <cell r="F932">
            <v>0</v>
          </cell>
        </row>
        <row r="933">
          <cell r="A933" t="str">
            <v>87153480</v>
          </cell>
          <cell r="B933" t="str">
            <v>Printing Other WIP</v>
          </cell>
          <cell r="C933">
            <v>0</v>
          </cell>
          <cell r="D933">
            <v>0</v>
          </cell>
          <cell r="E933">
            <v>0</v>
          </cell>
          <cell r="F933">
            <v>0</v>
          </cell>
        </row>
        <row r="934">
          <cell r="A934" t="str">
            <v>87153490</v>
          </cell>
          <cell r="B934" t="str">
            <v>Oth Gen Staff Rel WP</v>
          </cell>
          <cell r="C934">
            <v>0</v>
          </cell>
          <cell r="D934">
            <v>0</v>
          </cell>
          <cell r="E934">
            <v>0</v>
          </cell>
          <cell r="F934">
            <v>0</v>
          </cell>
        </row>
        <row r="935">
          <cell r="A935" t="str">
            <v>87153660</v>
          </cell>
          <cell r="B935" t="str">
            <v>Reprod Costs WIP</v>
          </cell>
          <cell r="C935">
            <v>0</v>
          </cell>
          <cell r="D935">
            <v>0</v>
          </cell>
          <cell r="E935">
            <v>0</v>
          </cell>
          <cell r="F935">
            <v>0</v>
          </cell>
        </row>
        <row r="936">
          <cell r="A936" t="str">
            <v>87153690</v>
          </cell>
          <cell r="B936" t="str">
            <v>Pro Svc OS NLegl WIP</v>
          </cell>
          <cell r="C936">
            <v>0</v>
          </cell>
          <cell r="D936">
            <v>0</v>
          </cell>
          <cell r="E936">
            <v>0</v>
          </cell>
          <cell r="F936">
            <v>0</v>
          </cell>
        </row>
        <row r="937">
          <cell r="A937" t="str">
            <v>87153710</v>
          </cell>
          <cell r="B937" t="str">
            <v>Corp Lodging - WIP</v>
          </cell>
          <cell r="C937">
            <v>0</v>
          </cell>
          <cell r="D937">
            <v>0</v>
          </cell>
          <cell r="E937">
            <v>0</v>
          </cell>
          <cell r="F937">
            <v>0</v>
          </cell>
        </row>
        <row r="938">
          <cell r="A938" t="str">
            <v>87153780</v>
          </cell>
          <cell r="B938" t="str">
            <v>Ofc/Copy MachMain WP</v>
          </cell>
          <cell r="C938">
            <v>0</v>
          </cell>
          <cell r="D938">
            <v>0</v>
          </cell>
          <cell r="E938">
            <v>0</v>
          </cell>
          <cell r="F938">
            <v>0</v>
          </cell>
        </row>
        <row r="939">
          <cell r="A939" t="str">
            <v>87153810</v>
          </cell>
          <cell r="B939" t="str">
            <v>BNSF Vehicle M&amp;R WIP</v>
          </cell>
          <cell r="C939">
            <v>0</v>
          </cell>
          <cell r="D939">
            <v>0</v>
          </cell>
          <cell r="E939">
            <v>0</v>
          </cell>
          <cell r="F939">
            <v>0</v>
          </cell>
        </row>
        <row r="940">
          <cell r="A940" t="str">
            <v>87153840</v>
          </cell>
          <cell r="B940" t="str">
            <v>Coff Wat Ice Del WIP</v>
          </cell>
          <cell r="C940">
            <v>0</v>
          </cell>
          <cell r="D940">
            <v>0</v>
          </cell>
          <cell r="E940">
            <v>0</v>
          </cell>
          <cell r="F940">
            <v>0</v>
          </cell>
        </row>
        <row r="941">
          <cell r="A941" t="str">
            <v>87153870</v>
          </cell>
          <cell r="B941" t="str">
            <v>Janitorial WIP</v>
          </cell>
          <cell r="C941">
            <v>0</v>
          </cell>
          <cell r="D941">
            <v>0</v>
          </cell>
          <cell r="E941">
            <v>0</v>
          </cell>
          <cell r="F941">
            <v>0</v>
          </cell>
        </row>
        <row r="942">
          <cell r="A942" t="str">
            <v>87153900</v>
          </cell>
          <cell r="B942" t="str">
            <v>Trash Haul Recycl WP</v>
          </cell>
          <cell r="C942">
            <v>0</v>
          </cell>
          <cell r="D942">
            <v>0</v>
          </cell>
          <cell r="E942">
            <v>0</v>
          </cell>
          <cell r="F942">
            <v>0</v>
          </cell>
        </row>
        <row r="943">
          <cell r="A943" t="str">
            <v>87153930</v>
          </cell>
          <cell r="B943" t="str">
            <v>Building M&amp;R - WIP</v>
          </cell>
          <cell r="C943">
            <v>0</v>
          </cell>
          <cell r="D943">
            <v>0</v>
          </cell>
          <cell r="E943">
            <v>0</v>
          </cell>
          <cell r="F943">
            <v>0</v>
          </cell>
        </row>
        <row r="944">
          <cell r="A944" t="str">
            <v>87153950</v>
          </cell>
          <cell r="B944" t="str">
            <v>Grade/Pv/Dirt Wk WIP</v>
          </cell>
          <cell r="C944">
            <v>0</v>
          </cell>
          <cell r="D944">
            <v>0</v>
          </cell>
          <cell r="E944">
            <v>0</v>
          </cell>
          <cell r="F944">
            <v>0</v>
          </cell>
        </row>
        <row r="945">
          <cell r="A945" t="str">
            <v>87153990</v>
          </cell>
          <cell r="B945" t="str">
            <v>Contract Svcs - WIP</v>
          </cell>
          <cell r="C945">
            <v>0</v>
          </cell>
          <cell r="D945">
            <v>0</v>
          </cell>
          <cell r="E945">
            <v>0</v>
          </cell>
          <cell r="F945">
            <v>0</v>
          </cell>
        </row>
        <row r="946">
          <cell r="A946" t="str">
            <v>87154000</v>
          </cell>
          <cell r="B946" t="str">
            <v>Meals WIP</v>
          </cell>
          <cell r="C946">
            <v>0</v>
          </cell>
          <cell r="D946">
            <v>0</v>
          </cell>
          <cell r="E946">
            <v>0</v>
          </cell>
          <cell r="F946">
            <v>0</v>
          </cell>
        </row>
        <row r="947">
          <cell r="A947" t="str">
            <v>87154001</v>
          </cell>
          <cell r="B947" t="str">
            <v>Exempt Meals - WIP</v>
          </cell>
          <cell r="C947">
            <v>0</v>
          </cell>
          <cell r="D947">
            <v>0</v>
          </cell>
          <cell r="E947">
            <v>0</v>
          </cell>
          <cell r="F947">
            <v>0</v>
          </cell>
        </row>
        <row r="948">
          <cell r="A948" t="str">
            <v>87154002</v>
          </cell>
          <cell r="B948" t="str">
            <v>Exempt Lodging WIP</v>
          </cell>
          <cell r="C948">
            <v>0</v>
          </cell>
          <cell r="D948">
            <v>0</v>
          </cell>
          <cell r="E948">
            <v>0</v>
          </cell>
          <cell r="F948">
            <v>0</v>
          </cell>
        </row>
        <row r="949">
          <cell r="A949" t="str">
            <v>87154003</v>
          </cell>
          <cell r="B949" t="str">
            <v>Exempt Oth TraEx WIP</v>
          </cell>
          <cell r="C949">
            <v>0</v>
          </cell>
          <cell r="D949">
            <v>0</v>
          </cell>
          <cell r="E949">
            <v>0</v>
          </cell>
          <cell r="F949">
            <v>0</v>
          </cell>
        </row>
        <row r="950">
          <cell r="A950" t="str">
            <v>87154004</v>
          </cell>
          <cell r="B950" t="str">
            <v>Exempt Mileage WIP</v>
          </cell>
          <cell r="C950">
            <v>0</v>
          </cell>
          <cell r="D950">
            <v>0</v>
          </cell>
          <cell r="E950">
            <v>0</v>
          </cell>
          <cell r="F950">
            <v>0</v>
          </cell>
        </row>
        <row r="951">
          <cell r="A951" t="str">
            <v>87154005</v>
          </cell>
          <cell r="B951" t="str">
            <v>Exempt Air Trav WIP</v>
          </cell>
          <cell r="C951">
            <v>0</v>
          </cell>
          <cell r="D951">
            <v>0</v>
          </cell>
          <cell r="E951">
            <v>0</v>
          </cell>
          <cell r="F951">
            <v>0</v>
          </cell>
        </row>
        <row r="952">
          <cell r="A952" t="str">
            <v>87154009</v>
          </cell>
          <cell r="B952" t="str">
            <v>Exempt Auto Rent WIP</v>
          </cell>
          <cell r="C952">
            <v>0</v>
          </cell>
          <cell r="D952">
            <v>0</v>
          </cell>
          <cell r="E952">
            <v>0</v>
          </cell>
          <cell r="F952">
            <v>0</v>
          </cell>
        </row>
        <row r="953">
          <cell r="A953" t="str">
            <v>87154011</v>
          </cell>
          <cell r="B953" t="str">
            <v>Exempt Meal FDd WIP</v>
          </cell>
          <cell r="C953">
            <v>0</v>
          </cell>
          <cell r="D953">
            <v>0</v>
          </cell>
          <cell r="E953">
            <v>0</v>
          </cell>
          <cell r="F953">
            <v>0</v>
          </cell>
        </row>
        <row r="954">
          <cell r="A954" t="str">
            <v>87154018</v>
          </cell>
          <cell r="B954" t="str">
            <v>Exmpt Meal Othr WIP</v>
          </cell>
          <cell r="C954">
            <v>0</v>
          </cell>
          <cell r="D954">
            <v>0</v>
          </cell>
          <cell r="E954">
            <v>0</v>
          </cell>
          <cell r="F954">
            <v>0</v>
          </cell>
        </row>
        <row r="955">
          <cell r="A955" t="str">
            <v>87154019</v>
          </cell>
          <cell r="B955" t="str">
            <v>Exempt TravResFe WIP</v>
          </cell>
          <cell r="C955">
            <v>0</v>
          </cell>
          <cell r="D955">
            <v>0</v>
          </cell>
          <cell r="E955">
            <v>0</v>
          </cell>
          <cell r="F955">
            <v>0</v>
          </cell>
        </row>
        <row r="956">
          <cell r="A956" t="str">
            <v>87154020</v>
          </cell>
          <cell r="B956" t="str">
            <v>Othr Trav Exp WIP</v>
          </cell>
          <cell r="C956">
            <v>0</v>
          </cell>
          <cell r="D956">
            <v>0</v>
          </cell>
          <cell r="E956">
            <v>0</v>
          </cell>
          <cell r="F956">
            <v>0</v>
          </cell>
        </row>
        <row r="957">
          <cell r="A957" t="str">
            <v>87154030</v>
          </cell>
          <cell r="B957" t="str">
            <v>Mileage - WIP</v>
          </cell>
          <cell r="C957">
            <v>0</v>
          </cell>
          <cell r="D957">
            <v>0</v>
          </cell>
          <cell r="E957">
            <v>0</v>
          </cell>
          <cell r="F957">
            <v>0</v>
          </cell>
        </row>
        <row r="958">
          <cell r="A958" t="str">
            <v>87154100</v>
          </cell>
          <cell r="B958" t="str">
            <v>Electricity - WIP</v>
          </cell>
          <cell r="C958">
            <v>0</v>
          </cell>
          <cell r="D958">
            <v>0</v>
          </cell>
          <cell r="E958">
            <v>0</v>
          </cell>
          <cell r="F958">
            <v>0</v>
          </cell>
        </row>
        <row r="959">
          <cell r="A959" t="str">
            <v>87154120</v>
          </cell>
          <cell r="B959" t="str">
            <v>Water WIP</v>
          </cell>
          <cell r="C959">
            <v>0</v>
          </cell>
          <cell r="D959">
            <v>0</v>
          </cell>
          <cell r="E959">
            <v>0</v>
          </cell>
          <cell r="F959">
            <v>0</v>
          </cell>
        </row>
        <row r="960">
          <cell r="A960" t="str">
            <v>87154140</v>
          </cell>
          <cell r="B960" t="str">
            <v>Cell Phn - WIP</v>
          </cell>
          <cell r="C960">
            <v>0</v>
          </cell>
          <cell r="D960">
            <v>0</v>
          </cell>
          <cell r="E960">
            <v>0</v>
          </cell>
          <cell r="F960">
            <v>0</v>
          </cell>
        </row>
        <row r="961">
          <cell r="A961" t="str">
            <v>87154320</v>
          </cell>
          <cell r="B961" t="str">
            <v>Rents Ls OMachine WP</v>
          </cell>
          <cell r="C961">
            <v>0</v>
          </cell>
          <cell r="D961">
            <v>0</v>
          </cell>
          <cell r="E961">
            <v>0</v>
          </cell>
          <cell r="F961">
            <v>0</v>
          </cell>
        </row>
        <row r="962">
          <cell r="A962" t="str">
            <v>87157660</v>
          </cell>
          <cell r="B962" t="str">
            <v>Frt Charges WIP</v>
          </cell>
          <cell r="C962">
            <v>0</v>
          </cell>
          <cell r="D962">
            <v>0</v>
          </cell>
          <cell r="E962">
            <v>0</v>
          </cell>
          <cell r="F962">
            <v>0</v>
          </cell>
        </row>
        <row r="963">
          <cell r="A963" t="str">
            <v>87173710</v>
          </cell>
          <cell r="B963" t="str">
            <v>Corp Lod - PTR</v>
          </cell>
          <cell r="C963">
            <v>0</v>
          </cell>
          <cell r="D963">
            <v>0</v>
          </cell>
          <cell r="E963">
            <v>0</v>
          </cell>
          <cell r="F963">
            <v>0</v>
          </cell>
        </row>
        <row r="964">
          <cell r="A964" t="str">
            <v>87173990</v>
          </cell>
          <cell r="B964" t="str">
            <v>CONTRACT SERVICES -</v>
          </cell>
          <cell r="C964">
            <v>0</v>
          </cell>
          <cell r="D964">
            <v>0</v>
          </cell>
          <cell r="E964">
            <v>0</v>
          </cell>
          <cell r="F964">
            <v>0</v>
          </cell>
        </row>
        <row r="965">
          <cell r="A965" t="str">
            <v>87200000</v>
          </cell>
          <cell r="B965" t="str">
            <v>Co for exp Acc St Bi</v>
          </cell>
          <cell r="C965">
            <v>0</v>
          </cell>
          <cell r="D965">
            <v>0</v>
          </cell>
          <cell r="E965">
            <v>0</v>
          </cell>
          <cell r="F965">
            <v>0</v>
          </cell>
        </row>
        <row r="966">
          <cell r="A966" t="str">
            <v>87200030</v>
          </cell>
          <cell r="B966" t="str">
            <v>Adv Pay on Billa Pro</v>
          </cell>
          <cell r="C966">
            <v>0</v>
          </cell>
          <cell r="D966">
            <v>0</v>
          </cell>
          <cell r="E966">
            <v>0</v>
          </cell>
          <cell r="F966">
            <v>0</v>
          </cell>
        </row>
        <row r="967">
          <cell r="A967" t="str">
            <v>87201000</v>
          </cell>
          <cell r="B967" t="str">
            <v>Exempt Labor - Bi</v>
          </cell>
          <cell r="C967">
            <v>0</v>
          </cell>
          <cell r="D967">
            <v>0</v>
          </cell>
          <cell r="E967">
            <v>0</v>
          </cell>
          <cell r="F967">
            <v>0</v>
          </cell>
        </row>
        <row r="968">
          <cell r="A968" t="str">
            <v>87201020</v>
          </cell>
          <cell r="B968" t="str">
            <v>Exempt Vacation - Bi</v>
          </cell>
          <cell r="C968">
            <v>0</v>
          </cell>
          <cell r="D968">
            <v>0</v>
          </cell>
          <cell r="E968">
            <v>0</v>
          </cell>
          <cell r="F968">
            <v>0</v>
          </cell>
        </row>
        <row r="969">
          <cell r="A969" t="str">
            <v>87201100</v>
          </cell>
          <cell r="B969" t="str">
            <v>Regular Tm Sc NOp BP</v>
          </cell>
          <cell r="C969">
            <v>0</v>
          </cell>
          <cell r="D969">
            <v>0</v>
          </cell>
          <cell r="E969">
            <v>0</v>
          </cell>
          <cell r="F969">
            <v>0</v>
          </cell>
        </row>
        <row r="970">
          <cell r="A970" t="str">
            <v>87201110</v>
          </cell>
          <cell r="B970" t="str">
            <v>OT Sched Non Oper BP</v>
          </cell>
          <cell r="C970">
            <v>0</v>
          </cell>
          <cell r="D970">
            <v>0</v>
          </cell>
          <cell r="E970">
            <v>0</v>
          </cell>
          <cell r="F970">
            <v>0</v>
          </cell>
        </row>
        <row r="971">
          <cell r="A971" t="str">
            <v>87201730</v>
          </cell>
          <cell r="B971" t="str">
            <v>Billing credit labor</v>
          </cell>
          <cell r="C971">
            <v>0</v>
          </cell>
          <cell r="D971">
            <v>0</v>
          </cell>
          <cell r="E971">
            <v>0</v>
          </cell>
          <cell r="F971">
            <v>0</v>
          </cell>
        </row>
        <row r="972">
          <cell r="A972" t="str">
            <v>87201750</v>
          </cell>
          <cell r="B972" t="str">
            <v>BILLING CREDIT LABOR</v>
          </cell>
          <cell r="C972">
            <v>0</v>
          </cell>
          <cell r="D972">
            <v>0</v>
          </cell>
          <cell r="E972">
            <v>0</v>
          </cell>
          <cell r="F972">
            <v>0</v>
          </cell>
        </row>
        <row r="973">
          <cell r="A973" t="str">
            <v>87202290</v>
          </cell>
          <cell r="B973" t="str">
            <v>PRAC - BILLABLE PROJ</v>
          </cell>
          <cell r="C973">
            <v>0</v>
          </cell>
          <cell r="D973">
            <v>0</v>
          </cell>
          <cell r="E973">
            <v>0</v>
          </cell>
          <cell r="F973">
            <v>0</v>
          </cell>
        </row>
        <row r="974">
          <cell r="A974" t="str">
            <v>87202470</v>
          </cell>
          <cell r="B974" t="str">
            <v>TIMESHEET MEALS/MILE</v>
          </cell>
          <cell r="C974">
            <v>0</v>
          </cell>
          <cell r="D974">
            <v>0</v>
          </cell>
          <cell r="E974">
            <v>0</v>
          </cell>
          <cell r="F974">
            <v>0</v>
          </cell>
        </row>
        <row r="975">
          <cell r="A975" t="str">
            <v>87203000</v>
          </cell>
          <cell r="B975" t="str">
            <v>New Wood Ties BP</v>
          </cell>
          <cell r="C975">
            <v>0</v>
          </cell>
          <cell r="D975">
            <v>0</v>
          </cell>
          <cell r="E975">
            <v>0</v>
          </cell>
          <cell r="F975">
            <v>0</v>
          </cell>
        </row>
        <row r="976">
          <cell r="A976" t="str">
            <v>87203020</v>
          </cell>
          <cell r="B976" t="str">
            <v>New CncretStlTies BP</v>
          </cell>
          <cell r="C976">
            <v>0</v>
          </cell>
          <cell r="D976">
            <v>0</v>
          </cell>
          <cell r="E976">
            <v>0</v>
          </cell>
          <cell r="F976">
            <v>0</v>
          </cell>
        </row>
        <row r="977">
          <cell r="A977" t="str">
            <v>87203030</v>
          </cell>
          <cell r="B977" t="str">
            <v>SH CocreteStl Tie BP</v>
          </cell>
          <cell r="C977">
            <v>0</v>
          </cell>
          <cell r="D977">
            <v>0</v>
          </cell>
          <cell r="E977">
            <v>0</v>
          </cell>
          <cell r="F977">
            <v>0</v>
          </cell>
        </row>
        <row r="978">
          <cell r="A978" t="str">
            <v>87203040</v>
          </cell>
          <cell r="B978" t="str">
            <v>New Jointed Rail BP</v>
          </cell>
          <cell r="C978">
            <v>0</v>
          </cell>
          <cell r="D978">
            <v>0</v>
          </cell>
          <cell r="E978">
            <v>0</v>
          </cell>
          <cell r="F978">
            <v>0</v>
          </cell>
        </row>
        <row r="979">
          <cell r="A979" t="str">
            <v>87203050</v>
          </cell>
          <cell r="B979" t="str">
            <v>SH Joined Rail</v>
          </cell>
          <cell r="C979">
            <v>0</v>
          </cell>
          <cell r="D979">
            <v>0</v>
          </cell>
          <cell r="E979">
            <v>0</v>
          </cell>
          <cell r="F979">
            <v>0</v>
          </cell>
        </row>
        <row r="980">
          <cell r="A980" t="str">
            <v>87203060</v>
          </cell>
          <cell r="B980" t="str">
            <v>New Weld RailBP</v>
          </cell>
          <cell r="C980">
            <v>0</v>
          </cell>
          <cell r="D980">
            <v>0</v>
          </cell>
          <cell r="E980">
            <v>0</v>
          </cell>
          <cell r="F980">
            <v>0</v>
          </cell>
        </row>
        <row r="981">
          <cell r="A981" t="str">
            <v>87203070</v>
          </cell>
          <cell r="B981" t="str">
            <v>SH Welded Rail BP</v>
          </cell>
          <cell r="C981">
            <v>0</v>
          </cell>
          <cell r="D981">
            <v>0</v>
          </cell>
          <cell r="E981">
            <v>0</v>
          </cell>
          <cell r="F981">
            <v>0</v>
          </cell>
        </row>
        <row r="982">
          <cell r="A982" t="str">
            <v>87203080</v>
          </cell>
          <cell r="B982" t="str">
            <v>New Othr Trk Matl BP</v>
          </cell>
          <cell r="C982">
            <v>0</v>
          </cell>
          <cell r="D982">
            <v>0</v>
          </cell>
          <cell r="E982">
            <v>0</v>
          </cell>
          <cell r="F982">
            <v>0</v>
          </cell>
        </row>
        <row r="983">
          <cell r="A983" t="str">
            <v>87203090</v>
          </cell>
          <cell r="B983" t="str">
            <v>SH Oth Track Matl BP</v>
          </cell>
          <cell r="C983">
            <v>0</v>
          </cell>
          <cell r="D983">
            <v>0</v>
          </cell>
          <cell r="E983">
            <v>0</v>
          </cell>
          <cell r="F983">
            <v>0</v>
          </cell>
        </row>
        <row r="984">
          <cell r="A984" t="str">
            <v>87203100</v>
          </cell>
          <cell r="B984" t="str">
            <v>Ballast Bill Project</v>
          </cell>
          <cell r="C984">
            <v>0</v>
          </cell>
          <cell r="D984">
            <v>0</v>
          </cell>
          <cell r="E984">
            <v>0</v>
          </cell>
          <cell r="F984">
            <v>0</v>
          </cell>
        </row>
        <row r="985">
          <cell r="A985" t="str">
            <v>87203120</v>
          </cell>
          <cell r="B985" t="str">
            <v>Telecom Matl BP</v>
          </cell>
          <cell r="C985">
            <v>0</v>
          </cell>
          <cell r="D985">
            <v>0</v>
          </cell>
          <cell r="E985">
            <v>0</v>
          </cell>
          <cell r="F985">
            <v>0</v>
          </cell>
        </row>
        <row r="986">
          <cell r="A986" t="str">
            <v>87203130</v>
          </cell>
          <cell r="B986" t="str">
            <v>Signal Matl BP</v>
          </cell>
          <cell r="C986">
            <v>0</v>
          </cell>
          <cell r="D986">
            <v>0</v>
          </cell>
          <cell r="E986">
            <v>0</v>
          </cell>
          <cell r="F986">
            <v>0</v>
          </cell>
        </row>
        <row r="987">
          <cell r="A987" t="str">
            <v>87203140</v>
          </cell>
          <cell r="B987" t="str">
            <v>Structures Matl BP</v>
          </cell>
          <cell r="C987">
            <v>0</v>
          </cell>
          <cell r="D987">
            <v>0</v>
          </cell>
          <cell r="E987">
            <v>0</v>
          </cell>
          <cell r="F987">
            <v>0</v>
          </cell>
        </row>
        <row r="988">
          <cell r="A988" t="str">
            <v>87203190</v>
          </cell>
          <cell r="B988" t="str">
            <v>Othr M/W Matl BP</v>
          </cell>
          <cell r="C988">
            <v>0</v>
          </cell>
          <cell r="D988">
            <v>0</v>
          </cell>
          <cell r="E988">
            <v>0</v>
          </cell>
          <cell r="F988">
            <v>0</v>
          </cell>
        </row>
        <row r="989">
          <cell r="A989" t="str">
            <v>87203200</v>
          </cell>
          <cell r="B989" t="str">
            <v>Locomotive</v>
          </cell>
          <cell r="C989">
            <v>0</v>
          </cell>
          <cell r="D989">
            <v>0</v>
          </cell>
          <cell r="E989">
            <v>0</v>
          </cell>
          <cell r="F989">
            <v>0</v>
          </cell>
        </row>
        <row r="990">
          <cell r="A990" t="str">
            <v>87203250</v>
          </cell>
          <cell r="B990" t="str">
            <v>Freight Car</v>
          </cell>
          <cell r="C990">
            <v>0</v>
          </cell>
          <cell r="D990">
            <v>0</v>
          </cell>
          <cell r="E990">
            <v>0</v>
          </cell>
          <cell r="F990">
            <v>0</v>
          </cell>
        </row>
        <row r="991">
          <cell r="A991" t="str">
            <v>87203280</v>
          </cell>
          <cell r="B991" t="str">
            <v>Purchase Capitalized</v>
          </cell>
          <cell r="C991">
            <v>0</v>
          </cell>
          <cell r="D991">
            <v>0</v>
          </cell>
          <cell r="E991">
            <v>0</v>
          </cell>
          <cell r="F991">
            <v>0</v>
          </cell>
        </row>
        <row r="992">
          <cell r="A992" t="str">
            <v>87203290</v>
          </cell>
          <cell r="B992" t="str">
            <v>Other Equipment Rela</v>
          </cell>
          <cell r="C992">
            <v>0</v>
          </cell>
          <cell r="D992">
            <v>0</v>
          </cell>
          <cell r="E992">
            <v>0</v>
          </cell>
          <cell r="F992">
            <v>0</v>
          </cell>
        </row>
        <row r="993">
          <cell r="A993" t="str">
            <v>87203460</v>
          </cell>
          <cell r="B993" t="str">
            <v>Computer Hware/Supp</v>
          </cell>
          <cell r="C993">
            <v>0</v>
          </cell>
          <cell r="D993">
            <v>0</v>
          </cell>
          <cell r="E993">
            <v>0</v>
          </cell>
          <cell r="F993">
            <v>0</v>
          </cell>
        </row>
        <row r="994">
          <cell r="A994" t="str">
            <v>87203501</v>
          </cell>
          <cell r="B994" t="str">
            <v>Store Expense</v>
          </cell>
          <cell r="C994">
            <v>0</v>
          </cell>
          <cell r="D994">
            <v>0</v>
          </cell>
          <cell r="E994">
            <v>0</v>
          </cell>
          <cell r="F994">
            <v>0</v>
          </cell>
        </row>
        <row r="995">
          <cell r="A995" t="str">
            <v>87203530</v>
          </cell>
          <cell r="B995" t="str">
            <v>Billing credit mater</v>
          </cell>
          <cell r="C995">
            <v>0</v>
          </cell>
          <cell r="D995">
            <v>0</v>
          </cell>
          <cell r="E995">
            <v>0</v>
          </cell>
          <cell r="F995">
            <v>0</v>
          </cell>
        </row>
        <row r="996">
          <cell r="A996" t="str">
            <v>87203610</v>
          </cell>
          <cell r="B996" t="str">
            <v>Consult Svc Bill Prj</v>
          </cell>
          <cell r="C996">
            <v>0</v>
          </cell>
          <cell r="D996">
            <v>0</v>
          </cell>
          <cell r="E996">
            <v>0</v>
          </cell>
          <cell r="F996">
            <v>0</v>
          </cell>
        </row>
        <row r="997">
          <cell r="A997" t="str">
            <v>87203620</v>
          </cell>
          <cell r="B997" t="str">
            <v>Legl Svcs I&amp;EFees BP</v>
          </cell>
          <cell r="C997">
            <v>0</v>
          </cell>
          <cell r="D997">
            <v>0</v>
          </cell>
          <cell r="E997">
            <v>0</v>
          </cell>
          <cell r="F997">
            <v>0</v>
          </cell>
        </row>
        <row r="998">
          <cell r="A998" t="str">
            <v>87203670</v>
          </cell>
          <cell r="B998" t="str">
            <v>Pro Eng Sig Svc BP</v>
          </cell>
          <cell r="C998">
            <v>0</v>
          </cell>
          <cell r="D998">
            <v>0</v>
          </cell>
          <cell r="E998">
            <v>0</v>
          </cell>
          <cell r="F998">
            <v>0</v>
          </cell>
        </row>
        <row r="999">
          <cell r="A999" t="str">
            <v>87203690</v>
          </cell>
          <cell r="B999" t="str">
            <v>Pro Svc OS NLegl BP</v>
          </cell>
          <cell r="C999">
            <v>0</v>
          </cell>
          <cell r="D999">
            <v>0</v>
          </cell>
          <cell r="E999">
            <v>0</v>
          </cell>
          <cell r="F999">
            <v>0</v>
          </cell>
        </row>
        <row r="1000">
          <cell r="A1000" t="str">
            <v>87203700</v>
          </cell>
          <cell r="B1000" t="str">
            <v>Rail Switch Bill Prj</v>
          </cell>
          <cell r="C1000">
            <v>0</v>
          </cell>
          <cell r="D1000">
            <v>0</v>
          </cell>
          <cell r="E1000">
            <v>0</v>
          </cell>
          <cell r="F1000">
            <v>0</v>
          </cell>
        </row>
        <row r="1001">
          <cell r="A1001" t="str">
            <v>87203710</v>
          </cell>
          <cell r="B1001" t="str">
            <v>Corporate lodging</v>
          </cell>
          <cell r="C1001">
            <v>0</v>
          </cell>
          <cell r="D1001">
            <v>0</v>
          </cell>
          <cell r="E1001">
            <v>0</v>
          </cell>
          <cell r="F1001">
            <v>0</v>
          </cell>
        </row>
        <row r="1002">
          <cell r="A1002" t="str">
            <v>87203890</v>
          </cell>
          <cell r="B1002" t="str">
            <v>Cons Mg Svc Bill Prj</v>
          </cell>
          <cell r="C1002">
            <v>0</v>
          </cell>
          <cell r="D1002">
            <v>0</v>
          </cell>
          <cell r="E1002">
            <v>0</v>
          </cell>
          <cell r="F1002">
            <v>0</v>
          </cell>
        </row>
        <row r="1003">
          <cell r="A1003" t="str">
            <v>87203910</v>
          </cell>
          <cell r="B1003" t="str">
            <v>Cont Equip WO Op BP</v>
          </cell>
          <cell r="C1003">
            <v>0</v>
          </cell>
          <cell r="D1003">
            <v>0</v>
          </cell>
          <cell r="E1003">
            <v>0</v>
          </cell>
          <cell r="F1003">
            <v>0</v>
          </cell>
        </row>
        <row r="1004">
          <cell r="A1004" t="str">
            <v>87203920</v>
          </cell>
          <cell r="B1004" t="str">
            <v>Oper Cont Equip BP</v>
          </cell>
          <cell r="C1004">
            <v>0</v>
          </cell>
          <cell r="D1004">
            <v>0</v>
          </cell>
          <cell r="E1004">
            <v>0</v>
          </cell>
          <cell r="F1004">
            <v>0</v>
          </cell>
        </row>
        <row r="1005">
          <cell r="A1005" t="str">
            <v>87203940</v>
          </cell>
          <cell r="B1005" t="str">
            <v>Bridge Rep - BP</v>
          </cell>
          <cell r="C1005">
            <v>0</v>
          </cell>
          <cell r="D1005">
            <v>0</v>
          </cell>
          <cell r="E1005">
            <v>0</v>
          </cell>
          <cell r="F1005">
            <v>0</v>
          </cell>
        </row>
        <row r="1006">
          <cell r="A1006" t="str">
            <v>87203950</v>
          </cell>
          <cell r="B1006" t="str">
            <v>Grade/Pav/Dirt Wk BP</v>
          </cell>
          <cell r="C1006">
            <v>0</v>
          </cell>
          <cell r="D1006">
            <v>0</v>
          </cell>
          <cell r="E1006">
            <v>0</v>
          </cell>
          <cell r="F1006">
            <v>0</v>
          </cell>
        </row>
        <row r="1007">
          <cell r="A1007" t="str">
            <v>87203960</v>
          </cell>
          <cell r="B1007" t="str">
            <v>Ongoing Facility Ser</v>
          </cell>
          <cell r="C1007">
            <v>0</v>
          </cell>
          <cell r="D1007">
            <v>0</v>
          </cell>
          <cell r="E1007">
            <v>0</v>
          </cell>
          <cell r="F1007">
            <v>0</v>
          </cell>
        </row>
        <row r="1008">
          <cell r="A1008" t="str">
            <v>87203980</v>
          </cell>
          <cell r="B1008" t="str">
            <v>Const&amp;Demo Bill Prj</v>
          </cell>
          <cell r="C1008">
            <v>0</v>
          </cell>
          <cell r="D1008">
            <v>0</v>
          </cell>
          <cell r="E1008">
            <v>0</v>
          </cell>
          <cell r="F1008">
            <v>0</v>
          </cell>
        </row>
        <row r="1009">
          <cell r="A1009" t="str">
            <v>87203990</v>
          </cell>
          <cell r="B1009" t="str">
            <v>Cont Svcs - Bill Prj</v>
          </cell>
          <cell r="C1009">
            <v>0</v>
          </cell>
          <cell r="D1009">
            <v>0</v>
          </cell>
          <cell r="E1009">
            <v>0</v>
          </cell>
          <cell r="F1009">
            <v>0</v>
          </cell>
        </row>
        <row r="1010">
          <cell r="A1010" t="str">
            <v>87204100</v>
          </cell>
          <cell r="B1010" t="str">
            <v>Electricity</v>
          </cell>
          <cell r="C1010">
            <v>0</v>
          </cell>
          <cell r="D1010">
            <v>0</v>
          </cell>
          <cell r="E1010">
            <v>0</v>
          </cell>
          <cell r="F1010">
            <v>0</v>
          </cell>
        </row>
        <row r="1011">
          <cell r="A1011" t="str">
            <v>87204330</v>
          </cell>
          <cell r="B1011" t="str">
            <v>Rents Ls Vehicles</v>
          </cell>
          <cell r="C1011">
            <v>0</v>
          </cell>
          <cell r="D1011">
            <v>0</v>
          </cell>
          <cell r="E1011">
            <v>0</v>
          </cell>
          <cell r="F1011">
            <v>0</v>
          </cell>
        </row>
        <row r="1012">
          <cell r="A1012" t="str">
            <v>87204340</v>
          </cell>
          <cell r="B1012" t="str">
            <v>Rents Ls Sm Tools</v>
          </cell>
          <cell r="C1012">
            <v>0</v>
          </cell>
          <cell r="D1012">
            <v>0</v>
          </cell>
          <cell r="E1012">
            <v>0</v>
          </cell>
          <cell r="F1012">
            <v>0</v>
          </cell>
        </row>
        <row r="1013">
          <cell r="A1013" t="str">
            <v>87204350</v>
          </cell>
          <cell r="B1013" t="str">
            <v>Rents/Leases - Gen F</v>
          </cell>
          <cell r="C1013">
            <v>0</v>
          </cell>
          <cell r="D1013">
            <v>0</v>
          </cell>
          <cell r="E1013">
            <v>0</v>
          </cell>
          <cell r="F1013">
            <v>0</v>
          </cell>
        </row>
        <row r="1014">
          <cell r="A1014" t="str">
            <v>87207610</v>
          </cell>
          <cell r="B1014" t="str">
            <v>Contributions</v>
          </cell>
          <cell r="C1014">
            <v>0</v>
          </cell>
          <cell r="D1014">
            <v>0</v>
          </cell>
          <cell r="E1014">
            <v>0</v>
          </cell>
          <cell r="F1014">
            <v>0</v>
          </cell>
        </row>
        <row r="1015">
          <cell r="A1015" t="str">
            <v>87207820</v>
          </cell>
          <cell r="B1015" t="str">
            <v>BILLING CREDIT MATER</v>
          </cell>
          <cell r="C1015">
            <v>0</v>
          </cell>
          <cell r="D1015">
            <v>0</v>
          </cell>
          <cell r="E1015">
            <v>0</v>
          </cell>
          <cell r="F1015">
            <v>0</v>
          </cell>
        </row>
        <row r="1016">
          <cell r="A1016" t="str">
            <v>87207900</v>
          </cell>
          <cell r="B1016" t="str">
            <v>Aud excep on Bill Pr</v>
          </cell>
          <cell r="C1016">
            <v>0</v>
          </cell>
          <cell r="D1016">
            <v>0</v>
          </cell>
          <cell r="E1016">
            <v>0</v>
          </cell>
          <cell r="F1016">
            <v>0</v>
          </cell>
        </row>
        <row r="1017">
          <cell r="A1017" t="str">
            <v>87207910</v>
          </cell>
          <cell r="B1017" t="str">
            <v>Billable Rejections</v>
          </cell>
          <cell r="C1017">
            <v>0</v>
          </cell>
          <cell r="D1017">
            <v>0</v>
          </cell>
          <cell r="E1017">
            <v>0</v>
          </cell>
          <cell r="F1017">
            <v>0</v>
          </cell>
        </row>
        <row r="1018">
          <cell r="A1018" t="str">
            <v>87207920</v>
          </cell>
          <cell r="B1018" t="str">
            <v>Capital Adjustments</v>
          </cell>
          <cell r="C1018">
            <v>0</v>
          </cell>
          <cell r="D1018">
            <v>0</v>
          </cell>
          <cell r="E1018">
            <v>0</v>
          </cell>
          <cell r="F1018">
            <v>0</v>
          </cell>
        </row>
        <row r="1019">
          <cell r="A1019" t="str">
            <v>87281100</v>
          </cell>
          <cell r="B1019" t="str">
            <v>Reg Tm (SNO) RRm Inv</v>
          </cell>
          <cell r="C1019">
            <v>0</v>
          </cell>
          <cell r="D1019">
            <v>0</v>
          </cell>
          <cell r="E1019">
            <v>0</v>
          </cell>
          <cell r="F1019">
            <v>0</v>
          </cell>
        </row>
        <row r="1020">
          <cell r="A1020" t="str">
            <v>87282470</v>
          </cell>
          <cell r="B1020" t="str">
            <v>Timesheet Meals  Lo</v>
          </cell>
          <cell r="C1020">
            <v>0</v>
          </cell>
          <cell r="D1020">
            <v>0</v>
          </cell>
          <cell r="E1020">
            <v>0</v>
          </cell>
          <cell r="F1020">
            <v>0</v>
          </cell>
        </row>
        <row r="1021">
          <cell r="A1021" t="str">
            <v>87283710</v>
          </cell>
          <cell r="B1021" t="str">
            <v>Corp Lod - RRI</v>
          </cell>
          <cell r="C1021">
            <v>0</v>
          </cell>
          <cell r="D1021">
            <v>0</v>
          </cell>
          <cell r="E1021">
            <v>0</v>
          </cell>
          <cell r="F1021">
            <v>0</v>
          </cell>
        </row>
        <row r="1022">
          <cell r="A1022" t="str">
            <v>87293990</v>
          </cell>
          <cell r="B1022" t="str">
            <v>CONTRACT SERVICES -</v>
          </cell>
          <cell r="C1022">
            <v>0</v>
          </cell>
          <cell r="D1022">
            <v>0</v>
          </cell>
          <cell r="E1022">
            <v>0</v>
          </cell>
          <cell r="F1022">
            <v>0</v>
          </cell>
        </row>
        <row r="1023">
          <cell r="A1023" t="str">
            <v>87301901</v>
          </cell>
          <cell r="B1023" t="str">
            <v>Back Pay Credits - 0</v>
          </cell>
          <cell r="C1023">
            <v>0</v>
          </cell>
          <cell r="D1023">
            <v>0</v>
          </cell>
          <cell r="E1023">
            <v>0</v>
          </cell>
          <cell r="F1023">
            <v>0</v>
          </cell>
        </row>
        <row r="1024">
          <cell r="A1024" t="str">
            <v>87301902</v>
          </cell>
          <cell r="B1024" t="str">
            <v>Acct 3412 Protection</v>
          </cell>
          <cell r="C1024">
            <v>0</v>
          </cell>
          <cell r="D1024">
            <v>0</v>
          </cell>
          <cell r="E1024">
            <v>0</v>
          </cell>
          <cell r="F1024">
            <v>0</v>
          </cell>
        </row>
        <row r="1025">
          <cell r="A1025" t="str">
            <v>87301910</v>
          </cell>
          <cell r="B1025" t="str">
            <v>Back Pay Credits - 1</v>
          </cell>
          <cell r="C1025">
            <v>0</v>
          </cell>
          <cell r="D1025">
            <v>0</v>
          </cell>
          <cell r="E1025">
            <v>0</v>
          </cell>
          <cell r="F1025">
            <v>0</v>
          </cell>
        </row>
        <row r="1026">
          <cell r="A1026" t="str">
            <v>87301914</v>
          </cell>
          <cell r="B1026" t="str">
            <v>Back Pay Credits - 1</v>
          </cell>
          <cell r="C1026">
            <v>0</v>
          </cell>
          <cell r="D1026">
            <v>0</v>
          </cell>
          <cell r="E1026">
            <v>0</v>
          </cell>
          <cell r="F1026">
            <v>0</v>
          </cell>
        </row>
        <row r="1027">
          <cell r="A1027" t="str">
            <v>87301915</v>
          </cell>
          <cell r="B1027" t="str">
            <v>Back Pay Credits - 1</v>
          </cell>
          <cell r="C1027">
            <v>0</v>
          </cell>
          <cell r="D1027">
            <v>0</v>
          </cell>
          <cell r="E1027">
            <v>0</v>
          </cell>
          <cell r="F1027">
            <v>0</v>
          </cell>
        </row>
        <row r="1028">
          <cell r="A1028" t="str">
            <v>87301920</v>
          </cell>
          <cell r="B1028" t="str">
            <v>Back Pay Credits - 2</v>
          </cell>
          <cell r="C1028">
            <v>0</v>
          </cell>
          <cell r="D1028">
            <v>0</v>
          </cell>
          <cell r="E1028">
            <v>0</v>
          </cell>
          <cell r="F1028">
            <v>0</v>
          </cell>
        </row>
        <row r="1029">
          <cell r="A1029" t="str">
            <v>87301923</v>
          </cell>
          <cell r="B1029" t="str">
            <v>Back Pay Credits - 2</v>
          </cell>
          <cell r="C1029">
            <v>0</v>
          </cell>
          <cell r="D1029">
            <v>0</v>
          </cell>
          <cell r="E1029">
            <v>0</v>
          </cell>
          <cell r="F1029">
            <v>0</v>
          </cell>
        </row>
        <row r="1030">
          <cell r="A1030" t="str">
            <v>87301924</v>
          </cell>
          <cell r="B1030" t="str">
            <v>Back Pay Credits - 2</v>
          </cell>
          <cell r="C1030">
            <v>0</v>
          </cell>
          <cell r="D1030">
            <v>0</v>
          </cell>
          <cell r="E1030">
            <v>0</v>
          </cell>
          <cell r="F1030">
            <v>0</v>
          </cell>
        </row>
        <row r="1031">
          <cell r="A1031" t="str">
            <v>87301925</v>
          </cell>
          <cell r="B1031" t="str">
            <v>Back Pay Credits - 2</v>
          </cell>
          <cell r="C1031">
            <v>0</v>
          </cell>
          <cell r="D1031">
            <v>0</v>
          </cell>
          <cell r="E1031">
            <v>0</v>
          </cell>
          <cell r="F1031">
            <v>0</v>
          </cell>
        </row>
        <row r="1032">
          <cell r="A1032" t="str">
            <v>87301926</v>
          </cell>
          <cell r="B1032" t="str">
            <v>Back Pay Credits - 2</v>
          </cell>
          <cell r="C1032">
            <v>0</v>
          </cell>
          <cell r="D1032">
            <v>0</v>
          </cell>
          <cell r="E1032">
            <v>0</v>
          </cell>
          <cell r="F1032">
            <v>0</v>
          </cell>
        </row>
        <row r="1033">
          <cell r="A1033" t="str">
            <v>87302201</v>
          </cell>
          <cell r="B1033" t="str">
            <v>Back Pay PRT Credits</v>
          </cell>
          <cell r="C1033">
            <v>0</v>
          </cell>
          <cell r="D1033">
            <v>0</v>
          </cell>
          <cell r="E1033">
            <v>0</v>
          </cell>
          <cell r="F1033">
            <v>0</v>
          </cell>
        </row>
        <row r="1034">
          <cell r="A1034" t="str">
            <v>87302210</v>
          </cell>
          <cell r="B1034" t="str">
            <v>Back Pay PRT Credits</v>
          </cell>
          <cell r="C1034">
            <v>0</v>
          </cell>
          <cell r="D1034">
            <v>0</v>
          </cell>
          <cell r="E1034">
            <v>0</v>
          </cell>
          <cell r="F1034">
            <v>0</v>
          </cell>
        </row>
        <row r="1035">
          <cell r="A1035" t="str">
            <v>87302211</v>
          </cell>
          <cell r="B1035" t="str">
            <v>Exempt PR Tax Credit</v>
          </cell>
          <cell r="C1035">
            <v>0</v>
          </cell>
          <cell r="D1035">
            <v>0</v>
          </cell>
          <cell r="E1035">
            <v>0</v>
          </cell>
          <cell r="F1035">
            <v>0</v>
          </cell>
        </row>
        <row r="1036">
          <cell r="A1036" t="str">
            <v>87302214</v>
          </cell>
          <cell r="B1036" t="str">
            <v>Back Pay PRT Credits</v>
          </cell>
          <cell r="C1036">
            <v>0</v>
          </cell>
          <cell r="D1036">
            <v>0</v>
          </cell>
          <cell r="E1036">
            <v>0</v>
          </cell>
          <cell r="F1036">
            <v>0</v>
          </cell>
        </row>
        <row r="1037">
          <cell r="A1037" t="str">
            <v>87302215</v>
          </cell>
          <cell r="B1037" t="str">
            <v>Back Pay PRT Credits</v>
          </cell>
          <cell r="C1037">
            <v>0</v>
          </cell>
          <cell r="D1037">
            <v>0</v>
          </cell>
          <cell r="E1037">
            <v>0</v>
          </cell>
          <cell r="F1037">
            <v>0</v>
          </cell>
        </row>
        <row r="1038">
          <cell r="A1038" t="str">
            <v>87302220</v>
          </cell>
          <cell r="B1038" t="str">
            <v>Back Pay PRT Credits</v>
          </cell>
          <cell r="C1038">
            <v>0</v>
          </cell>
          <cell r="D1038">
            <v>0</v>
          </cell>
          <cell r="E1038">
            <v>0</v>
          </cell>
          <cell r="F1038">
            <v>0</v>
          </cell>
        </row>
        <row r="1039">
          <cell r="A1039" t="str">
            <v>87302223</v>
          </cell>
          <cell r="B1039" t="str">
            <v>Back Pay PRT Credits</v>
          </cell>
          <cell r="C1039">
            <v>0</v>
          </cell>
          <cell r="D1039">
            <v>0</v>
          </cell>
          <cell r="E1039">
            <v>0</v>
          </cell>
          <cell r="F1039">
            <v>0</v>
          </cell>
        </row>
        <row r="1040">
          <cell r="A1040" t="str">
            <v>87302224</v>
          </cell>
          <cell r="B1040" t="str">
            <v>Back Pay PRT Credits</v>
          </cell>
          <cell r="C1040">
            <v>0</v>
          </cell>
          <cell r="D1040">
            <v>0</v>
          </cell>
          <cell r="E1040">
            <v>0</v>
          </cell>
          <cell r="F1040">
            <v>0</v>
          </cell>
        </row>
        <row r="1041">
          <cell r="A1041" t="str">
            <v>87302225</v>
          </cell>
          <cell r="B1041" t="str">
            <v>Back Pay PRT Credits</v>
          </cell>
          <cell r="C1041">
            <v>0</v>
          </cell>
          <cell r="D1041">
            <v>0</v>
          </cell>
          <cell r="E1041">
            <v>0</v>
          </cell>
          <cell r="F1041">
            <v>0</v>
          </cell>
        </row>
        <row r="1042">
          <cell r="A1042" t="str">
            <v>87302226</v>
          </cell>
          <cell r="B1042" t="str">
            <v>Back Pay PRT Credits</v>
          </cell>
          <cell r="C1042">
            <v>0</v>
          </cell>
          <cell r="D1042">
            <v>0</v>
          </cell>
          <cell r="E1042">
            <v>0</v>
          </cell>
          <cell r="F1042">
            <v>0</v>
          </cell>
        </row>
        <row r="1043">
          <cell r="A1043" t="str">
            <v>87302290</v>
          </cell>
          <cell r="B1043" t="str">
            <v>Scheduled PR Tax Cre</v>
          </cell>
          <cell r="C1043">
            <v>0</v>
          </cell>
          <cell r="D1043">
            <v>0</v>
          </cell>
          <cell r="E1043">
            <v>0</v>
          </cell>
          <cell r="F1043">
            <v>0</v>
          </cell>
        </row>
        <row r="1044">
          <cell r="A1044" t="str">
            <v>87302303</v>
          </cell>
          <cell r="B1044" t="str">
            <v>Exempt H&amp;W Credits</v>
          </cell>
          <cell r="C1044">
            <v>0</v>
          </cell>
          <cell r="D1044">
            <v>0</v>
          </cell>
          <cell r="E1044">
            <v>0</v>
          </cell>
          <cell r="F1044">
            <v>0</v>
          </cell>
        </row>
        <row r="1045">
          <cell r="A1045" t="str">
            <v>87302320</v>
          </cell>
          <cell r="B1045" t="str">
            <v>Scheduled H&amp;W</v>
          </cell>
          <cell r="C1045">
            <v>0</v>
          </cell>
          <cell r="D1045">
            <v>0</v>
          </cell>
          <cell r="E1045">
            <v>0</v>
          </cell>
          <cell r="F1045">
            <v>0</v>
          </cell>
        </row>
        <row r="1046">
          <cell r="A1046" t="str">
            <v>87302321</v>
          </cell>
          <cell r="B1046" t="str">
            <v>Back Pay H&amp;W Credits</v>
          </cell>
          <cell r="C1046">
            <v>0</v>
          </cell>
          <cell r="D1046">
            <v>0</v>
          </cell>
          <cell r="E1046">
            <v>0</v>
          </cell>
          <cell r="F1046">
            <v>0</v>
          </cell>
        </row>
        <row r="1047">
          <cell r="A1047" t="str">
            <v>87303881</v>
          </cell>
          <cell r="B1047" t="str">
            <v>Intercompany Insuran</v>
          </cell>
          <cell r="C1047">
            <v>0</v>
          </cell>
          <cell r="D1047">
            <v>0</v>
          </cell>
          <cell r="E1047">
            <v>0</v>
          </cell>
          <cell r="F1047">
            <v>0</v>
          </cell>
        </row>
        <row r="1048">
          <cell r="A1048" t="str">
            <v>87303883</v>
          </cell>
          <cell r="B1048" t="str">
            <v>Inte Ins EQ OH Re PS</v>
          </cell>
          <cell r="C1048">
            <v>0</v>
          </cell>
          <cell r="D1048">
            <v>0</v>
          </cell>
          <cell r="E1048">
            <v>0</v>
          </cell>
          <cell r="F1048">
            <v>0</v>
          </cell>
        </row>
        <row r="1049">
          <cell r="A1049" t="str">
            <v>87307801</v>
          </cell>
          <cell r="B1049" t="str">
            <v>Intercompany Insuran</v>
          </cell>
          <cell r="C1049">
            <v>0</v>
          </cell>
          <cell r="D1049">
            <v>0</v>
          </cell>
          <cell r="E1049">
            <v>0</v>
          </cell>
          <cell r="F1049">
            <v>0</v>
          </cell>
        </row>
        <row r="1050">
          <cell r="A1050" t="str">
            <v>87307830</v>
          </cell>
          <cell r="B1050" t="str">
            <v>Inte Ins EQ OH Recla</v>
          </cell>
          <cell r="C1050">
            <v>0</v>
          </cell>
          <cell r="D1050">
            <v>0</v>
          </cell>
          <cell r="E1050">
            <v>0</v>
          </cell>
          <cell r="F1050">
            <v>0</v>
          </cell>
        </row>
        <row r="1051">
          <cell r="A1051" t="str">
            <v>87315031</v>
          </cell>
          <cell r="B1051" t="str">
            <v>Freight Claims Paid</v>
          </cell>
          <cell r="C1051">
            <v>0</v>
          </cell>
          <cell r="D1051">
            <v>0</v>
          </cell>
          <cell r="E1051">
            <v>0</v>
          </cell>
          <cell r="F1051">
            <v>0</v>
          </cell>
        </row>
        <row r="1052">
          <cell r="A1052" t="str">
            <v>87345055</v>
          </cell>
          <cell r="B1052" t="str">
            <v>Property Dam Clai -P</v>
          </cell>
          <cell r="C1052">
            <v>0</v>
          </cell>
          <cell r="D1052">
            <v>0</v>
          </cell>
          <cell r="E1052">
            <v>0</v>
          </cell>
          <cell r="F1052">
            <v>0</v>
          </cell>
        </row>
        <row r="1053">
          <cell r="A1053" t="str">
            <v>87365343</v>
          </cell>
          <cell r="B1053" t="str">
            <v>Frn  Dam - Rep &amp; Tow</v>
          </cell>
          <cell r="C1053">
            <v>0</v>
          </cell>
          <cell r="D1053">
            <v>0</v>
          </cell>
          <cell r="E1053">
            <v>0</v>
          </cell>
          <cell r="F1053">
            <v>0</v>
          </cell>
        </row>
        <row r="1054">
          <cell r="A1054" t="str">
            <v>87375344</v>
          </cell>
          <cell r="B1054" t="str">
            <v>Frn  Dest - Sett &amp; T</v>
          </cell>
          <cell r="C1054">
            <v>0</v>
          </cell>
          <cell r="D1054">
            <v>0</v>
          </cell>
          <cell r="E1054">
            <v>0</v>
          </cell>
          <cell r="F1054">
            <v>0</v>
          </cell>
        </row>
        <row r="1055">
          <cell r="A1055" t="str">
            <v>87385040</v>
          </cell>
          <cell r="B1055" t="str">
            <v>Contracted Clearing</v>
          </cell>
          <cell r="C1055">
            <v>0</v>
          </cell>
          <cell r="D1055">
            <v>0</v>
          </cell>
          <cell r="E1055">
            <v>0</v>
          </cell>
          <cell r="F1055">
            <v>0</v>
          </cell>
        </row>
        <row r="1056">
          <cell r="A1056" t="str">
            <v>87385041</v>
          </cell>
          <cell r="B1056" t="str">
            <v>Leased Equipment (BN</v>
          </cell>
          <cell r="C1056">
            <v>0</v>
          </cell>
          <cell r="D1056">
            <v>0</v>
          </cell>
          <cell r="E1056">
            <v>0</v>
          </cell>
          <cell r="F1056">
            <v>0</v>
          </cell>
        </row>
        <row r="1057">
          <cell r="A1057" t="str">
            <v>87385042</v>
          </cell>
          <cell r="B1057" t="str">
            <v>Pollution Control -</v>
          </cell>
          <cell r="C1057">
            <v>0</v>
          </cell>
          <cell r="D1057">
            <v>0</v>
          </cell>
          <cell r="E1057">
            <v>0</v>
          </cell>
          <cell r="F1057">
            <v>0</v>
          </cell>
        </row>
        <row r="1058">
          <cell r="A1058" t="str">
            <v>87385043</v>
          </cell>
          <cell r="B1058" t="str">
            <v>Environmental Emerge</v>
          </cell>
          <cell r="C1058">
            <v>0</v>
          </cell>
          <cell r="D1058">
            <v>0</v>
          </cell>
          <cell r="E1058">
            <v>0</v>
          </cell>
          <cell r="F1058">
            <v>0</v>
          </cell>
        </row>
        <row r="1059">
          <cell r="A1059" t="str">
            <v>87385044</v>
          </cell>
          <cell r="B1059" t="str">
            <v>Drayage - Project Re</v>
          </cell>
          <cell r="C1059">
            <v>0</v>
          </cell>
          <cell r="D1059">
            <v>0</v>
          </cell>
          <cell r="E1059">
            <v>0</v>
          </cell>
          <cell r="F1059">
            <v>0</v>
          </cell>
        </row>
        <row r="1060">
          <cell r="A1060" t="str">
            <v>87385045</v>
          </cell>
          <cell r="B1060" t="str">
            <v>Contracted Labor - I</v>
          </cell>
          <cell r="C1060">
            <v>0</v>
          </cell>
          <cell r="D1060">
            <v>0</v>
          </cell>
          <cell r="E1060">
            <v>0</v>
          </cell>
          <cell r="F1060">
            <v>0</v>
          </cell>
        </row>
        <row r="1061">
          <cell r="A1061" t="str">
            <v>87385047</v>
          </cell>
          <cell r="B1061" t="str">
            <v>Contracted Labor - I</v>
          </cell>
          <cell r="C1061">
            <v>0</v>
          </cell>
          <cell r="D1061">
            <v>0</v>
          </cell>
          <cell r="E1061">
            <v>0</v>
          </cell>
          <cell r="F1061">
            <v>0</v>
          </cell>
        </row>
        <row r="1062">
          <cell r="A1062" t="str">
            <v>87385048</v>
          </cell>
          <cell r="B1062" t="str">
            <v>Other Cas Expen - Pr</v>
          </cell>
          <cell r="C1062">
            <v>0</v>
          </cell>
          <cell r="D1062">
            <v>0</v>
          </cell>
          <cell r="E1062">
            <v>0</v>
          </cell>
          <cell r="F1062">
            <v>0</v>
          </cell>
        </row>
        <row r="1063">
          <cell r="A1063" t="str">
            <v>87395035</v>
          </cell>
          <cell r="B1063" t="str">
            <v>Frt Claims - Inc Pro</v>
          </cell>
          <cell r="C1063">
            <v>0</v>
          </cell>
          <cell r="D1063">
            <v>0</v>
          </cell>
          <cell r="E1063">
            <v>0</v>
          </cell>
          <cell r="F1063">
            <v>0</v>
          </cell>
        </row>
        <row r="1064">
          <cell r="A1064" t="str">
            <v>87395050</v>
          </cell>
          <cell r="B1064" t="str">
            <v>Casualty - Spe Res -</v>
          </cell>
          <cell r="C1064">
            <v>0</v>
          </cell>
          <cell r="D1064">
            <v>0</v>
          </cell>
          <cell r="E1064">
            <v>0</v>
          </cell>
          <cell r="F1064">
            <v>0</v>
          </cell>
        </row>
        <row r="1065">
          <cell r="A1065" t="str">
            <v>87405240</v>
          </cell>
          <cell r="B1065" t="str">
            <v>Frn  Dam/Dest - Rep</v>
          </cell>
          <cell r="C1065">
            <v>0</v>
          </cell>
          <cell r="D1065">
            <v>0</v>
          </cell>
          <cell r="E1065">
            <v>0</v>
          </cell>
          <cell r="F1065">
            <v>0</v>
          </cell>
        </row>
        <row r="1066">
          <cell r="A1066" t="str">
            <v>87415051</v>
          </cell>
          <cell r="B1066" t="str">
            <v>Offline Derai - Proj</v>
          </cell>
          <cell r="C1066">
            <v>0</v>
          </cell>
          <cell r="D1066">
            <v>0</v>
          </cell>
          <cell r="E1066">
            <v>0</v>
          </cell>
          <cell r="F1066">
            <v>0</v>
          </cell>
        </row>
        <row r="1067">
          <cell r="A1067" t="str">
            <v>87426066</v>
          </cell>
          <cell r="B1067" t="str">
            <v>Frn Rep Sett or To</v>
          </cell>
          <cell r="C1067">
            <v>0</v>
          </cell>
          <cell r="D1067">
            <v>0</v>
          </cell>
          <cell r="E1067">
            <v>0</v>
          </cell>
          <cell r="F1067">
            <v>0</v>
          </cell>
        </row>
        <row r="1068">
          <cell r="A1068" t="str">
            <v>87533951</v>
          </cell>
          <cell r="B1068" t="str">
            <v>Remediation Payments</v>
          </cell>
          <cell r="C1068">
            <v>0</v>
          </cell>
          <cell r="D1068">
            <v>0</v>
          </cell>
          <cell r="E1068">
            <v>0</v>
          </cell>
          <cell r="F1068">
            <v>0</v>
          </cell>
        </row>
        <row r="1069">
          <cell r="A1069" t="str">
            <v>87534951</v>
          </cell>
          <cell r="B1069" t="str">
            <v>Legal Fees Payments</v>
          </cell>
          <cell r="C1069">
            <v>0</v>
          </cell>
          <cell r="D1069">
            <v>0</v>
          </cell>
          <cell r="E1069">
            <v>0</v>
          </cell>
          <cell r="F1069">
            <v>0</v>
          </cell>
        </row>
        <row r="1070">
          <cell r="A1070" t="str">
            <v>87535000</v>
          </cell>
          <cell r="B1070" t="str">
            <v>Reimbur-Recov - Env</v>
          </cell>
          <cell r="C1070">
            <v>0</v>
          </cell>
          <cell r="D1070">
            <v>0</v>
          </cell>
          <cell r="E1070">
            <v>0</v>
          </cell>
          <cell r="F1070">
            <v>0</v>
          </cell>
        </row>
        <row r="1071">
          <cell r="A1071" t="str">
            <v>87536951</v>
          </cell>
          <cell r="B1071" t="str">
            <v>3rd Party Claims Pay</v>
          </cell>
          <cell r="C1071">
            <v>0</v>
          </cell>
          <cell r="D1071">
            <v>0</v>
          </cell>
          <cell r="E1071">
            <v>0</v>
          </cell>
          <cell r="F1071">
            <v>0</v>
          </cell>
        </row>
        <row r="1072">
          <cell r="A1072" t="str">
            <v>87537951</v>
          </cell>
          <cell r="B1072" t="str">
            <v>3rd Party Legal Fees</v>
          </cell>
          <cell r="C1072">
            <v>0</v>
          </cell>
          <cell r="D1072">
            <v>0</v>
          </cell>
          <cell r="E1072">
            <v>0</v>
          </cell>
          <cell r="F1072">
            <v>0</v>
          </cell>
        </row>
        <row r="1073">
          <cell r="A1073" t="str">
            <v>87805034</v>
          </cell>
          <cell r="B1073" t="str">
            <v>Frt Claims - Unap Fr</v>
          </cell>
          <cell r="C1073">
            <v>0</v>
          </cell>
          <cell r="D1073">
            <v>0</v>
          </cell>
          <cell r="E1073">
            <v>0</v>
          </cell>
          <cell r="F1073">
            <v>0</v>
          </cell>
        </row>
        <row r="1074">
          <cell r="A1074" t="str">
            <v>87835033</v>
          </cell>
          <cell r="B1074" t="str">
            <v>Frt Claims - Tem Sus</v>
          </cell>
          <cell r="C1074">
            <v>0</v>
          </cell>
          <cell r="D1074">
            <v>0</v>
          </cell>
          <cell r="E1074">
            <v>0</v>
          </cell>
          <cell r="F1074">
            <v>0</v>
          </cell>
        </row>
        <row r="1075">
          <cell r="A1075" t="str">
            <v>87845032</v>
          </cell>
          <cell r="B1075" t="str">
            <v>Frt Claims - Inter S</v>
          </cell>
          <cell r="C1075">
            <v>0</v>
          </cell>
          <cell r="D1075">
            <v>0</v>
          </cell>
          <cell r="E1075">
            <v>0</v>
          </cell>
          <cell r="F1075">
            <v>0</v>
          </cell>
        </row>
        <row r="1076">
          <cell r="A1076" t="str">
            <v>87866970</v>
          </cell>
          <cell r="B1076" t="str">
            <v>Cap Int Credits</v>
          </cell>
          <cell r="C1076">
            <v>0</v>
          </cell>
          <cell r="D1076">
            <v>0</v>
          </cell>
          <cell r="E1076">
            <v>0</v>
          </cell>
          <cell r="F1076">
            <v>0</v>
          </cell>
        </row>
        <row r="1077">
          <cell r="A1077" t="str">
            <v>87903990</v>
          </cell>
          <cell r="B1077" t="str">
            <v>Ballast Equipment OL</v>
          </cell>
          <cell r="C1077">
            <v>0</v>
          </cell>
          <cell r="D1077">
            <v>0</v>
          </cell>
          <cell r="E1077">
            <v>0</v>
          </cell>
          <cell r="F1077">
            <v>0</v>
          </cell>
        </row>
        <row r="1078">
          <cell r="A1078" t="str">
            <v>87912990</v>
          </cell>
          <cell r="B1078" t="str">
            <v>Plastic Ties - Unins</v>
          </cell>
          <cell r="C1078">
            <v>0</v>
          </cell>
          <cell r="D1078">
            <v>0</v>
          </cell>
          <cell r="E1078">
            <v>0</v>
          </cell>
          <cell r="F1078">
            <v>0</v>
          </cell>
        </row>
        <row r="1079">
          <cell r="A1079" t="str">
            <v>87913000</v>
          </cell>
          <cell r="B1079" t="str">
            <v>Uninstalled AFE Mate</v>
          </cell>
          <cell r="C1079">
            <v>0</v>
          </cell>
          <cell r="D1079">
            <v>0</v>
          </cell>
          <cell r="E1079">
            <v>0</v>
          </cell>
          <cell r="F1079">
            <v>0</v>
          </cell>
        </row>
        <row r="1080">
          <cell r="A1080" t="str">
            <v>87913020</v>
          </cell>
          <cell r="B1080" t="str">
            <v>NEW CONCRETE/STEEL T</v>
          </cell>
          <cell r="C1080">
            <v>0</v>
          </cell>
          <cell r="D1080">
            <v>0</v>
          </cell>
          <cell r="E1080">
            <v>0</v>
          </cell>
          <cell r="F1080">
            <v>0</v>
          </cell>
        </row>
        <row r="1081">
          <cell r="A1081" t="str">
            <v>87913060</v>
          </cell>
          <cell r="B1081" t="str">
            <v>NEW WELDED RAIL - UN</v>
          </cell>
          <cell r="C1081">
            <v>0</v>
          </cell>
          <cell r="D1081">
            <v>0</v>
          </cell>
          <cell r="E1081">
            <v>0</v>
          </cell>
          <cell r="F1081">
            <v>0</v>
          </cell>
        </row>
        <row r="1082">
          <cell r="A1082" t="str">
            <v>87913070</v>
          </cell>
          <cell r="B1082" t="str">
            <v>SH WELDED RAIL - UNI</v>
          </cell>
          <cell r="C1082">
            <v>0</v>
          </cell>
          <cell r="D1082">
            <v>0</v>
          </cell>
          <cell r="E1082">
            <v>0</v>
          </cell>
          <cell r="F1082">
            <v>0</v>
          </cell>
        </row>
        <row r="1083">
          <cell r="A1083" t="str">
            <v>87961950</v>
          </cell>
          <cell r="B1083" t="str">
            <v>OL Transportation La</v>
          </cell>
          <cell r="C1083">
            <v>0</v>
          </cell>
          <cell r="D1083">
            <v>0</v>
          </cell>
          <cell r="E1083">
            <v>0</v>
          </cell>
          <cell r="F1083">
            <v>0</v>
          </cell>
        </row>
        <row r="1084">
          <cell r="A1084" t="str">
            <v>87962250</v>
          </cell>
          <cell r="B1084" t="str">
            <v>OL Transportation PR</v>
          </cell>
          <cell r="C1084">
            <v>0</v>
          </cell>
          <cell r="D1084">
            <v>0</v>
          </cell>
          <cell r="E1084">
            <v>0</v>
          </cell>
          <cell r="F1084">
            <v>0</v>
          </cell>
        </row>
        <row r="1085">
          <cell r="A1085" t="str">
            <v>87962340</v>
          </cell>
          <cell r="B1085" t="str">
            <v>OL Transportation H&amp;</v>
          </cell>
          <cell r="C1085">
            <v>0</v>
          </cell>
          <cell r="D1085">
            <v>0</v>
          </cell>
          <cell r="E1085">
            <v>0</v>
          </cell>
          <cell r="F1085">
            <v>0</v>
          </cell>
        </row>
        <row r="1086">
          <cell r="A1086" t="str">
            <v>87963990</v>
          </cell>
          <cell r="B1086" t="str">
            <v>OL Transportation Pu</v>
          </cell>
          <cell r="C1086">
            <v>0</v>
          </cell>
          <cell r="D1086">
            <v>0</v>
          </cell>
          <cell r="E1086">
            <v>0</v>
          </cell>
          <cell r="F1086">
            <v>0</v>
          </cell>
        </row>
        <row r="1087">
          <cell r="A1087" t="str">
            <v>88000000</v>
          </cell>
          <cell r="B1087" t="str">
            <v>PPA Amort – Interest</v>
          </cell>
          <cell r="C1087">
            <v>6592662.21</v>
          </cell>
          <cell r="D1087">
            <v>6742866.2300000004</v>
          </cell>
          <cell r="E1087">
            <v>-150204.01999999999</v>
          </cell>
          <cell r="F1087">
            <v>13301201.970000001</v>
          </cell>
        </row>
        <row r="1088">
          <cell r="A1088" t="str">
            <v>88030000</v>
          </cell>
          <cell r="B1088" t="str">
            <v>Interest on TxDefic</v>
          </cell>
          <cell r="C1088">
            <v>-250326.96</v>
          </cell>
          <cell r="D1088">
            <v>-2310890.08</v>
          </cell>
          <cell r="E1088">
            <v>2060563.12</v>
          </cell>
          <cell r="F1088">
            <v>-996544.78</v>
          </cell>
        </row>
        <row r="1089">
          <cell r="A1089" t="str">
            <v>88100000</v>
          </cell>
          <cell r="B1089" t="str">
            <v>Amrtz Debit Dis/Iss</v>
          </cell>
          <cell r="C1089">
            <v>-523578.45</v>
          </cell>
          <cell r="D1089">
            <v>-517923.44</v>
          </cell>
          <cell r="E1089">
            <v>-5655.01</v>
          </cell>
          <cell r="F1089">
            <v>-1039807.92</v>
          </cell>
        </row>
        <row r="1090">
          <cell r="A1090" t="str">
            <v>88110000</v>
          </cell>
          <cell r="B1090" t="str">
            <v>Contribut to BN Fund</v>
          </cell>
          <cell r="C1090">
            <v>-2500000</v>
          </cell>
          <cell r="D1090">
            <v>-2500000</v>
          </cell>
          <cell r="E1090">
            <v>0</v>
          </cell>
          <cell r="F1090">
            <v>-5000000</v>
          </cell>
        </row>
        <row r="1091">
          <cell r="A1091" t="str">
            <v>88120000</v>
          </cell>
          <cell r="B1091" t="str">
            <v>Inter Expn Stru Annu</v>
          </cell>
          <cell r="C1091">
            <v>-146993</v>
          </cell>
          <cell r="D1091">
            <v>-119137.87</v>
          </cell>
          <cell r="E1091">
            <v>-27855.13</v>
          </cell>
          <cell r="F1091">
            <v>-299796.51</v>
          </cell>
        </row>
        <row r="1092">
          <cell r="A1092" t="str">
            <v>88133440</v>
          </cell>
          <cell r="B1092" t="str">
            <v>Pol Contributions-Of</v>
          </cell>
          <cell r="C1092">
            <v>0</v>
          </cell>
          <cell r="D1092">
            <v>0</v>
          </cell>
          <cell r="E1092">
            <v>0</v>
          </cell>
          <cell r="F1092">
            <v>0</v>
          </cell>
        </row>
        <row r="1093">
          <cell r="A1093" t="str">
            <v>88133690</v>
          </cell>
          <cell r="B1093" t="str">
            <v>Political Cont PS</v>
          </cell>
          <cell r="C1093">
            <v>0</v>
          </cell>
          <cell r="D1093">
            <v>0</v>
          </cell>
          <cell r="E1093">
            <v>0</v>
          </cell>
          <cell r="F1093">
            <v>-24700.48</v>
          </cell>
        </row>
        <row r="1094">
          <cell r="A1094" t="str">
            <v>88134000</v>
          </cell>
          <cell r="B1094" t="str">
            <v>Political Cont Meals</v>
          </cell>
          <cell r="C1094">
            <v>0</v>
          </cell>
          <cell r="D1094">
            <v>0</v>
          </cell>
          <cell r="E1094">
            <v>0</v>
          </cell>
          <cell r="F1094">
            <v>0</v>
          </cell>
        </row>
        <row r="1095">
          <cell r="A1095" t="str">
            <v>88134020</v>
          </cell>
          <cell r="B1095" t="str">
            <v>Political Cont Travl</v>
          </cell>
          <cell r="C1095">
            <v>0</v>
          </cell>
          <cell r="D1095">
            <v>0</v>
          </cell>
          <cell r="E1095">
            <v>0</v>
          </cell>
          <cell r="F1095">
            <v>0</v>
          </cell>
        </row>
        <row r="1096">
          <cell r="A1096" t="str">
            <v>88134040</v>
          </cell>
          <cell r="B1096" t="str">
            <v>Political Cont AirTr</v>
          </cell>
          <cell r="C1096">
            <v>0</v>
          </cell>
          <cell r="D1096">
            <v>0</v>
          </cell>
          <cell r="E1096">
            <v>0</v>
          </cell>
          <cell r="F1096">
            <v>0</v>
          </cell>
        </row>
        <row r="1097">
          <cell r="A1097" t="str">
            <v>88134050</v>
          </cell>
          <cell r="B1097" t="str">
            <v>Political Cont BuCar</v>
          </cell>
          <cell r="C1097">
            <v>0</v>
          </cell>
          <cell r="D1097">
            <v>-32255.38</v>
          </cell>
          <cell r="E1097">
            <v>32255.38</v>
          </cell>
          <cell r="F1097">
            <v>-15372.34</v>
          </cell>
        </row>
        <row r="1098">
          <cell r="A1098" t="str">
            <v>88134070</v>
          </cell>
          <cell r="B1098" t="str">
            <v>Political Cont Ent</v>
          </cell>
          <cell r="C1098">
            <v>-4695.3100000000004</v>
          </cell>
          <cell r="D1098">
            <v>-1934.42</v>
          </cell>
          <cell r="E1098">
            <v>-2760.89</v>
          </cell>
          <cell r="F1098">
            <v>-4914.2</v>
          </cell>
        </row>
        <row r="1099">
          <cell r="A1099" t="str">
            <v>88135300</v>
          </cell>
          <cell r="B1099" t="str">
            <v>Political Cont Adv</v>
          </cell>
          <cell r="C1099">
            <v>0</v>
          </cell>
          <cell r="D1099">
            <v>-393</v>
          </cell>
          <cell r="E1099">
            <v>393</v>
          </cell>
          <cell r="F1099">
            <v>-400</v>
          </cell>
        </row>
        <row r="1100">
          <cell r="A1100" t="str">
            <v>88135310</v>
          </cell>
          <cell r="B1100" t="str">
            <v>Political Cont Promo</v>
          </cell>
          <cell r="C1100">
            <v>-2091.61</v>
          </cell>
          <cell r="D1100">
            <v>-1541.66</v>
          </cell>
          <cell r="E1100">
            <v>-549.95000000000005</v>
          </cell>
          <cell r="F1100">
            <v>-2495.36</v>
          </cell>
        </row>
        <row r="1101">
          <cell r="A1101" t="str">
            <v>88135320</v>
          </cell>
          <cell r="B1101" t="str">
            <v>Political Cont CmFun</v>
          </cell>
          <cell r="C1101">
            <v>-302406.38</v>
          </cell>
          <cell r="D1101">
            <v>0</v>
          </cell>
          <cell r="E1101">
            <v>-302406.38</v>
          </cell>
          <cell r="F1101">
            <v>-503256.14</v>
          </cell>
        </row>
        <row r="1102">
          <cell r="A1102" t="str">
            <v>88137610</v>
          </cell>
          <cell r="B1102" t="str">
            <v>Political Contr - Ch</v>
          </cell>
          <cell r="C1102">
            <v>-206890</v>
          </cell>
          <cell r="D1102">
            <v>-240998.34</v>
          </cell>
          <cell r="E1102">
            <v>34108.339999999997</v>
          </cell>
          <cell r="F1102">
            <v>-352423.33</v>
          </cell>
        </row>
        <row r="1103">
          <cell r="A1103" t="str">
            <v>88137614</v>
          </cell>
          <cell r="B1103" t="str">
            <v>Political Cont PAC</v>
          </cell>
          <cell r="C1103">
            <v>-418546.99</v>
          </cell>
          <cell r="D1103">
            <v>-283934.82</v>
          </cell>
          <cell r="E1103">
            <v>-134612.17000000001</v>
          </cell>
          <cell r="F1103">
            <v>-1307960.8799999999</v>
          </cell>
        </row>
        <row r="1104">
          <cell r="A1104" t="str">
            <v>88137617</v>
          </cell>
          <cell r="B1104" t="str">
            <v>Political Cont Corp</v>
          </cell>
          <cell r="C1104">
            <v>-413800</v>
          </cell>
          <cell r="D1104">
            <v>-218422.19</v>
          </cell>
          <cell r="E1104">
            <v>-195377.81</v>
          </cell>
          <cell r="F1104">
            <v>-860775</v>
          </cell>
        </row>
        <row r="1105">
          <cell r="A1105" t="str">
            <v>88150000</v>
          </cell>
          <cell r="B1105" t="str">
            <v>Charitable Contri BN</v>
          </cell>
          <cell r="C1105">
            <v>0</v>
          </cell>
          <cell r="D1105">
            <v>-222091.16</v>
          </cell>
          <cell r="E1105">
            <v>222091.16</v>
          </cell>
          <cell r="F1105">
            <v>0</v>
          </cell>
        </row>
        <row r="1106">
          <cell r="A1106" t="str">
            <v>88160000</v>
          </cell>
          <cell r="B1106" t="str">
            <v>Guaranteed Interest</v>
          </cell>
          <cell r="C1106">
            <v>-1646.75</v>
          </cell>
          <cell r="D1106">
            <v>-2718.03</v>
          </cell>
          <cell r="E1106">
            <v>1071.28</v>
          </cell>
          <cell r="F1106">
            <v>-687628.05</v>
          </cell>
        </row>
        <row r="1107">
          <cell r="A1107" t="str">
            <v>88320000</v>
          </cell>
          <cell r="B1107" t="str">
            <v>Penalty Fine Violate</v>
          </cell>
          <cell r="C1107">
            <v>-709160.82</v>
          </cell>
          <cell r="D1107">
            <v>-876260.18</v>
          </cell>
          <cell r="E1107">
            <v>167099.35999999999</v>
          </cell>
          <cell r="F1107">
            <v>-1626994.99</v>
          </cell>
        </row>
        <row r="1108">
          <cell r="A1108" t="str">
            <v>88330000</v>
          </cell>
          <cell r="B1108" t="str">
            <v>Misc Fin Charges</v>
          </cell>
          <cell r="C1108">
            <v>-188246.33</v>
          </cell>
          <cell r="D1108">
            <v>-215795.21</v>
          </cell>
          <cell r="E1108">
            <v>27548.880000000001</v>
          </cell>
          <cell r="F1108">
            <v>-771105.46</v>
          </cell>
        </row>
        <row r="1109">
          <cell r="A1109" t="str">
            <v>88350000</v>
          </cell>
          <cell r="B1109" t="str">
            <v>I/C All Other-Expens</v>
          </cell>
          <cell r="C1109">
            <v>0</v>
          </cell>
          <cell r="D1109">
            <v>0</v>
          </cell>
          <cell r="E1109">
            <v>0</v>
          </cell>
          <cell r="F1109">
            <v>0</v>
          </cell>
        </row>
        <row r="1110">
          <cell r="A1110" t="str">
            <v>88360000</v>
          </cell>
          <cell r="B1110" t="str">
            <v>All Other Expense</v>
          </cell>
          <cell r="C1110">
            <v>2723.28</v>
          </cell>
          <cell r="D1110">
            <v>-54141.09</v>
          </cell>
          <cell r="E1110">
            <v>56864.37</v>
          </cell>
          <cell r="F1110">
            <v>-82832.179999999993</v>
          </cell>
        </row>
        <row r="1111">
          <cell r="A1111" t="str">
            <v>88370000</v>
          </cell>
          <cell r="B1111" t="str">
            <v>PPA Amort – Other In</v>
          </cell>
          <cell r="C1111">
            <v>305882.01</v>
          </cell>
          <cell r="D1111">
            <v>161014.60999999999</v>
          </cell>
          <cell r="E1111">
            <v>144867.4</v>
          </cell>
          <cell r="F1111">
            <v>512947.37</v>
          </cell>
        </row>
        <row r="1112">
          <cell r="A1112" t="str">
            <v>88400000</v>
          </cell>
          <cell r="B1112" t="str">
            <v>AR Sales Fees</v>
          </cell>
          <cell r="C1112">
            <v>0</v>
          </cell>
          <cell r="D1112">
            <v>0</v>
          </cell>
          <cell r="E1112">
            <v>0</v>
          </cell>
          <cell r="F1112">
            <v>0</v>
          </cell>
        </row>
        <row r="1113">
          <cell r="A1113" t="str">
            <v>88440000</v>
          </cell>
          <cell r="B1113" t="str">
            <v>KCT Flyover Int Exp</v>
          </cell>
          <cell r="C1113">
            <v>-138471.18</v>
          </cell>
          <cell r="D1113">
            <v>-131987.79999999999</v>
          </cell>
          <cell r="E1113">
            <v>-6483.38</v>
          </cell>
          <cell r="F1113">
            <v>-278480.08</v>
          </cell>
        </row>
        <row r="1114">
          <cell r="A1114" t="str">
            <v>88450000</v>
          </cell>
          <cell r="B1114" t="str">
            <v>COLI Income/Loss</v>
          </cell>
          <cell r="C1114">
            <v>-276023.74</v>
          </cell>
          <cell r="D1114">
            <v>534199.22</v>
          </cell>
          <cell r="E1114">
            <v>-810222.96</v>
          </cell>
          <cell r="F1114">
            <v>668911.79</v>
          </cell>
        </row>
        <row r="1115">
          <cell r="A1115" t="str">
            <v>88460000</v>
          </cell>
          <cell r="B1115" t="str">
            <v>COLI Death Benefits</v>
          </cell>
          <cell r="C1115">
            <v>214365.19</v>
          </cell>
          <cell r="D1115">
            <v>1006967.46</v>
          </cell>
          <cell r="E1115">
            <v>-792602.27</v>
          </cell>
          <cell r="F1115">
            <v>465503.99</v>
          </cell>
        </row>
        <row r="1116">
          <cell r="A1116" t="str">
            <v>88580000</v>
          </cell>
          <cell r="B1116" t="str">
            <v>BOD Fees</v>
          </cell>
          <cell r="C1116">
            <v>2500</v>
          </cell>
          <cell r="D1116">
            <v>1900</v>
          </cell>
          <cell r="E1116">
            <v>600</v>
          </cell>
          <cell r="F1116">
            <v>3800</v>
          </cell>
        </row>
        <row r="1117">
          <cell r="A1117" t="str">
            <v>82440000</v>
          </cell>
          <cell r="B1117" t="str">
            <v>Lease &amp; Permit Reven</v>
          </cell>
          <cell r="C1117">
            <v>0</v>
          </cell>
          <cell r="D1117">
            <v>0</v>
          </cell>
          <cell r="E1117">
            <v>0</v>
          </cell>
          <cell r="F1117">
            <v>0</v>
          </cell>
        </row>
        <row r="1118">
          <cell r="A1118" t="str">
            <v>88134350</v>
          </cell>
          <cell r="B1118" t="str">
            <v>Pol Contributions-Re</v>
          </cell>
          <cell r="C1118">
            <v>0</v>
          </cell>
          <cell r="D1118">
            <v>0</v>
          </cell>
          <cell r="E1118">
            <v>0</v>
          </cell>
          <cell r="F1118">
            <v>0</v>
          </cell>
        </row>
        <row r="1119">
          <cell r="A1119" t="str">
            <v>Net Other Income/Expense</v>
          </cell>
          <cell r="C1119">
            <v>20784910.460000005</v>
          </cell>
          <cell r="D1119">
            <v>12379070.820000004</v>
          </cell>
          <cell r="E1119">
            <v>8405839.6399999931</v>
          </cell>
          <cell r="F1119">
            <v>38859886.919999979</v>
          </cell>
        </row>
        <row r="1121">
          <cell r="A1121" t="str">
            <v>89400000</v>
          </cell>
          <cell r="B1121" t="str">
            <v>State Income Taxes</v>
          </cell>
          <cell r="C1121">
            <v>-56889191</v>
          </cell>
          <cell r="D1121">
            <v>-76819987</v>
          </cell>
          <cell r="E1121">
            <v>19930796</v>
          </cell>
          <cell r="F1121">
            <v>-122346778</v>
          </cell>
        </row>
        <row r="1122">
          <cell r="A1122" t="str">
            <v>89410000</v>
          </cell>
          <cell r="B1122" t="str">
            <v>PPA Amort – Income T</v>
          </cell>
          <cell r="C1122">
            <v>3993.63</v>
          </cell>
          <cell r="D1122">
            <v>10023.51</v>
          </cell>
          <cell r="E1122">
            <v>-6029.88</v>
          </cell>
          <cell r="F1122">
            <v>9595.23</v>
          </cell>
        </row>
        <row r="1123">
          <cell r="A1123" t="str">
            <v>89420000</v>
          </cell>
          <cell r="B1123" t="str">
            <v>Federal Income Taxes</v>
          </cell>
          <cell r="C1123">
            <v>-439595513</v>
          </cell>
          <cell r="D1123">
            <v>-538682624.39999998</v>
          </cell>
          <cell r="E1123">
            <v>99087111.400000006</v>
          </cell>
          <cell r="F1123">
            <v>-965464311</v>
          </cell>
        </row>
        <row r="1124">
          <cell r="A1124" t="str">
            <v>89500000</v>
          </cell>
          <cell r="B1124" t="str">
            <v>Deferred State Incom</v>
          </cell>
          <cell r="C1124">
            <v>-10454000</v>
          </cell>
          <cell r="D1124">
            <v>-3188694</v>
          </cell>
          <cell r="E1124">
            <v>-7265306</v>
          </cell>
          <cell r="F1124">
            <v>-28265000</v>
          </cell>
        </row>
        <row r="1125">
          <cell r="A1125" t="str">
            <v>89520000</v>
          </cell>
          <cell r="B1125" t="str">
            <v>Defr Federal Inc Tax</v>
          </cell>
          <cell r="C1125">
            <v>-116894319</v>
          </cell>
          <cell r="D1125">
            <v>-6803342</v>
          </cell>
          <cell r="E1125">
            <v>-110090977</v>
          </cell>
          <cell r="F1125">
            <v>-243094782</v>
          </cell>
        </row>
        <row r="1126">
          <cell r="A1126" t="str">
            <v>89530000</v>
          </cell>
          <cell r="B1126" t="str">
            <v>PPA Amortization - D</v>
          </cell>
          <cell r="C1126">
            <v>-29211267.390000001</v>
          </cell>
          <cell r="D1126">
            <v>-13515587.380000001</v>
          </cell>
          <cell r="E1126">
            <v>-15695680.01</v>
          </cell>
          <cell r="F1126">
            <v>-50565827.700000003</v>
          </cell>
        </row>
        <row r="1127">
          <cell r="A1127" t="str">
            <v>Total Taxes</v>
          </cell>
          <cell r="C1127">
            <v>-653040296.75999999</v>
          </cell>
          <cell r="D1127">
            <v>-639000211.26999998</v>
          </cell>
          <cell r="E1127">
            <v>-14040085.489999989</v>
          </cell>
          <cell r="F1127">
            <v>-1409727103.47</v>
          </cell>
        </row>
        <row r="1129">
          <cell r="A1129" t="str">
            <v>Net Income</v>
          </cell>
          <cell r="C1129">
            <v>1091129389.9499991</v>
          </cell>
          <cell r="D1129">
            <v>1046156813.0099976</v>
          </cell>
          <cell r="E1129">
            <v>44972576.940000325</v>
          </cell>
          <cell r="F1129">
            <v>2352901351.2799969</v>
          </cell>
        </row>
        <row r="1131">
          <cell r="A1131" t="str">
            <v>BNCF191</v>
          </cell>
          <cell r="B1131" t="str">
            <v>Net Income</v>
          </cell>
          <cell r="C1131">
            <v>1091129389.95</v>
          </cell>
          <cell r="D1131">
            <v>1046156813.01</v>
          </cell>
          <cell r="E1131">
            <v>44972576.939999998</v>
          </cell>
          <cell r="F1131">
            <v>2352901351.2800002</v>
          </cell>
        </row>
        <row r="1133">
          <cell r="C1133">
            <v>0</v>
          </cell>
          <cell r="D1133">
            <v>0</v>
          </cell>
          <cell r="E1133">
            <v>0</v>
          </cell>
          <cell r="F1133">
            <v>0</v>
          </cell>
        </row>
      </sheetData>
      <sheetData sheetId="15">
        <row r="4">
          <cell r="A4" t="str">
            <v/>
          </cell>
          <cell r="B4" t="str">
            <v>G/L Account</v>
          </cell>
          <cell r="C4" t="str">
            <v>Current Quarter Actual - QTD</v>
          </cell>
          <cell r="D4" t="str">
            <v>Previous Year Actual - QTD</v>
          </cell>
          <cell r="E4" t="str">
            <v xml:space="preserve"> Inc(dec) Actual - QTD</v>
          </cell>
          <cell r="F4" t="str">
            <v>Current Year Actual  - YTD</v>
          </cell>
          <cell r="G4" t="str">
            <v>Previous Year Actual  - YTD</v>
          </cell>
          <cell r="H4" t="str">
            <v>Inc(dec) Actual  - YTD</v>
          </cell>
        </row>
        <row r="6">
          <cell r="A6" t="str">
            <v>67000000</v>
          </cell>
          <cell r="B6" t="str">
            <v>Man Frt Rev Adj</v>
          </cell>
          <cell r="C6">
            <v>0</v>
          </cell>
          <cell r="D6">
            <v>0</v>
          </cell>
          <cell r="E6">
            <v>0</v>
          </cell>
          <cell r="F6">
            <v>0</v>
          </cell>
          <cell r="G6">
            <v>0</v>
          </cell>
          <cell r="H6">
            <v>0</v>
          </cell>
        </row>
        <row r="7">
          <cell r="A7" t="str">
            <v>67010000</v>
          </cell>
          <cell r="B7" t="str">
            <v>Frt Revenue</v>
          </cell>
          <cell r="C7">
            <v>5229771449.5799999</v>
          </cell>
          <cell r="D7">
            <v>5113835998.1300001</v>
          </cell>
          <cell r="E7">
            <v>115935451.45</v>
          </cell>
          <cell r="F7">
            <v>15250750624.66</v>
          </cell>
          <cell r="G7">
            <v>14900998816.09</v>
          </cell>
          <cell r="H7">
            <v>349751808.56999999</v>
          </cell>
        </row>
        <row r="8">
          <cell r="A8" t="str">
            <v>67020000</v>
          </cell>
          <cell r="B8" t="str">
            <v>Haulage Shortline</v>
          </cell>
          <cell r="C8">
            <v>-84901109.480000004</v>
          </cell>
          <cell r="D8">
            <v>-83792902.430000007</v>
          </cell>
          <cell r="E8">
            <v>-1108207.05</v>
          </cell>
          <cell r="F8">
            <v>-237689099.88</v>
          </cell>
          <cell r="G8">
            <v>-240813917.16</v>
          </cell>
          <cell r="H8">
            <v>3124817.28</v>
          </cell>
        </row>
        <row r="9">
          <cell r="A9" t="str">
            <v>67030000</v>
          </cell>
          <cell r="B9" t="str">
            <v>Bill Adjustments</v>
          </cell>
          <cell r="C9">
            <v>-39411260.5</v>
          </cell>
          <cell r="D9">
            <v>-38346524.200000003</v>
          </cell>
          <cell r="E9">
            <v>-1064736.3</v>
          </cell>
          <cell r="F9">
            <v>-112242564.40000001</v>
          </cell>
          <cell r="G9">
            <v>-142564438.71000001</v>
          </cell>
          <cell r="H9">
            <v>30321874.309999999</v>
          </cell>
        </row>
        <row r="10">
          <cell r="A10" t="str">
            <v>67050000</v>
          </cell>
          <cell r="B10" t="str">
            <v>MRL Orig &amp; Term</v>
          </cell>
          <cell r="C10">
            <v>-19510758.420000002</v>
          </cell>
          <cell r="D10">
            <v>-22405242.16</v>
          </cell>
          <cell r="E10">
            <v>2894483.74</v>
          </cell>
          <cell r="F10">
            <v>-54234846.340000004</v>
          </cell>
          <cell r="G10">
            <v>-54606203.780000001</v>
          </cell>
          <cell r="H10">
            <v>371357.44</v>
          </cell>
        </row>
        <row r="11">
          <cell r="A11" t="str">
            <v>67070000</v>
          </cell>
          <cell r="B11" t="str">
            <v>Mileage Fuel SChg</v>
          </cell>
          <cell r="C11">
            <v>109808741</v>
          </cell>
          <cell r="D11">
            <v>404609123</v>
          </cell>
          <cell r="E11">
            <v>-294800382</v>
          </cell>
          <cell r="F11">
            <v>491242477</v>
          </cell>
          <cell r="G11">
            <v>1198523646</v>
          </cell>
          <cell r="H11">
            <v>-707281169</v>
          </cell>
        </row>
        <row r="12">
          <cell r="A12" t="str">
            <v>67080000</v>
          </cell>
          <cell r="B12" t="str">
            <v>Percent Rv Fuel Schg</v>
          </cell>
          <cell r="C12">
            <v>193322305.25999999</v>
          </cell>
          <cell r="D12">
            <v>336032200.14999998</v>
          </cell>
          <cell r="E12">
            <v>-142709894.88999999</v>
          </cell>
          <cell r="F12">
            <v>612561914.73000002</v>
          </cell>
          <cell r="G12">
            <v>1009561693.83</v>
          </cell>
          <cell r="H12">
            <v>-396999779.10000002</v>
          </cell>
        </row>
        <row r="13">
          <cell r="A13" t="str">
            <v>67090000</v>
          </cell>
          <cell r="B13" t="str">
            <v>Other Revenue</v>
          </cell>
          <cell r="C13">
            <v>32825020.170000002</v>
          </cell>
          <cell r="D13">
            <v>1548174.02</v>
          </cell>
          <cell r="E13">
            <v>31276846.149999999</v>
          </cell>
          <cell r="F13">
            <v>99863781.569999993</v>
          </cell>
          <cell r="G13">
            <v>46667089.020000003</v>
          </cell>
          <cell r="H13">
            <v>53196692.549999997</v>
          </cell>
        </row>
        <row r="14">
          <cell r="A14" t="str">
            <v>67120000</v>
          </cell>
          <cell r="B14" t="str">
            <v>COTS</v>
          </cell>
          <cell r="C14">
            <v>31555767</v>
          </cell>
          <cell r="D14">
            <v>25053319</v>
          </cell>
          <cell r="E14">
            <v>6502448</v>
          </cell>
          <cell r="F14">
            <v>128259539</v>
          </cell>
          <cell r="G14">
            <v>21897767</v>
          </cell>
          <cell r="H14">
            <v>106361772</v>
          </cell>
        </row>
        <row r="15">
          <cell r="A15" t="str">
            <v>67210000</v>
          </cell>
          <cell r="B15" t="str">
            <v>Switching Paybles</v>
          </cell>
          <cell r="C15">
            <v>-38668302.670000002</v>
          </cell>
          <cell r="D15">
            <v>-39221045.399999999</v>
          </cell>
          <cell r="E15">
            <v>552742.73</v>
          </cell>
          <cell r="F15">
            <v>-119841048.92</v>
          </cell>
          <cell r="G15">
            <v>-124156036.68000001</v>
          </cell>
          <cell r="H15">
            <v>4314987.76</v>
          </cell>
        </row>
        <row r="16">
          <cell r="A16" t="str">
            <v>67130000</v>
          </cell>
          <cell r="B16" t="str">
            <v>Drayage Dr&amp;Pier</v>
          </cell>
          <cell r="C16">
            <v>0</v>
          </cell>
          <cell r="D16">
            <v>0</v>
          </cell>
          <cell r="E16">
            <v>0</v>
          </cell>
          <cell r="F16">
            <v>0</v>
          </cell>
          <cell r="G16">
            <v>0</v>
          </cell>
          <cell r="H16">
            <v>0</v>
          </cell>
        </row>
        <row r="17">
          <cell r="A17" t="str">
            <v>67300000</v>
          </cell>
          <cell r="B17" t="str">
            <v>Contract Allow</v>
          </cell>
          <cell r="C17">
            <v>-84187984.849999994</v>
          </cell>
          <cell r="D17">
            <v>-81836946.430000007</v>
          </cell>
          <cell r="E17">
            <v>-2351038.42</v>
          </cell>
          <cell r="F17">
            <v>-264691549.52000001</v>
          </cell>
          <cell r="G17">
            <v>-260296127.25</v>
          </cell>
          <cell r="H17">
            <v>-4395422.2699999996</v>
          </cell>
        </row>
        <row r="18">
          <cell r="A18" t="str">
            <v>67618670</v>
          </cell>
          <cell r="B18" t="str">
            <v>Expedite UPS DrReDb</v>
          </cell>
          <cell r="C18">
            <v>-26696.94</v>
          </cell>
          <cell r="D18">
            <v>11214.58</v>
          </cell>
          <cell r="E18">
            <v>-37911.519999999997</v>
          </cell>
          <cell r="F18">
            <v>-85024.63</v>
          </cell>
          <cell r="G18">
            <v>-402658.83</v>
          </cell>
          <cell r="H18">
            <v>317634.2</v>
          </cell>
        </row>
        <row r="19">
          <cell r="A19" t="str">
            <v>67618690</v>
          </cell>
          <cell r="B19" t="str">
            <v>Expedite LTL DrReDb</v>
          </cell>
          <cell r="C19">
            <v>-3816.02</v>
          </cell>
          <cell r="D19">
            <v>14192.57</v>
          </cell>
          <cell r="E19">
            <v>-18008.59</v>
          </cell>
          <cell r="F19">
            <v>-32316.6</v>
          </cell>
          <cell r="G19">
            <v>1110760.1000000001</v>
          </cell>
          <cell r="H19">
            <v>-1143076.7</v>
          </cell>
        </row>
        <row r="20">
          <cell r="A20" t="str">
            <v>67618720</v>
          </cell>
          <cell r="B20" t="str">
            <v>Dr&amp;Pier Intl Drayage</v>
          </cell>
          <cell r="C20">
            <v>-3781006.75</v>
          </cell>
          <cell r="D20">
            <v>-3693929.41</v>
          </cell>
          <cell r="E20">
            <v>-87077.34</v>
          </cell>
          <cell r="F20">
            <v>-12839074.99</v>
          </cell>
          <cell r="G20">
            <v>-11062706.699999999</v>
          </cell>
          <cell r="H20">
            <v>-1776368.29</v>
          </cell>
        </row>
        <row r="21">
          <cell r="A21" t="str">
            <v>67700000</v>
          </cell>
          <cell r="B21" t="str">
            <v>Logs</v>
          </cell>
          <cell r="C21">
            <v>71364</v>
          </cell>
          <cell r="D21">
            <v>329482.7</v>
          </cell>
          <cell r="E21">
            <v>-258118.7</v>
          </cell>
          <cell r="F21">
            <v>312655</v>
          </cell>
          <cell r="G21">
            <v>458986.09</v>
          </cell>
          <cell r="H21">
            <v>-146331.09</v>
          </cell>
        </row>
        <row r="22">
          <cell r="A22" t="str">
            <v>67810000</v>
          </cell>
          <cell r="B22" t="str">
            <v>Distribute Service</v>
          </cell>
          <cell r="C22">
            <v>-550235.48</v>
          </cell>
          <cell r="D22">
            <v>-493354.77</v>
          </cell>
          <cell r="E22">
            <v>-56880.71</v>
          </cell>
          <cell r="F22">
            <v>-697092.26</v>
          </cell>
          <cell r="G22">
            <v>-1960044.75</v>
          </cell>
          <cell r="H22">
            <v>1262952.49</v>
          </cell>
        </row>
        <row r="23">
          <cell r="A23" t="str">
            <v>67820000</v>
          </cell>
          <cell r="B23" t="str">
            <v>PPA Amort # Freight</v>
          </cell>
          <cell r="C23">
            <v>20799500.010000002</v>
          </cell>
          <cell r="D23">
            <v>38382000</v>
          </cell>
          <cell r="E23">
            <v>-17582499.989999998</v>
          </cell>
          <cell r="F23">
            <v>68882500.030000001</v>
          </cell>
          <cell r="G23">
            <v>115146000</v>
          </cell>
          <cell r="H23">
            <v>-46263499.969999999</v>
          </cell>
        </row>
        <row r="24">
          <cell r="A24" t="str">
            <v>67990000</v>
          </cell>
          <cell r="B24" t="str">
            <v>I/C LINE HAUL REVENU</v>
          </cell>
          <cell r="C24">
            <v>0</v>
          </cell>
          <cell r="D24">
            <v>0</v>
          </cell>
          <cell r="E24">
            <v>0</v>
          </cell>
          <cell r="F24">
            <v>0</v>
          </cell>
          <cell r="G24">
            <v>0</v>
          </cell>
          <cell r="H24">
            <v>0</v>
          </cell>
        </row>
        <row r="25">
          <cell r="A25" t="str">
            <v>68000000</v>
          </cell>
          <cell r="B25" t="str">
            <v>Interln Switch Inter</v>
          </cell>
          <cell r="C25">
            <v>10993784.76</v>
          </cell>
          <cell r="D25">
            <v>12146029.869999999</v>
          </cell>
          <cell r="E25">
            <v>-1152245.1100000001</v>
          </cell>
          <cell r="F25">
            <v>33827119.950000003</v>
          </cell>
          <cell r="G25">
            <v>35342531.840000004</v>
          </cell>
          <cell r="H25">
            <v>-1515411.89</v>
          </cell>
        </row>
        <row r="26">
          <cell r="A26" t="str">
            <v>68001000</v>
          </cell>
          <cell r="B26" t="str">
            <v>Interln Switch Intra</v>
          </cell>
          <cell r="C26">
            <v>621152.74</v>
          </cell>
          <cell r="D26">
            <v>774580.94</v>
          </cell>
          <cell r="E26">
            <v>-153428.20000000001</v>
          </cell>
          <cell r="F26">
            <v>2084961.86</v>
          </cell>
          <cell r="G26">
            <v>2215222.08</v>
          </cell>
          <cell r="H26">
            <v>-130260.22</v>
          </cell>
        </row>
        <row r="27">
          <cell r="A27" t="str">
            <v>68010000</v>
          </cell>
          <cell r="B27" t="str">
            <v>Cust Switch Inter</v>
          </cell>
          <cell r="C27">
            <v>1158014.55</v>
          </cell>
          <cell r="D27">
            <v>1191889.9099999999</v>
          </cell>
          <cell r="E27">
            <v>-33875.360000000001</v>
          </cell>
          <cell r="F27">
            <v>3861924.28</v>
          </cell>
          <cell r="G27">
            <v>4339384.5199999996</v>
          </cell>
          <cell r="H27">
            <v>-477460.24</v>
          </cell>
        </row>
        <row r="28">
          <cell r="A28" t="str">
            <v>68011000</v>
          </cell>
          <cell r="B28" t="str">
            <v>Cust Switch Intra</v>
          </cell>
          <cell r="C28">
            <v>1550523.16</v>
          </cell>
          <cell r="D28">
            <v>2128595.88</v>
          </cell>
          <cell r="E28">
            <v>-578072.72</v>
          </cell>
          <cell r="F28">
            <v>5343425.33</v>
          </cell>
          <cell r="G28">
            <v>5817742.4199999999</v>
          </cell>
          <cell r="H28">
            <v>-474317.09</v>
          </cell>
        </row>
        <row r="29">
          <cell r="A29" t="str">
            <v>68020431</v>
          </cell>
          <cell r="B29" t="str">
            <v>Equip Rent ShLines</v>
          </cell>
          <cell r="C29">
            <v>0</v>
          </cell>
          <cell r="D29">
            <v>0</v>
          </cell>
          <cell r="E29">
            <v>0</v>
          </cell>
          <cell r="F29">
            <v>0</v>
          </cell>
          <cell r="G29">
            <v>0</v>
          </cell>
          <cell r="H29">
            <v>0</v>
          </cell>
        </row>
        <row r="30">
          <cell r="A30" t="str">
            <v>68020449</v>
          </cell>
          <cell r="B30" t="str">
            <v>Montana Rail Link</v>
          </cell>
          <cell r="C30">
            <v>7871367.0099999998</v>
          </cell>
          <cell r="D30">
            <v>8032024.0099999998</v>
          </cell>
          <cell r="E30">
            <v>-160657</v>
          </cell>
          <cell r="F30">
            <v>9919467.0299999993</v>
          </cell>
          <cell r="G30">
            <v>11804839.029999999</v>
          </cell>
          <cell r="H30">
            <v>-1885372</v>
          </cell>
        </row>
        <row r="31">
          <cell r="A31" t="str">
            <v>68020782</v>
          </cell>
          <cell r="B31" t="str">
            <v>Intermodal Maint RB</v>
          </cell>
          <cell r="C31">
            <v>87589.26</v>
          </cell>
          <cell r="D31">
            <v>125425.72</v>
          </cell>
          <cell r="E31">
            <v>-37836.46</v>
          </cell>
          <cell r="F31">
            <v>240956.05</v>
          </cell>
          <cell r="G31">
            <v>332801.45</v>
          </cell>
          <cell r="H31">
            <v>-91845.4</v>
          </cell>
        </row>
        <row r="32">
          <cell r="A32" t="str">
            <v>68024510</v>
          </cell>
          <cell r="B32" t="str">
            <v>Ramp Act RmpDRmpCr</v>
          </cell>
          <cell r="C32">
            <v>103431</v>
          </cell>
          <cell r="D32">
            <v>344655</v>
          </cell>
          <cell r="E32">
            <v>-241224</v>
          </cell>
          <cell r="F32">
            <v>508806</v>
          </cell>
          <cell r="G32">
            <v>809922</v>
          </cell>
          <cell r="H32">
            <v>-301116</v>
          </cell>
        </row>
        <row r="33">
          <cell r="A33" t="str">
            <v>68024600</v>
          </cell>
          <cell r="B33" t="str">
            <v>Ramp Act Flip Credit</v>
          </cell>
          <cell r="C33">
            <v>1389425.8</v>
          </cell>
          <cell r="D33">
            <v>1330744.8</v>
          </cell>
          <cell r="E33">
            <v>58681</v>
          </cell>
          <cell r="F33">
            <v>4405747.8</v>
          </cell>
          <cell r="G33">
            <v>4066528</v>
          </cell>
          <cell r="H33">
            <v>339219.8</v>
          </cell>
        </row>
        <row r="34">
          <cell r="A34" t="str">
            <v>68030000</v>
          </cell>
          <cell r="B34" t="str">
            <v>Storage Credits</v>
          </cell>
          <cell r="C34">
            <v>-1523172</v>
          </cell>
          <cell r="D34">
            <v>-16731.57</v>
          </cell>
          <cell r="E34">
            <v>-1506440.43</v>
          </cell>
          <cell r="F34">
            <v>-3096278.8</v>
          </cell>
          <cell r="G34">
            <v>-4476651.68</v>
          </cell>
          <cell r="H34">
            <v>1380372.88</v>
          </cell>
        </row>
        <row r="35">
          <cell r="A35" t="str">
            <v>68033990</v>
          </cell>
          <cell r="B35" t="str">
            <v>Ramp Sto Detention</v>
          </cell>
          <cell r="C35">
            <v>10302140</v>
          </cell>
          <cell r="D35">
            <v>9140784</v>
          </cell>
          <cell r="E35">
            <v>1161356</v>
          </cell>
          <cell r="F35">
            <v>44614478</v>
          </cell>
          <cell r="G35">
            <v>22420911</v>
          </cell>
          <cell r="H35">
            <v>22193567</v>
          </cell>
        </row>
        <row r="36">
          <cell r="A36" t="str">
            <v>68034350</v>
          </cell>
          <cell r="B36" t="str">
            <v>Ramp CY Sto Credit</v>
          </cell>
          <cell r="C36">
            <v>5309139.75</v>
          </cell>
          <cell r="D36">
            <v>4257857.78</v>
          </cell>
          <cell r="E36">
            <v>1051281.97</v>
          </cell>
          <cell r="F36">
            <v>13335191.289999999</v>
          </cell>
          <cell r="G36">
            <v>12113677.470000001</v>
          </cell>
          <cell r="H36">
            <v>1221513.82</v>
          </cell>
        </row>
        <row r="37">
          <cell r="A37" t="str">
            <v>68040000</v>
          </cell>
          <cell r="B37" t="str">
            <v>Equip Subleases</v>
          </cell>
          <cell r="C37">
            <v>0</v>
          </cell>
          <cell r="D37">
            <v>0</v>
          </cell>
          <cell r="E37">
            <v>0</v>
          </cell>
          <cell r="F37">
            <v>0</v>
          </cell>
          <cell r="G37">
            <v>0</v>
          </cell>
          <cell r="H37">
            <v>0</v>
          </cell>
        </row>
        <row r="38">
          <cell r="A38" t="str">
            <v>68043912</v>
          </cell>
          <cell r="B38" t="str">
            <v>Equip Subleases</v>
          </cell>
          <cell r="C38">
            <v>0</v>
          </cell>
          <cell r="D38">
            <v>0</v>
          </cell>
          <cell r="E38">
            <v>0</v>
          </cell>
          <cell r="F38">
            <v>0</v>
          </cell>
          <cell r="G38">
            <v>0</v>
          </cell>
          <cell r="H38">
            <v>0</v>
          </cell>
        </row>
        <row r="39">
          <cell r="A39" t="str">
            <v>68044301</v>
          </cell>
          <cell r="B39" t="str">
            <v>Equip Subleases</v>
          </cell>
          <cell r="C39">
            <v>0</v>
          </cell>
          <cell r="D39">
            <v>0</v>
          </cell>
          <cell r="E39">
            <v>0</v>
          </cell>
          <cell r="F39">
            <v>0</v>
          </cell>
          <cell r="G39">
            <v>92043.81</v>
          </cell>
          <cell r="H39">
            <v>-92043.81</v>
          </cell>
        </row>
        <row r="40">
          <cell r="A40" t="str">
            <v>68050000</v>
          </cell>
          <cell r="B40" t="str">
            <v>Cust Contr Switching</v>
          </cell>
          <cell r="C40">
            <v>-2872819.76</v>
          </cell>
          <cell r="D40">
            <v>-2213297.75</v>
          </cell>
          <cell r="E40">
            <v>-659522.01</v>
          </cell>
          <cell r="F40">
            <v>-7974818.3600000003</v>
          </cell>
          <cell r="G40">
            <v>-7570439.0700000003</v>
          </cell>
          <cell r="H40">
            <v>-404379.29</v>
          </cell>
        </row>
        <row r="41">
          <cell r="A41" t="str">
            <v>68060000</v>
          </cell>
          <cell r="B41" t="str">
            <v>UTAH RWay Switching</v>
          </cell>
          <cell r="C41">
            <v>0</v>
          </cell>
          <cell r="D41">
            <v>0</v>
          </cell>
          <cell r="E41">
            <v>0</v>
          </cell>
          <cell r="F41">
            <v>0</v>
          </cell>
          <cell r="G41">
            <v>0</v>
          </cell>
          <cell r="H41">
            <v>0</v>
          </cell>
        </row>
        <row r="42">
          <cell r="A42" t="str">
            <v>68310000</v>
          </cell>
          <cell r="B42" t="str">
            <v>Demurrage</v>
          </cell>
          <cell r="C42">
            <v>50555572.520000003</v>
          </cell>
          <cell r="D42">
            <v>35348850.25</v>
          </cell>
          <cell r="E42">
            <v>15206722.27</v>
          </cell>
          <cell r="F42">
            <v>146249537.36000001</v>
          </cell>
          <cell r="G42">
            <v>93818399.400000006</v>
          </cell>
          <cell r="H42">
            <v>52431137.960000001</v>
          </cell>
        </row>
        <row r="43">
          <cell r="A43" t="str">
            <v>68440000</v>
          </cell>
          <cell r="B43" t="str">
            <v>Line/Land Lse&amp;Prm Rv</v>
          </cell>
          <cell r="C43">
            <v>11429365.619999999</v>
          </cell>
          <cell r="D43">
            <v>10955986.710000001</v>
          </cell>
          <cell r="E43">
            <v>473378.91</v>
          </cell>
          <cell r="F43">
            <v>32168927.27</v>
          </cell>
          <cell r="G43">
            <v>31905490.280000001</v>
          </cell>
          <cell r="H43">
            <v>263436.99</v>
          </cell>
        </row>
        <row r="44">
          <cell r="A44" t="str">
            <v>68500000</v>
          </cell>
          <cell r="B44" t="str">
            <v>Revenue Sales Tax</v>
          </cell>
          <cell r="C44">
            <v>3896.17</v>
          </cell>
          <cell r="D44">
            <v>4777.99</v>
          </cell>
          <cell r="E44">
            <v>-881.82</v>
          </cell>
          <cell r="F44">
            <v>14892.1</v>
          </cell>
          <cell r="G44">
            <v>23641.81</v>
          </cell>
          <cell r="H44">
            <v>-8749.7099999999991</v>
          </cell>
        </row>
        <row r="45">
          <cell r="A45" t="str">
            <v>68520000</v>
          </cell>
          <cell r="B45" t="str">
            <v>Rev from Weighing</v>
          </cell>
          <cell r="C45">
            <v>199100</v>
          </cell>
          <cell r="D45">
            <v>326775</v>
          </cell>
          <cell r="E45">
            <v>-127675</v>
          </cell>
          <cell r="F45">
            <v>752375</v>
          </cell>
          <cell r="G45">
            <v>772650</v>
          </cell>
          <cell r="H45">
            <v>-20275</v>
          </cell>
        </row>
        <row r="46">
          <cell r="A46" t="str">
            <v>68530000</v>
          </cell>
          <cell r="B46" t="str">
            <v>Rev frm SaleofWater</v>
          </cell>
          <cell r="C46">
            <v>21879.25</v>
          </cell>
          <cell r="D46">
            <v>0</v>
          </cell>
          <cell r="E46">
            <v>21879.25</v>
          </cell>
          <cell r="F46">
            <v>56521</v>
          </cell>
          <cell r="G46">
            <v>31770.25</v>
          </cell>
          <cell r="H46">
            <v>24750.75</v>
          </cell>
        </row>
        <row r="47">
          <cell r="A47" t="str">
            <v>68560000</v>
          </cell>
          <cell r="B47" t="str">
            <v>Hold Charge</v>
          </cell>
          <cell r="C47">
            <v>0</v>
          </cell>
          <cell r="D47">
            <v>-763.26</v>
          </cell>
          <cell r="E47">
            <v>763.26</v>
          </cell>
          <cell r="F47">
            <v>0</v>
          </cell>
          <cell r="G47">
            <v>-763.26</v>
          </cell>
          <cell r="H47">
            <v>763.26</v>
          </cell>
        </row>
        <row r="48">
          <cell r="A48" t="str">
            <v>68567660</v>
          </cell>
          <cell r="B48" t="str">
            <v>Intermodal Services</v>
          </cell>
          <cell r="C48">
            <v>135111.75</v>
          </cell>
          <cell r="D48">
            <v>183490</v>
          </cell>
          <cell r="E48">
            <v>-48378.25</v>
          </cell>
          <cell r="F48">
            <v>226337.75</v>
          </cell>
          <cell r="G48">
            <v>287315.17</v>
          </cell>
          <cell r="H48">
            <v>-60977.42</v>
          </cell>
        </row>
        <row r="49">
          <cell r="A49" t="str">
            <v>68567900</v>
          </cell>
          <cell r="B49" t="str">
            <v>Othr Misc Rev</v>
          </cell>
          <cell r="C49">
            <v>1473108.51</v>
          </cell>
          <cell r="D49">
            <v>2052956.08</v>
          </cell>
          <cell r="E49">
            <v>-579847.56999999995</v>
          </cell>
          <cell r="F49">
            <v>5214824.08</v>
          </cell>
          <cell r="G49">
            <v>4553020.53</v>
          </cell>
          <cell r="H49">
            <v>661803.55000000005</v>
          </cell>
        </row>
        <row r="50">
          <cell r="A50" t="str">
            <v>68567940</v>
          </cell>
          <cell r="B50" t="str">
            <v>Water Carrier Deten</v>
          </cell>
          <cell r="C50">
            <v>0</v>
          </cell>
          <cell r="D50">
            <v>0</v>
          </cell>
          <cell r="E50">
            <v>0</v>
          </cell>
          <cell r="F50">
            <v>0</v>
          </cell>
          <cell r="G50">
            <v>0</v>
          </cell>
          <cell r="H50">
            <v>0</v>
          </cell>
        </row>
        <row r="51">
          <cell r="A51" t="str">
            <v>68580000</v>
          </cell>
          <cell r="B51" t="str">
            <v>Customer Interest</v>
          </cell>
          <cell r="C51">
            <v>1081681.83</v>
          </cell>
          <cell r="D51">
            <v>469966.22</v>
          </cell>
          <cell r="E51">
            <v>611715.61</v>
          </cell>
          <cell r="F51">
            <v>4313246.16</v>
          </cell>
          <cell r="G51">
            <v>1507766.4</v>
          </cell>
          <cell r="H51">
            <v>2805479.76</v>
          </cell>
        </row>
        <row r="52">
          <cell r="A52" t="str">
            <v>68610000</v>
          </cell>
          <cell r="B52" t="str">
            <v>Rev frm Diversions</v>
          </cell>
          <cell r="C52">
            <v>575978</v>
          </cell>
          <cell r="D52">
            <v>750850</v>
          </cell>
          <cell r="E52">
            <v>-174872</v>
          </cell>
          <cell r="F52">
            <v>2007728</v>
          </cell>
          <cell r="G52">
            <v>2618500</v>
          </cell>
          <cell r="H52">
            <v>-610772</v>
          </cell>
        </row>
        <row r="53">
          <cell r="A53" t="str">
            <v>68700000</v>
          </cell>
          <cell r="B53" t="str">
            <v>Joint Fac Credit</v>
          </cell>
          <cell r="C53">
            <v>1862739.16</v>
          </cell>
          <cell r="D53">
            <v>1723610.93</v>
          </cell>
          <cell r="E53">
            <v>139128.23000000001</v>
          </cell>
          <cell r="F53">
            <v>6020351.3799999999</v>
          </cell>
          <cell r="G53">
            <v>5627856.4400000004</v>
          </cell>
          <cell r="H53">
            <v>392494.94</v>
          </cell>
        </row>
        <row r="54">
          <cell r="A54" t="str">
            <v>68960000</v>
          </cell>
          <cell r="B54" t="str">
            <v>MCC Rev</v>
          </cell>
          <cell r="C54">
            <v>0</v>
          </cell>
          <cell r="D54">
            <v>0</v>
          </cell>
          <cell r="E54">
            <v>0</v>
          </cell>
          <cell r="F54">
            <v>0</v>
          </cell>
          <cell r="G54">
            <v>0</v>
          </cell>
          <cell r="H54">
            <v>0</v>
          </cell>
        </row>
        <row r="55">
          <cell r="A55" t="str">
            <v>69970000</v>
          </cell>
          <cell r="B55" t="str">
            <v>I/C COMM 1S BLDG PAR</v>
          </cell>
          <cell r="C55">
            <v>0</v>
          </cell>
          <cell r="D55">
            <v>0</v>
          </cell>
          <cell r="E55">
            <v>0</v>
          </cell>
          <cell r="F55">
            <v>0</v>
          </cell>
          <cell r="G55">
            <v>0</v>
          </cell>
          <cell r="H55">
            <v>0</v>
          </cell>
        </row>
        <row r="56">
          <cell r="A56" t="str">
            <v>69999999</v>
          </cell>
          <cell r="B56" t="str">
            <v>I/CO Revenue</v>
          </cell>
          <cell r="C56">
            <v>0</v>
          </cell>
          <cell r="D56">
            <v>0</v>
          </cell>
          <cell r="E56">
            <v>0</v>
          </cell>
          <cell r="F56">
            <v>0</v>
          </cell>
          <cell r="G56">
            <v>0</v>
          </cell>
          <cell r="H56">
            <v>0</v>
          </cell>
        </row>
        <row r="57">
          <cell r="A57" t="str">
            <v>Total Revenues</v>
          </cell>
          <cell r="C57">
            <v>5449441984.9900017</v>
          </cell>
          <cell r="D57">
            <v>5739084817.8599997</v>
          </cell>
          <cell r="E57">
            <v>-289642832.86999983</v>
          </cell>
          <cell r="F57">
            <v>16153616594.980003</v>
          </cell>
          <cell r="G57">
            <v>16686956784.160002</v>
          </cell>
          <cell r="H57">
            <v>-533340189.18000001</v>
          </cell>
        </row>
        <row r="59">
          <cell r="A59" t="str">
            <v>71000000x</v>
          </cell>
          <cell r="B59" t="str">
            <v>Operating Expense-Ot</v>
          </cell>
          <cell r="C59">
            <v>0</v>
          </cell>
          <cell r="D59">
            <v>0</v>
          </cell>
          <cell r="E59">
            <v>0</v>
          </cell>
          <cell r="F59">
            <v>0</v>
          </cell>
          <cell r="G59">
            <v>0</v>
          </cell>
          <cell r="H59">
            <v>0</v>
          </cell>
        </row>
        <row r="60">
          <cell r="A60" t="str">
            <v>71000010</v>
          </cell>
          <cell r="B60" t="str">
            <v>Operating Expense</v>
          </cell>
          <cell r="C60">
            <v>0</v>
          </cell>
          <cell r="D60">
            <v>0</v>
          </cell>
          <cell r="E60">
            <v>0</v>
          </cell>
          <cell r="F60">
            <v>0</v>
          </cell>
          <cell r="G60">
            <v>0</v>
          </cell>
          <cell r="H60">
            <v>0</v>
          </cell>
        </row>
        <row r="61">
          <cell r="A61" t="str">
            <v>71000110</v>
          </cell>
          <cell r="B61" t="str">
            <v>Rebillable Equipment</v>
          </cell>
          <cell r="C61">
            <v>0</v>
          </cell>
          <cell r="D61">
            <v>0</v>
          </cell>
          <cell r="E61">
            <v>0</v>
          </cell>
          <cell r="F61">
            <v>0</v>
          </cell>
          <cell r="G61">
            <v>0</v>
          </cell>
          <cell r="H61">
            <v>0</v>
          </cell>
        </row>
        <row r="62">
          <cell r="A62" t="str">
            <v>71000120</v>
          </cell>
          <cell r="B62" t="str">
            <v>PPA Amort – Other</v>
          </cell>
          <cell r="C62">
            <v>-973484.61</v>
          </cell>
          <cell r="D62">
            <v>-704772.08</v>
          </cell>
          <cell r="E62">
            <v>-268712.53000000003</v>
          </cell>
          <cell r="F62">
            <v>-2844058.87</v>
          </cell>
          <cell r="G62">
            <v>-2096653.26</v>
          </cell>
          <cell r="H62">
            <v>-747405.61</v>
          </cell>
        </row>
        <row r="63">
          <cell r="A63" t="str">
            <v>71001000</v>
          </cell>
          <cell r="B63" t="str">
            <v>Regular Time Exempt</v>
          </cell>
          <cell r="C63">
            <v>-162160898.94</v>
          </cell>
          <cell r="D63">
            <v>-149782777.18000001</v>
          </cell>
          <cell r="E63">
            <v>-12378121.76</v>
          </cell>
          <cell r="F63">
            <v>-483778573.25</v>
          </cell>
          <cell r="G63">
            <v>-446070942.64999998</v>
          </cell>
          <cell r="H63">
            <v>-37707630.600000001</v>
          </cell>
        </row>
        <row r="64">
          <cell r="A64" t="str">
            <v>71001020</v>
          </cell>
          <cell r="B64" t="str">
            <v>Vacation - Exempt</v>
          </cell>
          <cell r="C64">
            <v>-8359143.3600000003</v>
          </cell>
          <cell r="D64">
            <v>-7853105.2400000002</v>
          </cell>
          <cell r="E64">
            <v>-506038.12</v>
          </cell>
          <cell r="F64">
            <v>-20958602.640000001</v>
          </cell>
          <cell r="G64">
            <v>-20354118.75</v>
          </cell>
          <cell r="H64">
            <v>-604483.89</v>
          </cell>
        </row>
        <row r="65">
          <cell r="A65" t="str">
            <v>71001030</v>
          </cell>
          <cell r="B65" t="str">
            <v>Sched Relief of Exm</v>
          </cell>
          <cell r="C65">
            <v>-2554665</v>
          </cell>
          <cell r="D65">
            <v>-3533014.51</v>
          </cell>
          <cell r="E65">
            <v>978349.51</v>
          </cell>
          <cell r="F65">
            <v>-8559698.3900000006</v>
          </cell>
          <cell r="G65">
            <v>-9364458.4900000002</v>
          </cell>
          <cell r="H65">
            <v>804760.1</v>
          </cell>
        </row>
        <row r="66">
          <cell r="A66" t="str">
            <v>71001040</v>
          </cell>
          <cell r="B66" t="str">
            <v>Short Trm Disabl Exm</v>
          </cell>
          <cell r="C66">
            <v>-170978.69</v>
          </cell>
          <cell r="D66">
            <v>-298500.19</v>
          </cell>
          <cell r="E66">
            <v>127521.5</v>
          </cell>
          <cell r="F66">
            <v>-696357.82</v>
          </cell>
          <cell r="G66">
            <v>-820318.67</v>
          </cell>
          <cell r="H66">
            <v>123960.85</v>
          </cell>
        </row>
        <row r="67">
          <cell r="A67" t="str">
            <v>71001050</v>
          </cell>
          <cell r="B67" t="str">
            <v>Geog Cst Living Exm</v>
          </cell>
          <cell r="C67">
            <v>-2336.5</v>
          </cell>
          <cell r="D67">
            <v>-1354.5</v>
          </cell>
          <cell r="E67">
            <v>-982</v>
          </cell>
          <cell r="F67">
            <v>-10338.459999999999</v>
          </cell>
          <cell r="G67">
            <v>-3496.93</v>
          </cell>
          <cell r="H67">
            <v>-6841.53</v>
          </cell>
        </row>
        <row r="68">
          <cell r="A68" t="str">
            <v>71001080</v>
          </cell>
          <cell r="B68" t="str">
            <v>Restructuring Exempt</v>
          </cell>
          <cell r="C68">
            <v>-162007.34</v>
          </cell>
          <cell r="D68">
            <v>-60000</v>
          </cell>
          <cell r="E68">
            <v>-102007.34</v>
          </cell>
          <cell r="F68">
            <v>-406257.34</v>
          </cell>
          <cell r="G68">
            <v>-175144.48</v>
          </cell>
          <cell r="H68">
            <v>-231112.86</v>
          </cell>
        </row>
        <row r="69">
          <cell r="A69" t="str">
            <v>71001100</v>
          </cell>
          <cell r="B69" t="str">
            <v>Reg Time Sched NOpr</v>
          </cell>
          <cell r="C69">
            <v>-281370707.10000002</v>
          </cell>
          <cell r="D69">
            <v>-262532854.37</v>
          </cell>
          <cell r="E69">
            <v>-18837852.73</v>
          </cell>
          <cell r="F69">
            <v>-831882492.49000001</v>
          </cell>
          <cell r="G69">
            <v>-744264948.63999999</v>
          </cell>
          <cell r="H69">
            <v>-87617543.849999994</v>
          </cell>
        </row>
        <row r="70">
          <cell r="A70" t="str">
            <v>71001110</v>
          </cell>
          <cell r="B70" t="str">
            <v>OT Sched Non Opr</v>
          </cell>
          <cell r="C70">
            <v>-76604085.790000007</v>
          </cell>
          <cell r="D70">
            <v>-73359249.400000006</v>
          </cell>
          <cell r="E70">
            <v>-3244836.39</v>
          </cell>
          <cell r="F70">
            <v>-216529796.5</v>
          </cell>
          <cell r="G70">
            <v>-198669306.47</v>
          </cell>
          <cell r="H70">
            <v>-17860490.030000001</v>
          </cell>
        </row>
        <row r="71">
          <cell r="A71" t="str">
            <v>71001120</v>
          </cell>
          <cell r="B71" t="str">
            <v>Vaca Sched Non Opr</v>
          </cell>
          <cell r="C71">
            <v>-19653428.68</v>
          </cell>
          <cell r="D71">
            <v>-18847992.649999999</v>
          </cell>
          <cell r="E71">
            <v>-805436.03</v>
          </cell>
          <cell r="F71">
            <v>-46487403.530000001</v>
          </cell>
          <cell r="G71">
            <v>-43390133</v>
          </cell>
          <cell r="H71">
            <v>-3097270.53</v>
          </cell>
        </row>
        <row r="72">
          <cell r="A72" t="str">
            <v>71001130</v>
          </cell>
          <cell r="B72" t="str">
            <v>Holiday Py Schd NOpr</v>
          </cell>
          <cell r="C72">
            <v>-7791816.54</v>
          </cell>
          <cell r="D72">
            <v>-7363464.8499999996</v>
          </cell>
          <cell r="E72">
            <v>-428351.69</v>
          </cell>
          <cell r="F72">
            <v>-23017938.07</v>
          </cell>
          <cell r="G72">
            <v>-20558006.449999999</v>
          </cell>
          <cell r="H72">
            <v>-2459931.62</v>
          </cell>
        </row>
        <row r="73">
          <cell r="A73" t="str">
            <v>71001140</v>
          </cell>
          <cell r="B73" t="str">
            <v>Sick Pay Sched NOpr</v>
          </cell>
          <cell r="C73">
            <v>-421485.83</v>
          </cell>
          <cell r="D73">
            <v>-404823.62</v>
          </cell>
          <cell r="E73">
            <v>-16662.21</v>
          </cell>
          <cell r="F73">
            <v>-1443769.85</v>
          </cell>
          <cell r="G73">
            <v>-1306118.45</v>
          </cell>
          <cell r="H73">
            <v>-137651.4</v>
          </cell>
        </row>
        <row r="74">
          <cell r="A74" t="str">
            <v>71001150</v>
          </cell>
          <cell r="B74" t="str">
            <v>Other Time Pd Not Wk</v>
          </cell>
          <cell r="C74">
            <v>-11269756.939999999</v>
          </cell>
          <cell r="D74">
            <v>-14174383.609999999</v>
          </cell>
          <cell r="E74">
            <v>2904626.67</v>
          </cell>
          <cell r="F74">
            <v>-39159156.600000001</v>
          </cell>
          <cell r="G74">
            <v>-40194109.960000001</v>
          </cell>
          <cell r="H74">
            <v>1034953.36</v>
          </cell>
        </row>
        <row r="75">
          <cell r="A75" t="str">
            <v>71001155</v>
          </cell>
          <cell r="B75" t="str">
            <v>Car Repair</v>
          </cell>
          <cell r="C75">
            <v>0</v>
          </cell>
          <cell r="D75">
            <v>-45646.49</v>
          </cell>
          <cell r="E75">
            <v>45646.49</v>
          </cell>
          <cell r="F75">
            <v>0</v>
          </cell>
          <cell r="G75">
            <v>-45646.49</v>
          </cell>
          <cell r="H75">
            <v>45646.49</v>
          </cell>
        </row>
        <row r="76">
          <cell r="A76" t="str">
            <v>71001160</v>
          </cell>
          <cell r="B76" t="str">
            <v>On Duty Inj Rstrict</v>
          </cell>
          <cell r="C76">
            <v>0</v>
          </cell>
          <cell r="D76">
            <v>0</v>
          </cell>
          <cell r="E76">
            <v>0</v>
          </cell>
          <cell r="F76">
            <v>0</v>
          </cell>
          <cell r="G76">
            <v>0</v>
          </cell>
          <cell r="H76">
            <v>0</v>
          </cell>
        </row>
        <row r="77">
          <cell r="A77" t="str">
            <v>71001170</v>
          </cell>
          <cell r="B77" t="str">
            <v>Off Duty Inj Rstrict</v>
          </cell>
          <cell r="C77">
            <v>-62290.21</v>
          </cell>
          <cell r="D77">
            <v>-35578.46</v>
          </cell>
          <cell r="E77">
            <v>-26711.75</v>
          </cell>
          <cell r="F77">
            <v>-203912.42</v>
          </cell>
          <cell r="G77">
            <v>-163905.53</v>
          </cell>
          <cell r="H77">
            <v>-40006.89</v>
          </cell>
        </row>
        <row r="78">
          <cell r="A78" t="str">
            <v>71001180</v>
          </cell>
          <cell r="B78" t="str">
            <v>OT Holiday Sch NOpr</v>
          </cell>
          <cell r="C78">
            <v>-1988612.91</v>
          </cell>
          <cell r="D78">
            <v>-2092193.52</v>
          </cell>
          <cell r="E78">
            <v>103580.61</v>
          </cell>
          <cell r="F78">
            <v>-6451633.6900000004</v>
          </cell>
          <cell r="G78">
            <v>-6204146.3499999996</v>
          </cell>
          <cell r="H78">
            <v>-247487.34</v>
          </cell>
        </row>
        <row r="79">
          <cell r="A79" t="str">
            <v>71001200</v>
          </cell>
          <cell r="B79" t="str">
            <v>Safety Day Sched NOp</v>
          </cell>
          <cell r="C79">
            <v>-254368.25</v>
          </cell>
          <cell r="D79">
            <v>-221045.15</v>
          </cell>
          <cell r="E79">
            <v>-33323.1</v>
          </cell>
          <cell r="F79">
            <v>-696149.77</v>
          </cell>
          <cell r="G79">
            <v>-691906.29</v>
          </cell>
          <cell r="H79">
            <v>-4243.4799999999996</v>
          </cell>
        </row>
        <row r="80">
          <cell r="A80" t="str">
            <v>71001210</v>
          </cell>
          <cell r="B80" t="str">
            <v>Witness BfitsSchdNOp</v>
          </cell>
          <cell r="C80">
            <v>-11889.05</v>
          </cell>
          <cell r="D80">
            <v>-15334.8</v>
          </cell>
          <cell r="E80">
            <v>3445.75</v>
          </cell>
          <cell r="F80">
            <v>-31017.22</v>
          </cell>
          <cell r="G80">
            <v>-53611.97</v>
          </cell>
          <cell r="H80">
            <v>22594.75</v>
          </cell>
        </row>
        <row r="81">
          <cell r="A81" t="str">
            <v>71001230</v>
          </cell>
          <cell r="B81" t="str">
            <v>Sem &amp; Train Sch NOpr</v>
          </cell>
          <cell r="C81">
            <v>-6905154.4400000004</v>
          </cell>
          <cell r="D81">
            <v>-5670658.0899999999</v>
          </cell>
          <cell r="E81">
            <v>-1234496.3500000001</v>
          </cell>
          <cell r="F81">
            <v>-20505810.989999998</v>
          </cell>
          <cell r="G81">
            <v>-16685175.310000001</v>
          </cell>
          <cell r="H81">
            <v>-3820635.68</v>
          </cell>
        </row>
        <row r="82">
          <cell r="A82" t="str">
            <v>71001240</v>
          </cell>
          <cell r="B82" t="str">
            <v>Othr Clms Sched NOpr</v>
          </cell>
          <cell r="C82">
            <v>-6380179.3200000003</v>
          </cell>
          <cell r="D82">
            <v>-3145870.33</v>
          </cell>
          <cell r="E82">
            <v>-3234308.99</v>
          </cell>
          <cell r="F82">
            <v>-13057260.6</v>
          </cell>
          <cell r="G82">
            <v>-9386451.4299999997</v>
          </cell>
          <cell r="H82">
            <v>-3670809.17</v>
          </cell>
        </row>
        <row r="83">
          <cell r="A83" t="str">
            <v>71001250</v>
          </cell>
          <cell r="B83" t="str">
            <v>Sched Protect Py NOp</v>
          </cell>
          <cell r="C83">
            <v>-198355.01</v>
          </cell>
          <cell r="D83">
            <v>-203335.27</v>
          </cell>
          <cell r="E83">
            <v>4980.26</v>
          </cell>
          <cell r="F83">
            <v>-659625.37</v>
          </cell>
          <cell r="G83">
            <v>-687177.11</v>
          </cell>
          <cell r="H83">
            <v>27551.74</v>
          </cell>
        </row>
        <row r="84">
          <cell r="A84" t="str">
            <v>71001260</v>
          </cell>
          <cell r="B84" t="str">
            <v>Sched Protect Py Op</v>
          </cell>
          <cell r="C84">
            <v>0</v>
          </cell>
          <cell r="D84">
            <v>0</v>
          </cell>
          <cell r="E84">
            <v>0</v>
          </cell>
          <cell r="F84">
            <v>0</v>
          </cell>
          <cell r="G84">
            <v>0</v>
          </cell>
          <cell r="H84">
            <v>0</v>
          </cell>
        </row>
        <row r="85">
          <cell r="A85" t="str">
            <v>71001300</v>
          </cell>
          <cell r="B85" t="str">
            <v>Reg Tm Sched Opr</v>
          </cell>
          <cell r="C85">
            <v>-265026507.68000001</v>
          </cell>
          <cell r="D85">
            <v>-269372413.70999998</v>
          </cell>
          <cell r="E85">
            <v>4345906.03</v>
          </cell>
          <cell r="F85">
            <v>-797010795.54999995</v>
          </cell>
          <cell r="G85">
            <v>-773495909.32000005</v>
          </cell>
          <cell r="H85">
            <v>-23514886.23</v>
          </cell>
        </row>
        <row r="86">
          <cell r="A86" t="str">
            <v>71001310</v>
          </cell>
          <cell r="B86" t="str">
            <v>OT - Scheduled NonOp</v>
          </cell>
          <cell r="C86">
            <v>-25152609.98</v>
          </cell>
          <cell r="D86">
            <v>-31875486.23</v>
          </cell>
          <cell r="E86">
            <v>6722876.25</v>
          </cell>
          <cell r="F86">
            <v>-78849387.909999996</v>
          </cell>
          <cell r="G86">
            <v>-92456278.200000003</v>
          </cell>
          <cell r="H86">
            <v>13606890.289999999</v>
          </cell>
        </row>
        <row r="87">
          <cell r="A87" t="str">
            <v>71001320</v>
          </cell>
          <cell r="B87" t="str">
            <v>Restructurings</v>
          </cell>
          <cell r="C87">
            <v>0</v>
          </cell>
          <cell r="D87">
            <v>0</v>
          </cell>
          <cell r="E87">
            <v>0</v>
          </cell>
          <cell r="F87">
            <v>0</v>
          </cell>
          <cell r="G87">
            <v>0</v>
          </cell>
          <cell r="H87">
            <v>0</v>
          </cell>
        </row>
        <row r="88">
          <cell r="A88" t="str">
            <v>71001330</v>
          </cell>
          <cell r="B88" t="str">
            <v>Reg Tm Non-Crw Start</v>
          </cell>
          <cell r="C88">
            <v>-12567534.92</v>
          </cell>
          <cell r="D88">
            <v>-12440386.68</v>
          </cell>
          <cell r="E88">
            <v>-127148.24</v>
          </cell>
          <cell r="F88">
            <v>-38737259.479999997</v>
          </cell>
          <cell r="G88">
            <v>-35956389.310000002</v>
          </cell>
          <cell r="H88">
            <v>-2780870.17</v>
          </cell>
        </row>
        <row r="89">
          <cell r="A89" t="str">
            <v>71001340</v>
          </cell>
          <cell r="B89" t="str">
            <v>OT- Non-Crew Start</v>
          </cell>
          <cell r="C89">
            <v>-1262032.07</v>
          </cell>
          <cell r="D89">
            <v>-1355550.55</v>
          </cell>
          <cell r="E89">
            <v>93518.48</v>
          </cell>
          <cell r="F89">
            <v>-3911722.51</v>
          </cell>
          <cell r="G89">
            <v>-3898354.35</v>
          </cell>
          <cell r="H89">
            <v>-13368.16</v>
          </cell>
        </row>
        <row r="90">
          <cell r="A90" t="str">
            <v>71001350</v>
          </cell>
          <cell r="B90" t="str">
            <v>Arb Non Crew Start</v>
          </cell>
          <cell r="C90">
            <v>-1416997.04</v>
          </cell>
          <cell r="D90">
            <v>-1412853.07</v>
          </cell>
          <cell r="E90">
            <v>-4143.97</v>
          </cell>
          <cell r="F90">
            <v>-4327548.82</v>
          </cell>
          <cell r="G90">
            <v>-4102265.51</v>
          </cell>
          <cell r="H90">
            <v>-225283.31</v>
          </cell>
        </row>
        <row r="91">
          <cell r="A91" t="str">
            <v>71001391</v>
          </cell>
          <cell r="B91" t="str">
            <v>Safety Pay Ded-ZBA</v>
          </cell>
          <cell r="C91">
            <v>0</v>
          </cell>
          <cell r="D91">
            <v>0</v>
          </cell>
          <cell r="E91">
            <v>0</v>
          </cell>
          <cell r="F91">
            <v>0</v>
          </cell>
          <cell r="G91">
            <v>0</v>
          </cell>
          <cell r="H91">
            <v>0</v>
          </cell>
        </row>
        <row r="92">
          <cell r="A92" t="str">
            <v>71001400</v>
          </cell>
          <cell r="B92" t="str">
            <v>Arb Blocking</v>
          </cell>
          <cell r="C92">
            <v>0</v>
          </cell>
          <cell r="D92">
            <v>0</v>
          </cell>
          <cell r="E92">
            <v>0</v>
          </cell>
          <cell r="F92">
            <v>0</v>
          </cell>
          <cell r="G92">
            <v>0</v>
          </cell>
          <cell r="H92">
            <v>0</v>
          </cell>
        </row>
        <row r="93">
          <cell r="A93" t="str">
            <v>71001410</v>
          </cell>
          <cell r="B93" t="str">
            <v>Arb CaboosePooling</v>
          </cell>
          <cell r="C93">
            <v>-18430.62</v>
          </cell>
          <cell r="D93">
            <v>-19479.78</v>
          </cell>
          <cell r="E93">
            <v>1049.1600000000001</v>
          </cell>
          <cell r="F93">
            <v>-54869.39</v>
          </cell>
          <cell r="G93">
            <v>-64429.59</v>
          </cell>
          <cell r="H93">
            <v>9560.2000000000007</v>
          </cell>
        </row>
        <row r="94">
          <cell r="A94" t="str">
            <v>71001420</v>
          </cell>
          <cell r="B94" t="str">
            <v>Arb Deadheading</v>
          </cell>
          <cell r="C94">
            <v>-19163855.390000001</v>
          </cell>
          <cell r="D94">
            <v>-19156967.199999999</v>
          </cell>
          <cell r="E94">
            <v>-6888.19</v>
          </cell>
          <cell r="F94">
            <v>-61683233.75</v>
          </cell>
          <cell r="G94">
            <v>-54730477.490000002</v>
          </cell>
          <cell r="H94">
            <v>-6952756.2599999998</v>
          </cell>
        </row>
        <row r="95">
          <cell r="A95" t="str">
            <v>71001430</v>
          </cell>
          <cell r="B95" t="str">
            <v>Arb Emp Prod Cost</v>
          </cell>
          <cell r="C95">
            <v>-5214585.17</v>
          </cell>
          <cell r="D95">
            <v>-5850984.3200000003</v>
          </cell>
          <cell r="E95">
            <v>636399.15</v>
          </cell>
          <cell r="F95">
            <v>-15730850.58</v>
          </cell>
          <cell r="G95">
            <v>-18665418.039999999</v>
          </cell>
          <cell r="H95">
            <v>2934567.46</v>
          </cell>
        </row>
        <row r="96">
          <cell r="A96" t="str">
            <v>71001450</v>
          </cell>
          <cell r="B96" t="str">
            <v>Arb Final Term Day</v>
          </cell>
          <cell r="C96">
            <v>-12989.94</v>
          </cell>
          <cell r="D96">
            <v>-19189.310000000001</v>
          </cell>
          <cell r="E96">
            <v>6199.37</v>
          </cell>
          <cell r="F96">
            <v>-51492.47</v>
          </cell>
          <cell r="G96">
            <v>-57833.06</v>
          </cell>
          <cell r="H96">
            <v>6340.59</v>
          </cell>
        </row>
        <row r="97">
          <cell r="A97" t="str">
            <v>71001460</v>
          </cell>
          <cell r="B97" t="str">
            <v>Arb Guarantees</v>
          </cell>
          <cell r="C97">
            <v>-14191024.779999999</v>
          </cell>
          <cell r="D97">
            <v>-10256327.859999999</v>
          </cell>
          <cell r="E97">
            <v>-3934696.92</v>
          </cell>
          <cell r="F97">
            <v>-42942894.549999997</v>
          </cell>
          <cell r="G97">
            <v>-27657982.420000002</v>
          </cell>
          <cell r="H97">
            <v>-15284912.130000001</v>
          </cell>
        </row>
        <row r="98">
          <cell r="A98" t="str">
            <v>71001470</v>
          </cell>
          <cell r="B98" t="str">
            <v>Arb Held Away</v>
          </cell>
          <cell r="C98">
            <v>-10332953.130000001</v>
          </cell>
          <cell r="D98">
            <v>-9942127.8900000006</v>
          </cell>
          <cell r="E98">
            <v>-390825.24</v>
          </cell>
          <cell r="F98">
            <v>-31468517.719999999</v>
          </cell>
          <cell r="G98">
            <v>-29530862.34</v>
          </cell>
          <cell r="H98">
            <v>-1937655.38</v>
          </cell>
        </row>
        <row r="99">
          <cell r="A99" t="str">
            <v>71001480</v>
          </cell>
          <cell r="B99" t="str">
            <v>Arb Terminal Delay</v>
          </cell>
          <cell r="C99">
            <v>-52136.13</v>
          </cell>
          <cell r="D99">
            <v>-50294.2</v>
          </cell>
          <cell r="E99">
            <v>-1841.93</v>
          </cell>
          <cell r="F99">
            <v>-149860.78</v>
          </cell>
          <cell r="G99">
            <v>-161760.93</v>
          </cell>
          <cell r="H99">
            <v>11900.15</v>
          </cell>
        </row>
        <row r="100">
          <cell r="A100" t="str">
            <v>71001490</v>
          </cell>
          <cell r="B100" t="str">
            <v>Arb Personal Leave</v>
          </cell>
          <cell r="C100">
            <v>-6740942.04</v>
          </cell>
          <cell r="D100">
            <v>-6378117.3399999999</v>
          </cell>
          <cell r="E100">
            <v>-362824.7</v>
          </cell>
          <cell r="F100">
            <v>-24928385.93</v>
          </cell>
          <cell r="G100">
            <v>-21946623.460000001</v>
          </cell>
          <cell r="H100">
            <v>-2981762.47</v>
          </cell>
        </row>
        <row r="101">
          <cell r="A101" t="str">
            <v>71001500</v>
          </cell>
          <cell r="B101" t="str">
            <v>Arb Rules Exam</v>
          </cell>
          <cell r="C101">
            <v>-1483983.13</v>
          </cell>
          <cell r="D101">
            <v>-2037109.19</v>
          </cell>
          <cell r="E101">
            <v>553126.06000000006</v>
          </cell>
          <cell r="F101">
            <v>-9269441.4000000004</v>
          </cell>
          <cell r="G101">
            <v>-8475217.1099999994</v>
          </cell>
          <cell r="H101">
            <v>-794224.29</v>
          </cell>
        </row>
        <row r="102">
          <cell r="A102" t="str">
            <v>71001510</v>
          </cell>
          <cell r="B102" t="str">
            <v>Arb Switching Road</v>
          </cell>
          <cell r="C102">
            <v>-22056.82</v>
          </cell>
          <cell r="D102">
            <v>-31605.119999999999</v>
          </cell>
          <cell r="E102">
            <v>9548.2999999999993</v>
          </cell>
          <cell r="F102">
            <v>-63407.67</v>
          </cell>
          <cell r="G102">
            <v>-93613.47</v>
          </cell>
          <cell r="H102">
            <v>30205.8</v>
          </cell>
        </row>
        <row r="103">
          <cell r="A103" t="str">
            <v>71001520</v>
          </cell>
          <cell r="B103" t="str">
            <v>Arb Switch Terminal</v>
          </cell>
          <cell r="C103">
            <v>-21756.05</v>
          </cell>
          <cell r="D103">
            <v>-24929.22</v>
          </cell>
          <cell r="E103">
            <v>3173.17</v>
          </cell>
          <cell r="F103">
            <v>-58506.76</v>
          </cell>
          <cell r="G103">
            <v>-62412.17</v>
          </cell>
          <cell r="H103">
            <v>3905.41</v>
          </cell>
        </row>
        <row r="104">
          <cell r="A104" t="str">
            <v>71001530</v>
          </cell>
          <cell r="B104" t="str">
            <v>Arb Vacation</v>
          </cell>
          <cell r="C104">
            <v>-35237831.640000001</v>
          </cell>
          <cell r="D104">
            <v>-32774015.550000001</v>
          </cell>
          <cell r="E104">
            <v>-2463816.09</v>
          </cell>
          <cell r="F104">
            <v>-86992373.150000006</v>
          </cell>
          <cell r="G104">
            <v>-79784558.019999996</v>
          </cell>
          <cell r="H104">
            <v>-7207815.1299999999</v>
          </cell>
        </row>
        <row r="105">
          <cell r="A105" t="str">
            <v>71001540</v>
          </cell>
          <cell r="B105" t="str">
            <v>Arb Holiday Pay</v>
          </cell>
          <cell r="C105">
            <v>-1649900.62</v>
          </cell>
          <cell r="D105">
            <v>-1726355.35</v>
          </cell>
          <cell r="E105">
            <v>76454.73</v>
          </cell>
          <cell r="F105">
            <v>-5436507.6299999999</v>
          </cell>
          <cell r="G105">
            <v>-5295417.18</v>
          </cell>
          <cell r="H105">
            <v>-141090.45000000001</v>
          </cell>
        </row>
        <row r="106">
          <cell r="A106" t="str">
            <v>71001550</v>
          </cell>
          <cell r="B106" t="str">
            <v>Arb Claim Adjust</v>
          </cell>
          <cell r="C106">
            <v>-322948.67</v>
          </cell>
          <cell r="D106">
            <v>-1054976.57</v>
          </cell>
          <cell r="E106">
            <v>732027.9</v>
          </cell>
          <cell r="F106">
            <v>-5438522.9100000001</v>
          </cell>
          <cell r="G106">
            <v>-5107586.54</v>
          </cell>
          <cell r="H106">
            <v>-330936.37</v>
          </cell>
        </row>
        <row r="107">
          <cell r="A107" t="str">
            <v>71001560</v>
          </cell>
          <cell r="B107" t="str">
            <v>Arb Reserve Board</v>
          </cell>
          <cell r="C107">
            <v>0</v>
          </cell>
          <cell r="D107">
            <v>-672.36</v>
          </cell>
          <cell r="E107">
            <v>672.36</v>
          </cell>
          <cell r="F107">
            <v>-2250.8200000000002</v>
          </cell>
          <cell r="G107">
            <v>-672.36</v>
          </cell>
          <cell r="H107">
            <v>-1578.46</v>
          </cell>
        </row>
        <row r="108">
          <cell r="A108" t="str">
            <v>71001570</v>
          </cell>
          <cell r="B108" t="str">
            <v>All Otr Schd Op Lab</v>
          </cell>
          <cell r="C108">
            <v>-1191254.67</v>
          </cell>
          <cell r="D108">
            <v>1092822.56</v>
          </cell>
          <cell r="E108">
            <v>-2284077.23</v>
          </cell>
          <cell r="F108">
            <v>2763283.85</v>
          </cell>
          <cell r="G108">
            <v>3201548.56</v>
          </cell>
          <cell r="H108">
            <v>-438264.71</v>
          </cell>
        </row>
        <row r="109">
          <cell r="A109" t="str">
            <v>71001580</v>
          </cell>
          <cell r="B109" t="str">
            <v>Arb Car Scale Add</v>
          </cell>
          <cell r="C109">
            <v>-1166195</v>
          </cell>
          <cell r="D109">
            <v>-1148028.3999999999</v>
          </cell>
          <cell r="E109">
            <v>-18166.599999999999</v>
          </cell>
          <cell r="F109">
            <v>-3524509.37</v>
          </cell>
          <cell r="G109">
            <v>-3281081.28</v>
          </cell>
          <cell r="H109">
            <v>-243428.09</v>
          </cell>
        </row>
        <row r="110">
          <cell r="A110" t="str">
            <v>71001590</v>
          </cell>
          <cell r="B110" t="str">
            <v>Arb Short Crew</v>
          </cell>
          <cell r="C110">
            <v>-15732900.039999999</v>
          </cell>
          <cell r="D110">
            <v>-16464945.42</v>
          </cell>
          <cell r="E110">
            <v>732045.38</v>
          </cell>
          <cell r="F110">
            <v>-47781641.539999999</v>
          </cell>
          <cell r="G110">
            <v>-47547771.890000001</v>
          </cell>
          <cell r="H110">
            <v>-233869.65</v>
          </cell>
        </row>
        <row r="111">
          <cell r="A111" t="str">
            <v>71001601</v>
          </cell>
          <cell r="B111" t="str">
            <v>Arb Oper Decision</v>
          </cell>
          <cell r="C111">
            <v>-132356.16</v>
          </cell>
          <cell r="D111">
            <v>-153144.9</v>
          </cell>
          <cell r="E111">
            <v>20788.740000000002</v>
          </cell>
          <cell r="F111">
            <v>-406904.03</v>
          </cell>
          <cell r="G111">
            <v>-468679.73</v>
          </cell>
          <cell r="H111">
            <v>61775.7</v>
          </cell>
        </row>
        <row r="112">
          <cell r="A112" t="str">
            <v>71001602</v>
          </cell>
          <cell r="B112" t="str">
            <v>Arb Safety Mtgs</v>
          </cell>
          <cell r="C112">
            <v>-7561900.0099999998</v>
          </cell>
          <cell r="D112">
            <v>-9992250.9100000001</v>
          </cell>
          <cell r="E112">
            <v>2430350.9</v>
          </cell>
          <cell r="F112">
            <v>-22421234.120000001</v>
          </cell>
          <cell r="G112">
            <v>-25334910.52</v>
          </cell>
          <cell r="H112">
            <v>2913676.4</v>
          </cell>
        </row>
        <row r="113">
          <cell r="A113" t="str">
            <v>71001603</v>
          </cell>
          <cell r="B113" t="str">
            <v>Arb New Emp Tr</v>
          </cell>
          <cell r="C113">
            <v>-340167.53</v>
          </cell>
          <cell r="D113">
            <v>-410291.46</v>
          </cell>
          <cell r="E113">
            <v>70123.929999999993</v>
          </cell>
          <cell r="F113">
            <v>-1064568.7</v>
          </cell>
          <cell r="G113">
            <v>-1130781.0900000001</v>
          </cell>
          <cell r="H113">
            <v>66212.39</v>
          </cell>
        </row>
        <row r="114">
          <cell r="A114" t="str">
            <v>71001604</v>
          </cell>
          <cell r="B114" t="str">
            <v>Arb Crew Penalty</v>
          </cell>
          <cell r="C114">
            <v>-1635179.21</v>
          </cell>
          <cell r="D114">
            <v>-3715126.14</v>
          </cell>
          <cell r="E114">
            <v>2079946.93</v>
          </cell>
          <cell r="F114">
            <v>-5379903.5300000003</v>
          </cell>
          <cell r="G114">
            <v>-11628392.390000001</v>
          </cell>
          <cell r="H114">
            <v>6248488.8600000003</v>
          </cell>
        </row>
        <row r="115">
          <cell r="A115" t="str">
            <v>71001606</v>
          </cell>
          <cell r="B115" t="str">
            <v>Arb All Other Fixed</v>
          </cell>
          <cell r="C115">
            <v>-1221045.52</v>
          </cell>
          <cell r="D115">
            <v>-1029767.34</v>
          </cell>
          <cell r="E115">
            <v>-191278.18</v>
          </cell>
          <cell r="F115">
            <v>-3529803.86</v>
          </cell>
          <cell r="G115">
            <v>-2462245.0699999998</v>
          </cell>
          <cell r="H115">
            <v>-1067558.79</v>
          </cell>
        </row>
        <row r="116">
          <cell r="A116" t="str">
            <v>71001610</v>
          </cell>
          <cell r="B116" t="str">
            <v>Arb Oper Decision</v>
          </cell>
          <cell r="C116">
            <v>-12519.15</v>
          </cell>
          <cell r="D116">
            <v>-54508.87</v>
          </cell>
          <cell r="E116">
            <v>41989.72</v>
          </cell>
          <cell r="F116">
            <v>-39094.29</v>
          </cell>
          <cell r="G116">
            <v>-107301.99</v>
          </cell>
          <cell r="H116">
            <v>68207.7</v>
          </cell>
        </row>
        <row r="117">
          <cell r="A117" t="str">
            <v>71001624</v>
          </cell>
          <cell r="B117" t="str">
            <v>Arb All Oth Variable</v>
          </cell>
          <cell r="C117">
            <v>-9081246.1699999999</v>
          </cell>
          <cell r="D117">
            <v>-9720673.5199999996</v>
          </cell>
          <cell r="E117">
            <v>639427.35</v>
          </cell>
          <cell r="F117">
            <v>-27743116.68</v>
          </cell>
          <cell r="G117">
            <v>-27420567.370000001</v>
          </cell>
          <cell r="H117">
            <v>-322549.31</v>
          </cell>
        </row>
        <row r="118">
          <cell r="A118" t="str">
            <v>71001630</v>
          </cell>
          <cell r="B118" t="str">
            <v>Arb Safety Mtgs</v>
          </cell>
          <cell r="C118">
            <v>-4345101.9400000004</v>
          </cell>
          <cell r="D118">
            <v>-5632943.9199999999</v>
          </cell>
          <cell r="E118">
            <v>1287841.98</v>
          </cell>
          <cell r="F118">
            <v>-26991185.149999999</v>
          </cell>
          <cell r="G118">
            <v>-23624154.210000001</v>
          </cell>
          <cell r="H118">
            <v>-3367030.94</v>
          </cell>
        </row>
        <row r="119">
          <cell r="A119" t="str">
            <v>71001640</v>
          </cell>
          <cell r="B119" t="str">
            <v>Arb New Emp Tr</v>
          </cell>
          <cell r="C119">
            <v>-2223603.19</v>
          </cell>
          <cell r="D119">
            <v>-23361291.219999999</v>
          </cell>
          <cell r="E119">
            <v>21137688.030000001</v>
          </cell>
          <cell r="F119">
            <v>-39169520.859999999</v>
          </cell>
          <cell r="G119">
            <v>-64266091.43</v>
          </cell>
          <cell r="H119">
            <v>25096570.57</v>
          </cell>
        </row>
        <row r="120">
          <cell r="A120" t="str">
            <v>71001650</v>
          </cell>
          <cell r="B120" t="str">
            <v>Arb Place/Remove ETD</v>
          </cell>
          <cell r="C120">
            <v>-361612.05</v>
          </cell>
          <cell r="D120">
            <v>-348548.41</v>
          </cell>
          <cell r="E120">
            <v>-13063.64</v>
          </cell>
          <cell r="F120">
            <v>-1060184.28</v>
          </cell>
          <cell r="G120">
            <v>-1021654.82</v>
          </cell>
          <cell r="H120">
            <v>-38529.46</v>
          </cell>
        </row>
        <row r="121">
          <cell r="A121" t="str">
            <v>71001660</v>
          </cell>
          <cell r="B121" t="str">
            <v>Arb Air Pay</v>
          </cell>
          <cell r="C121">
            <v>-51998.29</v>
          </cell>
          <cell r="D121">
            <v>-67001.02</v>
          </cell>
          <cell r="E121">
            <v>15002.73</v>
          </cell>
          <cell r="F121">
            <v>-163999.12</v>
          </cell>
          <cell r="G121">
            <v>-221167.35</v>
          </cell>
          <cell r="H121">
            <v>57168.23</v>
          </cell>
        </row>
        <row r="122">
          <cell r="A122" t="str">
            <v>71001670</v>
          </cell>
          <cell r="B122" t="str">
            <v>Arb Training/Other</v>
          </cell>
          <cell r="C122">
            <v>-8966113.0199999996</v>
          </cell>
          <cell r="D122">
            <v>-15927688.800000001</v>
          </cell>
          <cell r="E122">
            <v>6961575.7800000003</v>
          </cell>
          <cell r="F122">
            <v>-40575938.159999996</v>
          </cell>
          <cell r="G122">
            <v>-43211106.979999997</v>
          </cell>
          <cell r="H122">
            <v>2635168.8199999998</v>
          </cell>
        </row>
        <row r="123">
          <cell r="A123" t="str">
            <v>71001680</v>
          </cell>
          <cell r="B123" t="str">
            <v>Arb Detach Personnel</v>
          </cell>
          <cell r="C123">
            <v>-1281928.78</v>
          </cell>
          <cell r="D123">
            <v>-1576881.53</v>
          </cell>
          <cell r="E123">
            <v>294952.75</v>
          </cell>
          <cell r="F123">
            <v>-4798336.59</v>
          </cell>
          <cell r="G123">
            <v>-3843740.29</v>
          </cell>
          <cell r="H123">
            <v>-954596.3</v>
          </cell>
        </row>
        <row r="124">
          <cell r="A124" t="str">
            <v>71001720</v>
          </cell>
          <cell r="B124" t="str">
            <v>Capitalized Vacation</v>
          </cell>
          <cell r="C124">
            <v>0</v>
          </cell>
          <cell r="D124">
            <v>0</v>
          </cell>
          <cell r="E124">
            <v>0</v>
          </cell>
          <cell r="F124">
            <v>0</v>
          </cell>
          <cell r="G124">
            <v>0</v>
          </cell>
          <cell r="H124">
            <v>0</v>
          </cell>
        </row>
        <row r="125">
          <cell r="A125" t="str">
            <v>71001721</v>
          </cell>
          <cell r="B125" t="str">
            <v>Capitalized Vacation</v>
          </cell>
          <cell r="C125">
            <v>0</v>
          </cell>
          <cell r="D125">
            <v>0</v>
          </cell>
          <cell r="E125">
            <v>0</v>
          </cell>
          <cell r="F125">
            <v>0</v>
          </cell>
          <cell r="G125">
            <v>0</v>
          </cell>
          <cell r="H125">
            <v>0</v>
          </cell>
        </row>
        <row r="126">
          <cell r="A126" t="str">
            <v>71001722</v>
          </cell>
          <cell r="B126" t="str">
            <v>Vac Accr Non Op</v>
          </cell>
          <cell r="C126">
            <v>-3217732.08</v>
          </cell>
          <cell r="D126">
            <v>-991983</v>
          </cell>
          <cell r="E126">
            <v>-2225749.08</v>
          </cell>
          <cell r="F126">
            <v>-7287831.0800000001</v>
          </cell>
          <cell r="G126">
            <v>-2938157.65</v>
          </cell>
          <cell r="H126">
            <v>-4349673.43</v>
          </cell>
        </row>
        <row r="127">
          <cell r="A127" t="str">
            <v>71001723</v>
          </cell>
          <cell r="B127" t="str">
            <v>Vac Accr Op</v>
          </cell>
          <cell r="C127">
            <v>-2682665.2200000002</v>
          </cell>
          <cell r="D127">
            <v>-9465588</v>
          </cell>
          <cell r="E127">
            <v>6782922.7800000003</v>
          </cell>
          <cell r="F127">
            <v>1308013.78</v>
          </cell>
          <cell r="G127">
            <v>-28036183.77</v>
          </cell>
          <cell r="H127">
            <v>29344197.550000001</v>
          </cell>
        </row>
        <row r="128">
          <cell r="A128" t="str">
            <v>71001724</v>
          </cell>
          <cell r="B128" t="str">
            <v>Vac Accr Exempt</v>
          </cell>
          <cell r="C128">
            <v>-724603.69</v>
          </cell>
          <cell r="D128">
            <v>-423429</v>
          </cell>
          <cell r="E128">
            <v>-301174.69</v>
          </cell>
          <cell r="F128">
            <v>-2145182.69</v>
          </cell>
          <cell r="G128">
            <v>-1254158.58</v>
          </cell>
          <cell r="H128">
            <v>-891024.11</v>
          </cell>
        </row>
        <row r="129">
          <cell r="A129" t="str">
            <v>71001730</v>
          </cell>
          <cell r="B129" t="str">
            <v>Bill Credits Labor</v>
          </cell>
          <cell r="C129">
            <v>-24383.19</v>
          </cell>
          <cell r="D129">
            <v>2239.14</v>
          </cell>
          <cell r="E129">
            <v>-26622.33</v>
          </cell>
          <cell r="F129">
            <v>-58993.97</v>
          </cell>
          <cell r="G129">
            <v>167417.16</v>
          </cell>
          <cell r="H129">
            <v>-226411.13</v>
          </cell>
        </row>
        <row r="130">
          <cell r="A130" t="str">
            <v>71001750</v>
          </cell>
          <cell r="B130" t="str">
            <v>PPA Amort – Comp &amp; B</v>
          </cell>
          <cell r="C130">
            <v>11410587.75</v>
          </cell>
          <cell r="D130">
            <v>11486568.73</v>
          </cell>
          <cell r="E130">
            <v>-75980.98</v>
          </cell>
          <cell r="F130">
            <v>34231763.25</v>
          </cell>
          <cell r="G130">
            <v>34393856.380000003</v>
          </cell>
          <cell r="H130">
            <v>-162093.13</v>
          </cell>
        </row>
        <row r="131">
          <cell r="A131" t="str">
            <v>71001780</v>
          </cell>
          <cell r="B131" t="str">
            <v>Cap Sware Devel Labr</v>
          </cell>
          <cell r="C131">
            <v>8139418.8399999999</v>
          </cell>
          <cell r="D131">
            <v>11068015.140000001</v>
          </cell>
          <cell r="E131">
            <v>-2928596.3</v>
          </cell>
          <cell r="F131">
            <v>22311238.359999999</v>
          </cell>
          <cell r="G131">
            <v>20923960.84</v>
          </cell>
          <cell r="H131">
            <v>1387277.52</v>
          </cell>
        </row>
        <row r="132">
          <cell r="A132" t="str">
            <v>71001860</v>
          </cell>
          <cell r="B132" t="str">
            <v>Scheduled ICP - Non</v>
          </cell>
          <cell r="C132">
            <v>-893000</v>
          </cell>
          <cell r="D132">
            <v>-720000</v>
          </cell>
          <cell r="E132">
            <v>-173000</v>
          </cell>
          <cell r="F132">
            <v>-2609731.0299999998</v>
          </cell>
          <cell r="G132">
            <v>-1930050.86</v>
          </cell>
          <cell r="H132">
            <v>-679680.17</v>
          </cell>
        </row>
        <row r="133">
          <cell r="A133" t="str">
            <v>71001870</v>
          </cell>
          <cell r="B133" t="str">
            <v>Scheduled ICP - Op</v>
          </cell>
          <cell r="C133">
            <v>-14735949.029999999</v>
          </cell>
          <cell r="D133">
            <v>-13569270.359999999</v>
          </cell>
          <cell r="E133">
            <v>-1166678.67</v>
          </cell>
          <cell r="F133">
            <v>-45132927.399999999</v>
          </cell>
          <cell r="G133">
            <v>-37594951.75</v>
          </cell>
          <cell r="H133">
            <v>-7537975.6500000004</v>
          </cell>
        </row>
        <row r="134">
          <cell r="A134" t="str">
            <v>71001880</v>
          </cell>
          <cell r="B134" t="str">
            <v>ICP BNSF Logist Expt</v>
          </cell>
          <cell r="C134">
            <v>0</v>
          </cell>
          <cell r="D134">
            <v>0</v>
          </cell>
          <cell r="E134">
            <v>0</v>
          </cell>
          <cell r="F134">
            <v>0</v>
          </cell>
          <cell r="G134">
            <v>-28103.29</v>
          </cell>
          <cell r="H134">
            <v>28103.29</v>
          </cell>
        </row>
        <row r="135">
          <cell r="A135" t="str">
            <v>71001890</v>
          </cell>
          <cell r="B135" t="str">
            <v>Exempt Per&amp;ICP 401 M</v>
          </cell>
          <cell r="C135">
            <v>-406637.95</v>
          </cell>
          <cell r="D135">
            <v>-330051</v>
          </cell>
          <cell r="E135">
            <v>-76586.95</v>
          </cell>
          <cell r="F135">
            <v>-1431426.8</v>
          </cell>
          <cell r="G135">
            <v>-670348</v>
          </cell>
          <cell r="H135">
            <v>-761078.8</v>
          </cell>
        </row>
        <row r="136">
          <cell r="A136" t="str">
            <v>71001900</v>
          </cell>
          <cell r="B136" t="str">
            <v>Backpay - NonOp Othr</v>
          </cell>
          <cell r="C136">
            <v>0</v>
          </cell>
          <cell r="D136">
            <v>0</v>
          </cell>
          <cell r="E136">
            <v>0</v>
          </cell>
          <cell r="F136">
            <v>0</v>
          </cell>
          <cell r="G136">
            <v>0</v>
          </cell>
          <cell r="H136">
            <v>0</v>
          </cell>
        </row>
        <row r="137">
          <cell r="A137" t="str">
            <v>71001910</v>
          </cell>
          <cell r="B137" t="str">
            <v>Backpay - Operations</v>
          </cell>
          <cell r="C137">
            <v>11653.98</v>
          </cell>
          <cell r="D137">
            <v>0</v>
          </cell>
          <cell r="E137">
            <v>11653.98</v>
          </cell>
          <cell r="F137">
            <v>11653.98</v>
          </cell>
          <cell r="G137">
            <v>0</v>
          </cell>
          <cell r="H137">
            <v>11653.98</v>
          </cell>
        </row>
        <row r="138">
          <cell r="A138" t="str">
            <v>71001928</v>
          </cell>
          <cell r="B138" t="str">
            <v>Stock Option Expense</v>
          </cell>
          <cell r="C138">
            <v>0</v>
          </cell>
          <cell r="D138">
            <v>0</v>
          </cell>
          <cell r="E138">
            <v>0</v>
          </cell>
          <cell r="F138">
            <v>0</v>
          </cell>
          <cell r="G138">
            <v>-2546</v>
          </cell>
          <cell r="H138">
            <v>2546</v>
          </cell>
        </row>
        <row r="139">
          <cell r="A139" t="str">
            <v>71001930</v>
          </cell>
          <cell r="B139" t="str">
            <v>ICP - Exempt</v>
          </cell>
          <cell r="C139">
            <v>-20366000</v>
          </cell>
          <cell r="D139">
            <v>-16644030.75</v>
          </cell>
          <cell r="E139">
            <v>-3721969.25</v>
          </cell>
          <cell r="F139">
            <v>-60078133.329999998</v>
          </cell>
          <cell r="G139">
            <v>-48131131.350000001</v>
          </cell>
          <cell r="H139">
            <v>-11947001.98</v>
          </cell>
        </row>
        <row r="140">
          <cell r="A140" t="str">
            <v>71001950</v>
          </cell>
          <cell r="B140" t="str">
            <v>Backpay - MOW</v>
          </cell>
          <cell r="C140">
            <v>0</v>
          </cell>
          <cell r="D140">
            <v>0</v>
          </cell>
          <cell r="E140">
            <v>0</v>
          </cell>
          <cell r="F140">
            <v>0</v>
          </cell>
          <cell r="G140">
            <v>0</v>
          </cell>
          <cell r="H140">
            <v>0</v>
          </cell>
        </row>
        <row r="141">
          <cell r="A141" t="str">
            <v>71001970</v>
          </cell>
          <cell r="B141" t="str">
            <v>Regional Gang Bonus</v>
          </cell>
          <cell r="C141">
            <v>-492000</v>
          </cell>
          <cell r="D141">
            <v>-450000</v>
          </cell>
          <cell r="E141">
            <v>-42000</v>
          </cell>
          <cell r="F141">
            <v>-1026000</v>
          </cell>
          <cell r="G141">
            <v>-1350000</v>
          </cell>
          <cell r="H141">
            <v>324000</v>
          </cell>
        </row>
        <row r="142">
          <cell r="A142" t="str">
            <v>71001980</v>
          </cell>
          <cell r="B142" t="str">
            <v>Restricted Stock Exp</v>
          </cell>
          <cell r="C142">
            <v>0</v>
          </cell>
          <cell r="D142">
            <v>-4703.68</v>
          </cell>
          <cell r="E142">
            <v>4703.68</v>
          </cell>
          <cell r="F142">
            <v>0</v>
          </cell>
          <cell r="G142">
            <v>-120867.19</v>
          </cell>
          <cell r="H142">
            <v>120867.19</v>
          </cell>
        </row>
        <row r="143">
          <cell r="A143" t="str">
            <v>71001990</v>
          </cell>
          <cell r="B143" t="str">
            <v>LTIP Cash Awards Exp</v>
          </cell>
          <cell r="C143">
            <v>-18837037.68</v>
          </cell>
          <cell r="D143">
            <v>551837.47</v>
          </cell>
          <cell r="E143">
            <v>-19388875.149999999</v>
          </cell>
          <cell r="F143">
            <v>-58394205.369999997</v>
          </cell>
          <cell r="G143">
            <v>-32583420.530000001</v>
          </cell>
          <cell r="H143">
            <v>-25810784.84</v>
          </cell>
        </row>
        <row r="144">
          <cell r="A144" t="str">
            <v>71001999</v>
          </cell>
          <cell r="B144" t="str">
            <v>Capital Labor Cleari</v>
          </cell>
          <cell r="C144">
            <v>111388602.87</v>
          </cell>
          <cell r="D144">
            <v>93790763.489999995</v>
          </cell>
          <cell r="E144">
            <v>17597839.379999999</v>
          </cell>
          <cell r="F144">
            <v>283488739.69</v>
          </cell>
          <cell r="G144">
            <v>227053092.75999999</v>
          </cell>
          <cell r="H144">
            <v>56435646.93</v>
          </cell>
        </row>
        <row r="145">
          <cell r="A145" t="str">
            <v>71002000</v>
          </cell>
          <cell r="B145" t="str">
            <v>BNSFIC Insurance</v>
          </cell>
          <cell r="C145">
            <v>0</v>
          </cell>
          <cell r="D145">
            <v>0</v>
          </cell>
          <cell r="E145">
            <v>0</v>
          </cell>
          <cell r="F145">
            <v>0</v>
          </cell>
          <cell r="G145">
            <v>-1763605.89</v>
          </cell>
          <cell r="H145">
            <v>1763605.89</v>
          </cell>
        </row>
        <row r="146">
          <cell r="A146" t="str">
            <v>71002010</v>
          </cell>
          <cell r="B146" t="str">
            <v>Pension Expense</v>
          </cell>
          <cell r="C146">
            <v>-11400054.48</v>
          </cell>
          <cell r="D146">
            <v>-11016928.689999999</v>
          </cell>
          <cell r="E146">
            <v>-383125.79</v>
          </cell>
          <cell r="F146">
            <v>-34200566.18</v>
          </cell>
          <cell r="G146">
            <v>-33284712.829999998</v>
          </cell>
          <cell r="H146">
            <v>-915853.35</v>
          </cell>
        </row>
        <row r="147">
          <cell r="A147" t="str">
            <v>71002020</v>
          </cell>
          <cell r="B147" t="str">
            <v>RET/SAV (401-K)</v>
          </cell>
          <cell r="C147">
            <v>0</v>
          </cell>
          <cell r="D147">
            <v>0</v>
          </cell>
          <cell r="E147">
            <v>0</v>
          </cell>
          <cell r="F147">
            <v>0</v>
          </cell>
          <cell r="G147">
            <v>0</v>
          </cell>
          <cell r="H147">
            <v>0</v>
          </cell>
        </row>
        <row r="148">
          <cell r="A148" t="str">
            <v>71002030</v>
          </cell>
          <cell r="B148" t="str">
            <v>OPEB &amp; Other</v>
          </cell>
          <cell r="C148">
            <v>785717.01</v>
          </cell>
          <cell r="D148">
            <v>-3333359.83</v>
          </cell>
          <cell r="E148">
            <v>4119076.84</v>
          </cell>
          <cell r="F148">
            <v>-7764255.2000000002</v>
          </cell>
          <cell r="G148">
            <v>-11970698.52</v>
          </cell>
          <cell r="H148">
            <v>4206443.32</v>
          </cell>
        </row>
        <row r="149">
          <cell r="A149" t="str">
            <v>71002200</v>
          </cell>
          <cell r="B149" t="str">
            <v>Railroad Retirement</v>
          </cell>
          <cell r="C149">
            <v>0</v>
          </cell>
          <cell r="D149">
            <v>0</v>
          </cell>
          <cell r="E149">
            <v>0</v>
          </cell>
          <cell r="F149">
            <v>-3075.9</v>
          </cell>
          <cell r="G149">
            <v>0</v>
          </cell>
          <cell r="H149">
            <v>-3075.9</v>
          </cell>
        </row>
        <row r="150">
          <cell r="A150" t="str">
            <v>71002210</v>
          </cell>
          <cell r="B150" t="str">
            <v>Railroad Unemploy In</v>
          </cell>
          <cell r="C150">
            <v>0</v>
          </cell>
          <cell r="D150">
            <v>-38323</v>
          </cell>
          <cell r="E150">
            <v>38323</v>
          </cell>
          <cell r="F150">
            <v>0</v>
          </cell>
          <cell r="G150">
            <v>-38323</v>
          </cell>
          <cell r="H150">
            <v>38323</v>
          </cell>
        </row>
        <row r="151">
          <cell r="A151" t="str">
            <v>71002211</v>
          </cell>
          <cell r="B151" t="str">
            <v>Pyroll Tx Add Exempt</v>
          </cell>
          <cell r="C151">
            <v>-29491985.309999999</v>
          </cell>
          <cell r="D151">
            <v>-27090374.23</v>
          </cell>
          <cell r="E151">
            <v>-2401611.08</v>
          </cell>
          <cell r="F151">
            <v>-87443821.769999996</v>
          </cell>
          <cell r="G151">
            <v>-80118262.25</v>
          </cell>
          <cell r="H151">
            <v>-7325559.5199999996</v>
          </cell>
        </row>
        <row r="152">
          <cell r="A152" t="str">
            <v>71002270</v>
          </cell>
          <cell r="B152" t="str">
            <v>Bill Credits / Add</v>
          </cell>
          <cell r="C152">
            <v>0</v>
          </cell>
          <cell r="D152">
            <v>0</v>
          </cell>
          <cell r="E152">
            <v>0</v>
          </cell>
          <cell r="F152">
            <v>0</v>
          </cell>
          <cell r="G152">
            <v>0</v>
          </cell>
          <cell r="H152">
            <v>0</v>
          </cell>
        </row>
        <row r="153">
          <cell r="A153" t="str">
            <v>71002280</v>
          </cell>
          <cell r="B153" t="str">
            <v>Over/Under Backpay A</v>
          </cell>
          <cell r="C153">
            <v>0</v>
          </cell>
          <cell r="D153">
            <v>0</v>
          </cell>
          <cell r="E153">
            <v>0</v>
          </cell>
          <cell r="F153">
            <v>0</v>
          </cell>
          <cell r="G153">
            <v>0</v>
          </cell>
          <cell r="H153">
            <v>0</v>
          </cell>
        </row>
        <row r="154">
          <cell r="A154" t="str">
            <v>71002290</v>
          </cell>
          <cell r="B154" t="str">
            <v>Payroll Tax Additive</v>
          </cell>
          <cell r="C154">
            <v>-150498760.11000001</v>
          </cell>
          <cell r="D154">
            <v>-153239388.78999999</v>
          </cell>
          <cell r="E154">
            <v>2740628.68</v>
          </cell>
          <cell r="F154">
            <v>-470051464.80000001</v>
          </cell>
          <cell r="G154">
            <v>-438902335.11000001</v>
          </cell>
          <cell r="H154">
            <v>-31149129.690000001</v>
          </cell>
        </row>
        <row r="155">
          <cell r="A155" t="str">
            <v>71002303</v>
          </cell>
          <cell r="B155" t="str">
            <v>Hlth&amp;Wfare Ad/Exempt</v>
          </cell>
          <cell r="C155">
            <v>-23665918.890000001</v>
          </cell>
          <cell r="D155">
            <v>-24500081.760000002</v>
          </cell>
          <cell r="E155">
            <v>834162.87</v>
          </cell>
          <cell r="F155">
            <v>-70037729.400000006</v>
          </cell>
          <cell r="G155">
            <v>-72404911.719999999</v>
          </cell>
          <cell r="H155">
            <v>2367182.3199999998</v>
          </cell>
        </row>
        <row r="156">
          <cell r="A156" t="str">
            <v>71002320</v>
          </cell>
          <cell r="B156" t="str">
            <v>Hlth&amp;Wfare Ad/Sched</v>
          </cell>
          <cell r="C156">
            <v>-136027332.18000001</v>
          </cell>
          <cell r="D156">
            <v>-151572433.13</v>
          </cell>
          <cell r="E156">
            <v>15545100.949999999</v>
          </cell>
          <cell r="F156">
            <v>-424218888.48000002</v>
          </cell>
          <cell r="G156">
            <v>-433685252.57999998</v>
          </cell>
          <cell r="H156">
            <v>9466364.0999999996</v>
          </cell>
        </row>
        <row r="157">
          <cell r="A157" t="str">
            <v>71002321</v>
          </cell>
          <cell r="B157" t="str">
            <v>H&amp;W Additive Adj</v>
          </cell>
          <cell r="C157">
            <v>7610031</v>
          </cell>
          <cell r="D157">
            <v>13499122</v>
          </cell>
          <cell r="E157">
            <v>-5889091</v>
          </cell>
          <cell r="F157">
            <v>3110353</v>
          </cell>
          <cell r="G157">
            <v>23397980</v>
          </cell>
          <cell r="H157">
            <v>-20287627</v>
          </cell>
        </row>
        <row r="158">
          <cell r="A158" t="str">
            <v>71002400</v>
          </cell>
          <cell r="B158" t="str">
            <v>Tuition Support</v>
          </cell>
          <cell r="C158">
            <v>-419369.77</v>
          </cell>
          <cell r="D158">
            <v>-455971.81</v>
          </cell>
          <cell r="E158">
            <v>36602.04</v>
          </cell>
          <cell r="F158">
            <v>-1528376.3</v>
          </cell>
          <cell r="G158">
            <v>-1520793.3</v>
          </cell>
          <cell r="H158">
            <v>-7583</v>
          </cell>
        </row>
        <row r="159">
          <cell r="A159" t="str">
            <v>71002401</v>
          </cell>
          <cell r="B159" t="str">
            <v>Employee Relocations</v>
          </cell>
          <cell r="C159">
            <v>0</v>
          </cell>
          <cell r="D159">
            <v>0</v>
          </cell>
          <cell r="E159">
            <v>0</v>
          </cell>
          <cell r="F159">
            <v>0</v>
          </cell>
          <cell r="G159">
            <v>0</v>
          </cell>
          <cell r="H159">
            <v>0</v>
          </cell>
        </row>
        <row r="160">
          <cell r="A160" t="str">
            <v>71002402</v>
          </cell>
          <cell r="B160" t="str">
            <v>Employee Relos-NEI</v>
          </cell>
          <cell r="C160">
            <v>-1822311.04</v>
          </cell>
          <cell r="D160">
            <v>-955098.36</v>
          </cell>
          <cell r="E160">
            <v>-867212.68</v>
          </cell>
          <cell r="F160">
            <v>-2117342.6</v>
          </cell>
          <cell r="G160">
            <v>-2087217.83</v>
          </cell>
          <cell r="H160">
            <v>-30124.77</v>
          </cell>
        </row>
        <row r="161">
          <cell r="A161" t="str">
            <v>71002410</v>
          </cell>
          <cell r="B161" t="str">
            <v>Education - Non-Tuit</v>
          </cell>
          <cell r="C161">
            <v>-558564.81000000006</v>
          </cell>
          <cell r="D161">
            <v>-71304.75</v>
          </cell>
          <cell r="E161">
            <v>-487260.06</v>
          </cell>
          <cell r="F161">
            <v>-883226.96</v>
          </cell>
          <cell r="G161">
            <v>-653366.18000000005</v>
          </cell>
          <cell r="H161">
            <v>-229860.78</v>
          </cell>
        </row>
        <row r="162">
          <cell r="A162" t="str">
            <v>71002420</v>
          </cell>
          <cell r="B162" t="str">
            <v>Physical Examination</v>
          </cell>
          <cell r="C162">
            <v>-547907.1</v>
          </cell>
          <cell r="D162">
            <v>-2055590.69</v>
          </cell>
          <cell r="E162">
            <v>1507683.59</v>
          </cell>
          <cell r="F162">
            <v>-3924265.52</v>
          </cell>
          <cell r="G162">
            <v>-8121256.0899999999</v>
          </cell>
          <cell r="H162">
            <v>4196990.57</v>
          </cell>
        </row>
        <row r="163">
          <cell r="A163" t="str">
            <v>71002430</v>
          </cell>
          <cell r="B163" t="str">
            <v>Drug Testing</v>
          </cell>
          <cell r="C163">
            <v>-1244241.6200000001</v>
          </cell>
          <cell r="D163">
            <v>-1388471.81</v>
          </cell>
          <cell r="E163">
            <v>144230.19</v>
          </cell>
          <cell r="F163">
            <v>-3843205.89</v>
          </cell>
          <cell r="G163">
            <v>-3968058</v>
          </cell>
          <cell r="H163">
            <v>124852.11</v>
          </cell>
        </row>
        <row r="164">
          <cell r="A164" t="str">
            <v>71002440</v>
          </cell>
          <cell r="B164" t="str">
            <v>Safety Shoes</v>
          </cell>
          <cell r="C164">
            <v>-860386.12</v>
          </cell>
          <cell r="D164">
            <v>-1486760.74</v>
          </cell>
          <cell r="E164">
            <v>626374.62</v>
          </cell>
          <cell r="F164">
            <v>-4061952.03</v>
          </cell>
          <cell r="G164">
            <v>-4600116.59</v>
          </cell>
          <cell r="H164">
            <v>538164.56000000006</v>
          </cell>
        </row>
        <row r="165">
          <cell r="A165" t="str">
            <v>71002450</v>
          </cell>
          <cell r="B165" t="str">
            <v>Employee Relocations</v>
          </cell>
          <cell r="C165">
            <v>0</v>
          </cell>
          <cell r="D165">
            <v>0</v>
          </cell>
          <cell r="E165">
            <v>0</v>
          </cell>
          <cell r="F165">
            <v>0</v>
          </cell>
          <cell r="G165">
            <v>0</v>
          </cell>
          <cell r="H165">
            <v>0</v>
          </cell>
        </row>
        <row r="166">
          <cell r="A166" t="str">
            <v>71002451</v>
          </cell>
          <cell r="B166" t="str">
            <v>Employee Relocations</v>
          </cell>
          <cell r="C166">
            <v>-10168198.210000001</v>
          </cell>
          <cell r="D166">
            <v>-11453685.58</v>
          </cell>
          <cell r="E166">
            <v>1285487.3700000001</v>
          </cell>
          <cell r="F166">
            <v>-27517078.809999999</v>
          </cell>
          <cell r="G166">
            <v>-30999049.399999999</v>
          </cell>
          <cell r="H166">
            <v>3481970.59</v>
          </cell>
        </row>
        <row r="167">
          <cell r="A167" t="str">
            <v>71002470</v>
          </cell>
          <cell r="B167" t="str">
            <v>Per Diem Meals&amp;Lodge</v>
          </cell>
          <cell r="C167">
            <v>-10969710.59</v>
          </cell>
          <cell r="D167">
            <v>-10062490.09</v>
          </cell>
          <cell r="E167">
            <v>-907220.5</v>
          </cell>
          <cell r="F167">
            <v>-30583035.629999999</v>
          </cell>
          <cell r="G167">
            <v>-27311532.219999999</v>
          </cell>
          <cell r="H167">
            <v>-3271503.41</v>
          </cell>
        </row>
        <row r="168">
          <cell r="A168" t="str">
            <v>71002480</v>
          </cell>
          <cell r="B168" t="str">
            <v>Safety Glasses</v>
          </cell>
          <cell r="C168">
            <v>-3630.11</v>
          </cell>
          <cell r="D168">
            <v>-187.88</v>
          </cell>
          <cell r="E168">
            <v>-3442.23</v>
          </cell>
          <cell r="F168">
            <v>-4058.57</v>
          </cell>
          <cell r="G168">
            <v>-442.88</v>
          </cell>
          <cell r="H168">
            <v>-3615.69</v>
          </cell>
        </row>
        <row r="169">
          <cell r="A169" t="str">
            <v>71002490</v>
          </cell>
          <cell r="B169" t="str">
            <v>Safety Equipment</v>
          </cell>
          <cell r="C169">
            <v>-6162878.4400000004</v>
          </cell>
          <cell r="D169">
            <v>-6586115.4699999997</v>
          </cell>
          <cell r="E169">
            <v>423237.03</v>
          </cell>
          <cell r="F169">
            <v>-19199801.969999999</v>
          </cell>
          <cell r="G169">
            <v>-17506860.140000001</v>
          </cell>
          <cell r="H169">
            <v>-1692941.83</v>
          </cell>
        </row>
        <row r="170">
          <cell r="A170" t="str">
            <v>71002510</v>
          </cell>
          <cell r="B170" t="str">
            <v>Safety Awards</v>
          </cell>
          <cell r="C170">
            <v>-172948.13</v>
          </cell>
          <cell r="D170">
            <v>-183241.22</v>
          </cell>
          <cell r="E170">
            <v>10293.09</v>
          </cell>
          <cell r="F170">
            <v>-921749.07</v>
          </cell>
          <cell r="G170">
            <v>-832203.05</v>
          </cell>
          <cell r="H170">
            <v>-89546.02</v>
          </cell>
        </row>
        <row r="171">
          <cell r="A171" t="str">
            <v>71002520</v>
          </cell>
          <cell r="B171" t="str">
            <v>Safety Meetings</v>
          </cell>
          <cell r="C171">
            <v>-419140.45</v>
          </cell>
          <cell r="D171">
            <v>-639032.43000000005</v>
          </cell>
          <cell r="E171">
            <v>219891.98</v>
          </cell>
          <cell r="F171">
            <v>-1526516.03</v>
          </cell>
          <cell r="G171">
            <v>-1773471.13</v>
          </cell>
          <cell r="H171">
            <v>246955.1</v>
          </cell>
        </row>
        <row r="172">
          <cell r="A172" t="str">
            <v>71002530</v>
          </cell>
          <cell r="B172" t="str">
            <v>AAR &amp; Rail Inc Svcs</v>
          </cell>
          <cell r="C172">
            <v>-4887362.4400000004</v>
          </cell>
          <cell r="D172">
            <v>-4658788.8899999997</v>
          </cell>
          <cell r="E172">
            <v>-228573.55</v>
          </cell>
          <cell r="F172">
            <v>-15602698.17</v>
          </cell>
          <cell r="G172">
            <v>-15792990.25</v>
          </cell>
          <cell r="H172">
            <v>190292.08</v>
          </cell>
        </row>
        <row r="173">
          <cell r="A173" t="str">
            <v>71002560</v>
          </cell>
          <cell r="B173" t="str">
            <v>Per Diem Mileage</v>
          </cell>
          <cell r="C173">
            <v>-7486041.0199999996</v>
          </cell>
          <cell r="D173">
            <v>-7028750.4199999999</v>
          </cell>
          <cell r="E173">
            <v>-457290.6</v>
          </cell>
          <cell r="F173">
            <v>-20216948.149999999</v>
          </cell>
          <cell r="G173">
            <v>-18431543.559999999</v>
          </cell>
          <cell r="H173">
            <v>-1785404.59</v>
          </cell>
        </row>
        <row r="174">
          <cell r="A174" t="str">
            <v>71002851</v>
          </cell>
          <cell r="B174" t="str">
            <v>Pueblo Rail Faci ZBA</v>
          </cell>
          <cell r="C174">
            <v>0</v>
          </cell>
          <cell r="D174">
            <v>2568.9699999999998</v>
          </cell>
          <cell r="E174">
            <v>-2568.9699999999998</v>
          </cell>
          <cell r="F174">
            <v>0</v>
          </cell>
          <cell r="G174">
            <v>2568.9699999999998</v>
          </cell>
          <cell r="H174">
            <v>-2568.9699999999998</v>
          </cell>
        </row>
        <row r="175">
          <cell r="A175" t="str">
            <v>71002990</v>
          </cell>
          <cell r="B175" t="str">
            <v>Composite Plastics T</v>
          </cell>
          <cell r="C175">
            <v>0</v>
          </cell>
          <cell r="D175">
            <v>0</v>
          </cell>
          <cell r="E175">
            <v>0</v>
          </cell>
          <cell r="F175">
            <v>0</v>
          </cell>
          <cell r="G175">
            <v>0</v>
          </cell>
          <cell r="H175">
            <v>0</v>
          </cell>
        </row>
        <row r="176">
          <cell r="A176" t="str">
            <v>71003000</v>
          </cell>
          <cell r="B176" t="str">
            <v>New Tie Material</v>
          </cell>
          <cell r="C176">
            <v>-205807.72</v>
          </cell>
          <cell r="D176">
            <v>-140412.78</v>
          </cell>
          <cell r="E176">
            <v>-65394.94</v>
          </cell>
          <cell r="F176">
            <v>-1359564.59</v>
          </cell>
          <cell r="G176">
            <v>-307501.93</v>
          </cell>
          <cell r="H176">
            <v>-1052062.6599999999</v>
          </cell>
        </row>
        <row r="177">
          <cell r="A177" t="str">
            <v>71003010</v>
          </cell>
          <cell r="B177" t="str">
            <v>Used Tie Material</v>
          </cell>
          <cell r="C177">
            <v>-113836.62</v>
          </cell>
          <cell r="D177">
            <v>0</v>
          </cell>
          <cell r="E177">
            <v>-113836.62</v>
          </cell>
          <cell r="F177">
            <v>-278995.40000000002</v>
          </cell>
          <cell r="G177">
            <v>-5418.4</v>
          </cell>
          <cell r="H177">
            <v>-273577</v>
          </cell>
        </row>
        <row r="178">
          <cell r="A178" t="str">
            <v>71003040</v>
          </cell>
          <cell r="B178" t="str">
            <v>New Rail material</v>
          </cell>
          <cell r="C178">
            <v>-55316.87</v>
          </cell>
          <cell r="D178">
            <v>57911.58</v>
          </cell>
          <cell r="E178">
            <v>-113228.45</v>
          </cell>
          <cell r="F178">
            <v>-268924.95</v>
          </cell>
          <cell r="G178">
            <v>14443.74</v>
          </cell>
          <cell r="H178">
            <v>-283368.69</v>
          </cell>
        </row>
        <row r="179">
          <cell r="A179" t="str">
            <v>71003050</v>
          </cell>
          <cell r="B179" t="str">
            <v>Used Rail Material</v>
          </cell>
          <cell r="C179">
            <v>-52159.35</v>
          </cell>
          <cell r="D179">
            <v>-2748.3</v>
          </cell>
          <cell r="E179">
            <v>-49411.05</v>
          </cell>
          <cell r="F179">
            <v>-154744.62</v>
          </cell>
          <cell r="G179">
            <v>-272824.88</v>
          </cell>
          <cell r="H179">
            <v>118080.26</v>
          </cell>
        </row>
        <row r="180">
          <cell r="A180" t="str">
            <v>71003080</v>
          </cell>
          <cell r="B180" t="str">
            <v>Other Track Material</v>
          </cell>
          <cell r="C180">
            <v>-10666120.109999999</v>
          </cell>
          <cell r="D180">
            <v>-5352961.6100000003</v>
          </cell>
          <cell r="E180">
            <v>-5313158.5</v>
          </cell>
          <cell r="F180">
            <v>-23748153.57</v>
          </cell>
          <cell r="G180">
            <v>-17528945.27</v>
          </cell>
          <cell r="H180">
            <v>-6219208.2999999998</v>
          </cell>
        </row>
        <row r="181">
          <cell r="A181" t="str">
            <v>71003100</v>
          </cell>
          <cell r="B181" t="str">
            <v>Ballast Material</v>
          </cell>
          <cell r="C181">
            <v>-102465.72</v>
          </cell>
          <cell r="D181">
            <v>31758.67</v>
          </cell>
          <cell r="E181">
            <v>-134224.39000000001</v>
          </cell>
          <cell r="F181">
            <v>-226070.14</v>
          </cell>
          <cell r="G181">
            <v>-508081.59</v>
          </cell>
          <cell r="H181">
            <v>282011.45</v>
          </cell>
        </row>
        <row r="182">
          <cell r="A182" t="str">
            <v>71003101</v>
          </cell>
          <cell r="B182" t="str">
            <v>Shops &amp; Shop Machin</v>
          </cell>
          <cell r="C182">
            <v>-5539294</v>
          </cell>
          <cell r="D182">
            <v>-14180807.6</v>
          </cell>
          <cell r="E182">
            <v>8641513.5999999996</v>
          </cell>
          <cell r="F182">
            <v>-19219005.780000001</v>
          </cell>
          <cell r="G182">
            <v>-42393320.299999997</v>
          </cell>
          <cell r="H182">
            <v>23174314.52</v>
          </cell>
        </row>
        <row r="183">
          <cell r="A183" t="str">
            <v>71003102</v>
          </cell>
          <cell r="B183" t="str">
            <v>Small Tools &amp; Shop</v>
          </cell>
          <cell r="C183">
            <v>-18958837.16</v>
          </cell>
          <cell r="D183">
            <v>-16578549.359999999</v>
          </cell>
          <cell r="E183">
            <v>-2380287.7999999998</v>
          </cell>
          <cell r="F183">
            <v>-55214006.549999997</v>
          </cell>
          <cell r="G183">
            <v>-47435633.859999999</v>
          </cell>
          <cell r="H183">
            <v>-7778372.6900000004</v>
          </cell>
        </row>
        <row r="184">
          <cell r="A184" t="str">
            <v>71003103</v>
          </cell>
          <cell r="B184" t="str">
            <v>Drinking Water</v>
          </cell>
          <cell r="C184">
            <v>-617015.54</v>
          </cell>
          <cell r="D184">
            <v>-509971.09</v>
          </cell>
          <cell r="E184">
            <v>-107044.45</v>
          </cell>
          <cell r="F184">
            <v>-1591346.25</v>
          </cell>
          <cell r="G184">
            <v>-1247321.93</v>
          </cell>
          <cell r="H184">
            <v>-344024.32000000001</v>
          </cell>
        </row>
        <row r="185">
          <cell r="A185" t="str">
            <v>71003104</v>
          </cell>
          <cell r="B185" t="str">
            <v>On-Track Wk Equip</v>
          </cell>
          <cell r="C185">
            <v>-11067641.23</v>
          </cell>
          <cell r="D185">
            <v>-959818.1</v>
          </cell>
          <cell r="E185">
            <v>-10107823.130000001</v>
          </cell>
          <cell r="F185">
            <v>-29375993.5</v>
          </cell>
          <cell r="G185">
            <v>-2752550.43</v>
          </cell>
          <cell r="H185">
            <v>-26623443.07</v>
          </cell>
        </row>
        <row r="186">
          <cell r="A186" t="str">
            <v>71003105</v>
          </cell>
          <cell r="B186" t="str">
            <v>Off-Track Work Equip</v>
          </cell>
          <cell r="C186">
            <v>-1011506.38</v>
          </cell>
          <cell r="D186">
            <v>-368603.32</v>
          </cell>
          <cell r="E186">
            <v>-642903.06000000006</v>
          </cell>
          <cell r="F186">
            <v>-2727381.27</v>
          </cell>
          <cell r="G186">
            <v>-1229515.9099999999</v>
          </cell>
          <cell r="H186">
            <v>-1497865.36</v>
          </cell>
        </row>
        <row r="187">
          <cell r="A187" t="str">
            <v>71003106</v>
          </cell>
          <cell r="B187" t="str">
            <v>Struct &amp; Culvert Mat</v>
          </cell>
          <cell r="C187">
            <v>-410428.18</v>
          </cell>
          <cell r="D187">
            <v>-254576.12</v>
          </cell>
          <cell r="E187">
            <v>-155852.06</v>
          </cell>
          <cell r="F187">
            <v>-1261754.42</v>
          </cell>
          <cell r="G187">
            <v>-770621.63</v>
          </cell>
          <cell r="H187">
            <v>-491132.79</v>
          </cell>
        </row>
        <row r="188">
          <cell r="A188" t="str">
            <v>71003110</v>
          </cell>
          <cell r="B188" t="str">
            <v>Track Salvage Credit</v>
          </cell>
          <cell r="C188">
            <v>0</v>
          </cell>
          <cell r="D188">
            <v>0</v>
          </cell>
          <cell r="E188">
            <v>0</v>
          </cell>
          <cell r="F188">
            <v>0</v>
          </cell>
          <cell r="G188">
            <v>1099.3900000000001</v>
          </cell>
          <cell r="H188">
            <v>-1099.3900000000001</v>
          </cell>
        </row>
        <row r="189">
          <cell r="A189" t="str">
            <v>71003120</v>
          </cell>
          <cell r="B189" t="str">
            <v>Telecom Material</v>
          </cell>
          <cell r="C189">
            <v>-4764744.26</v>
          </cell>
          <cell r="D189">
            <v>-4888394.5</v>
          </cell>
          <cell r="E189">
            <v>123650.24000000001</v>
          </cell>
          <cell r="F189">
            <v>-12674302.85</v>
          </cell>
          <cell r="G189">
            <v>-9852056.8200000003</v>
          </cell>
          <cell r="H189">
            <v>-2822246.03</v>
          </cell>
        </row>
        <row r="190">
          <cell r="A190" t="str">
            <v>71003121</v>
          </cell>
          <cell r="B190" t="str">
            <v>Telec Mat – Roll Sto</v>
          </cell>
          <cell r="C190">
            <v>0</v>
          </cell>
          <cell r="D190">
            <v>-309.61</v>
          </cell>
          <cell r="E190">
            <v>309.61</v>
          </cell>
          <cell r="F190">
            <v>-652.35</v>
          </cell>
          <cell r="G190">
            <v>-339.61</v>
          </cell>
          <cell r="H190">
            <v>-312.74</v>
          </cell>
        </row>
        <row r="191">
          <cell r="A191" t="str">
            <v>71003130</v>
          </cell>
          <cell r="B191" t="str">
            <v>Signal Material</v>
          </cell>
          <cell r="C191">
            <v>-3782769.81</v>
          </cell>
          <cell r="D191">
            <v>-3339380.96</v>
          </cell>
          <cell r="E191">
            <v>-443388.85</v>
          </cell>
          <cell r="F191">
            <v>-9930904.5999999996</v>
          </cell>
          <cell r="G191">
            <v>-9835428.4499999993</v>
          </cell>
          <cell r="H191">
            <v>-95476.15</v>
          </cell>
        </row>
        <row r="192">
          <cell r="A192" t="str">
            <v>71003160</v>
          </cell>
          <cell r="B192" t="str">
            <v>Pro Cd Audit Review</v>
          </cell>
          <cell r="C192">
            <v>0</v>
          </cell>
          <cell r="D192">
            <v>-94.88</v>
          </cell>
          <cell r="E192">
            <v>94.88</v>
          </cell>
          <cell r="F192">
            <v>-1302.82</v>
          </cell>
          <cell r="G192">
            <v>-1541.22</v>
          </cell>
          <cell r="H192">
            <v>238.4</v>
          </cell>
        </row>
        <row r="193">
          <cell r="A193" t="str">
            <v>71003167</v>
          </cell>
          <cell r="B193" t="str">
            <v>Crosstown UPS Drayag</v>
          </cell>
          <cell r="C193">
            <v>0</v>
          </cell>
          <cell r="D193">
            <v>0</v>
          </cell>
          <cell r="E193">
            <v>0</v>
          </cell>
          <cell r="F193">
            <v>0</v>
          </cell>
          <cell r="G193">
            <v>0</v>
          </cell>
          <cell r="H193">
            <v>0</v>
          </cell>
        </row>
        <row r="194">
          <cell r="A194" t="str">
            <v>71003169</v>
          </cell>
          <cell r="B194" t="str">
            <v>Crosstown ETL/LTL Dr</v>
          </cell>
          <cell r="C194">
            <v>0</v>
          </cell>
          <cell r="D194">
            <v>0</v>
          </cell>
          <cell r="E194">
            <v>0</v>
          </cell>
          <cell r="F194">
            <v>0</v>
          </cell>
          <cell r="G194">
            <v>0</v>
          </cell>
          <cell r="H194">
            <v>0</v>
          </cell>
        </row>
        <row r="195">
          <cell r="A195" t="str">
            <v>71003171</v>
          </cell>
          <cell r="B195" t="str">
            <v>Crosstown TL/IMC Dra</v>
          </cell>
          <cell r="C195">
            <v>0</v>
          </cell>
          <cell r="D195">
            <v>0</v>
          </cell>
          <cell r="E195">
            <v>0</v>
          </cell>
          <cell r="F195">
            <v>0</v>
          </cell>
          <cell r="G195">
            <v>0</v>
          </cell>
          <cell r="H195">
            <v>0</v>
          </cell>
        </row>
        <row r="196">
          <cell r="A196" t="str">
            <v>71003172</v>
          </cell>
          <cell r="B196" t="str">
            <v>Crosstown Intl Dray</v>
          </cell>
          <cell r="C196">
            <v>0</v>
          </cell>
          <cell r="D196">
            <v>0</v>
          </cell>
          <cell r="E196">
            <v>0</v>
          </cell>
          <cell r="F196">
            <v>0</v>
          </cell>
          <cell r="G196">
            <v>77628.78</v>
          </cell>
          <cell r="H196">
            <v>-77628.78</v>
          </cell>
        </row>
        <row r="197">
          <cell r="A197" t="str">
            <v>71003177</v>
          </cell>
          <cell r="B197" t="str">
            <v>Crosstown Unseg Dray</v>
          </cell>
          <cell r="C197">
            <v>-1742110</v>
          </cell>
          <cell r="D197">
            <v>-1994598.75</v>
          </cell>
          <cell r="E197">
            <v>252488.75</v>
          </cell>
          <cell r="F197">
            <v>-5468994.0499999998</v>
          </cell>
          <cell r="G197">
            <v>-6013686.54</v>
          </cell>
          <cell r="H197">
            <v>544692.49</v>
          </cell>
        </row>
        <row r="198">
          <cell r="A198" t="str">
            <v>71003180</v>
          </cell>
          <cell r="B198" t="str">
            <v>Pro-Card Purchases</v>
          </cell>
          <cell r="C198">
            <v>-3942558.33</v>
          </cell>
          <cell r="D198">
            <v>-3846408.82</v>
          </cell>
          <cell r="E198">
            <v>-96149.51</v>
          </cell>
          <cell r="F198">
            <v>-11209625.199999999</v>
          </cell>
          <cell r="G198">
            <v>-11145116.199999999</v>
          </cell>
          <cell r="H198">
            <v>-64509</v>
          </cell>
        </row>
        <row r="199">
          <cell r="A199" t="str">
            <v>71003200</v>
          </cell>
          <cell r="B199" t="str">
            <v>Locomotive Material</v>
          </cell>
          <cell r="C199">
            <v>-43551177.590000004</v>
          </cell>
          <cell r="D199">
            <v>-26530885.07</v>
          </cell>
          <cell r="E199">
            <v>-17020292.52</v>
          </cell>
          <cell r="F199">
            <v>-121584406.22</v>
          </cell>
          <cell r="G199">
            <v>-77552366.170000002</v>
          </cell>
          <cell r="H199">
            <v>-44032040.049999997</v>
          </cell>
        </row>
        <row r="200">
          <cell r="A200" t="str">
            <v>71003210</v>
          </cell>
          <cell r="B200" t="str">
            <v>Car Cleaning - Ag</v>
          </cell>
          <cell r="C200">
            <v>-451898.9</v>
          </cell>
          <cell r="D200">
            <v>-451108.34</v>
          </cell>
          <cell r="E200">
            <v>-790.56</v>
          </cell>
          <cell r="F200">
            <v>-1674684.05</v>
          </cell>
          <cell r="G200">
            <v>-970862.2</v>
          </cell>
          <cell r="H200">
            <v>-703821.85</v>
          </cell>
        </row>
        <row r="201">
          <cell r="A201" t="str">
            <v>71003220</v>
          </cell>
          <cell r="B201" t="str">
            <v>Car Cleaning - Indus</v>
          </cell>
          <cell r="C201">
            <v>-614680.47</v>
          </cell>
          <cell r="D201">
            <v>-945138.26</v>
          </cell>
          <cell r="E201">
            <v>330457.78999999998</v>
          </cell>
          <cell r="F201">
            <v>-1546373.01</v>
          </cell>
          <cell r="G201">
            <v>-2228616.4900000002</v>
          </cell>
          <cell r="H201">
            <v>682243.48</v>
          </cell>
        </row>
        <row r="202">
          <cell r="A202" t="str">
            <v>71003230</v>
          </cell>
          <cell r="B202" t="str">
            <v>Car Cleaning - Chemi</v>
          </cell>
          <cell r="C202">
            <v>0</v>
          </cell>
          <cell r="D202">
            <v>-11680.51</v>
          </cell>
          <cell r="E202">
            <v>11680.51</v>
          </cell>
          <cell r="F202">
            <v>39870</v>
          </cell>
          <cell r="G202">
            <v>-27155.71</v>
          </cell>
          <cell r="H202">
            <v>67025.710000000006</v>
          </cell>
        </row>
        <row r="203">
          <cell r="A203" t="str">
            <v>71003240</v>
          </cell>
          <cell r="B203" t="str">
            <v>Loco Traction Motors</v>
          </cell>
          <cell r="C203">
            <v>-6988269.2000000002</v>
          </cell>
          <cell r="D203">
            <v>-5163062.09</v>
          </cell>
          <cell r="E203">
            <v>-1825207.11</v>
          </cell>
          <cell r="F203">
            <v>-15908132.859999999</v>
          </cell>
          <cell r="G203">
            <v>-17578208.77</v>
          </cell>
          <cell r="H203">
            <v>1670075.91</v>
          </cell>
        </row>
        <row r="204">
          <cell r="A204" t="str">
            <v>71003250</v>
          </cell>
          <cell r="B204" t="str">
            <v>Frt Car Matl</v>
          </cell>
          <cell r="C204">
            <v>-18913799.829999998</v>
          </cell>
          <cell r="D204">
            <v>-15672589.029999999</v>
          </cell>
          <cell r="E204">
            <v>-3241210.8</v>
          </cell>
          <cell r="F204">
            <v>-54943746.770000003</v>
          </cell>
          <cell r="G204">
            <v>-46418594.890000001</v>
          </cell>
          <cell r="H204">
            <v>-8525151.8800000008</v>
          </cell>
        </row>
        <row r="205">
          <cell r="A205" t="str">
            <v>71003260</v>
          </cell>
          <cell r="B205" t="str">
            <v>Frt Car  Wheels</v>
          </cell>
          <cell r="C205">
            <v>-74512105.390000001</v>
          </cell>
          <cell r="D205">
            <v>-53440057.950000003</v>
          </cell>
          <cell r="E205">
            <v>-21072047.440000001</v>
          </cell>
          <cell r="F205">
            <v>-209003071.78999999</v>
          </cell>
          <cell r="G205">
            <v>-166752744.53</v>
          </cell>
          <cell r="H205">
            <v>-42250327.259999998</v>
          </cell>
        </row>
        <row r="206">
          <cell r="A206" t="str">
            <v>71003600</v>
          </cell>
          <cell r="B206" t="str">
            <v>Foreign Chassis-Dome</v>
          </cell>
          <cell r="C206">
            <v>-848.21</v>
          </cell>
          <cell r="D206">
            <v>0</v>
          </cell>
          <cell r="E206">
            <v>-848.21</v>
          </cell>
          <cell r="F206">
            <v>-848.21</v>
          </cell>
          <cell r="G206">
            <v>0</v>
          </cell>
          <cell r="H206">
            <v>-848.21</v>
          </cell>
        </row>
        <row r="207">
          <cell r="A207" t="str">
            <v>71003605</v>
          </cell>
          <cell r="B207" t="str">
            <v>Foreign Chassis-Dome</v>
          </cell>
          <cell r="C207">
            <v>-84521.13</v>
          </cell>
          <cell r="D207">
            <v>0</v>
          </cell>
          <cell r="E207">
            <v>-84521.13</v>
          </cell>
          <cell r="F207">
            <v>-213351.72</v>
          </cell>
          <cell r="G207">
            <v>0</v>
          </cell>
          <cell r="H207">
            <v>-213351.72</v>
          </cell>
        </row>
        <row r="208">
          <cell r="A208" t="str">
            <v>71003612</v>
          </cell>
          <cell r="B208" t="str">
            <v>Private Container-In</v>
          </cell>
          <cell r="C208">
            <v>0</v>
          </cell>
          <cell r="D208">
            <v>0</v>
          </cell>
          <cell r="E208">
            <v>0</v>
          </cell>
          <cell r="F208">
            <v>0</v>
          </cell>
          <cell r="G208">
            <v>-1486.72</v>
          </cell>
          <cell r="H208">
            <v>1486.72</v>
          </cell>
        </row>
        <row r="209">
          <cell r="A209" t="str">
            <v>71003624</v>
          </cell>
          <cell r="B209" t="str">
            <v>Private Trailer-Temp</v>
          </cell>
          <cell r="C209">
            <v>-73588.94</v>
          </cell>
          <cell r="D209">
            <v>-45828</v>
          </cell>
          <cell r="E209">
            <v>-27760.94</v>
          </cell>
          <cell r="F209">
            <v>-208081.17</v>
          </cell>
          <cell r="G209">
            <v>-46096</v>
          </cell>
          <cell r="H209">
            <v>-161985.17000000001</v>
          </cell>
        </row>
        <row r="210">
          <cell r="A210" t="str">
            <v>71003628</v>
          </cell>
          <cell r="B210" t="str">
            <v>System Container - O</v>
          </cell>
          <cell r="C210">
            <v>0</v>
          </cell>
          <cell r="D210">
            <v>0</v>
          </cell>
          <cell r="E210">
            <v>0</v>
          </cell>
          <cell r="F210">
            <v>-500</v>
          </cell>
          <cell r="G210">
            <v>0</v>
          </cell>
          <cell r="H210">
            <v>-500</v>
          </cell>
        </row>
        <row r="211">
          <cell r="A211" t="str">
            <v>71003270</v>
          </cell>
          <cell r="B211" t="str">
            <v>Frt Car  Wheels CR</v>
          </cell>
          <cell r="C211">
            <v>31328285</v>
          </cell>
          <cell r="D211">
            <v>20809300</v>
          </cell>
          <cell r="E211">
            <v>10518985</v>
          </cell>
          <cell r="F211">
            <v>80593620</v>
          </cell>
          <cell r="G211">
            <v>67172600</v>
          </cell>
          <cell r="H211">
            <v>13421020</v>
          </cell>
        </row>
        <row r="212">
          <cell r="A212" t="str">
            <v>71003300</v>
          </cell>
          <cell r="B212" t="str">
            <v>Locomotive Fuel Expe</v>
          </cell>
          <cell r="C212">
            <v>-609586676.36000001</v>
          </cell>
          <cell r="D212">
            <v>-1047311160.85</v>
          </cell>
          <cell r="E212">
            <v>437724484.49000001</v>
          </cell>
          <cell r="F212">
            <v>-1906653570.6800001</v>
          </cell>
          <cell r="G212">
            <v>-3216891780.0500002</v>
          </cell>
          <cell r="H212">
            <v>1310238209.3699999</v>
          </cell>
        </row>
        <row r="213">
          <cell r="A213" t="str">
            <v>71003301</v>
          </cell>
          <cell r="B213" t="str">
            <v>Worktrain Fuel</v>
          </cell>
          <cell r="C213">
            <v>10575374.970000001</v>
          </cell>
          <cell r="D213">
            <v>10965927.939999999</v>
          </cell>
          <cell r="E213">
            <v>-390552.97</v>
          </cell>
          <cell r="F213">
            <v>34528302.409999996</v>
          </cell>
          <cell r="G213">
            <v>27514638.82</v>
          </cell>
          <cell r="H213">
            <v>7013663.5899999999</v>
          </cell>
        </row>
        <row r="214">
          <cell r="A214" t="str">
            <v>71003310</v>
          </cell>
          <cell r="B214" t="str">
            <v>Fuel  Hedge</v>
          </cell>
          <cell r="C214">
            <v>0</v>
          </cell>
          <cell r="D214">
            <v>0</v>
          </cell>
          <cell r="E214">
            <v>0</v>
          </cell>
          <cell r="F214">
            <v>0</v>
          </cell>
          <cell r="G214">
            <v>0</v>
          </cell>
          <cell r="H214">
            <v>0</v>
          </cell>
        </row>
        <row r="215">
          <cell r="A215" t="str">
            <v>71003320</v>
          </cell>
          <cell r="B215" t="str">
            <v>Locomotive Lube Oil</v>
          </cell>
          <cell r="C215">
            <v>-8765747.4399999995</v>
          </cell>
          <cell r="D215">
            <v>-13540329.23</v>
          </cell>
          <cell r="E215">
            <v>4774581.79</v>
          </cell>
          <cell r="F215">
            <v>-28526129.309999999</v>
          </cell>
          <cell r="G215">
            <v>-39564646.729999997</v>
          </cell>
          <cell r="H215">
            <v>11038517.42</v>
          </cell>
        </row>
        <row r="216">
          <cell r="A216" t="str">
            <v>71003350</v>
          </cell>
          <cell r="B216" t="str">
            <v>Car Seals</v>
          </cell>
          <cell r="C216">
            <v>-32500.23</v>
          </cell>
          <cell r="D216">
            <v>-32047.88</v>
          </cell>
          <cell r="E216">
            <v>-452.35</v>
          </cell>
          <cell r="F216">
            <v>-127218.54</v>
          </cell>
          <cell r="G216">
            <v>-143888.06</v>
          </cell>
          <cell r="H216">
            <v>16669.52</v>
          </cell>
        </row>
        <row r="217">
          <cell r="A217" t="str">
            <v>71003360</v>
          </cell>
          <cell r="B217" t="str">
            <v>Off Highway Equ Fuel</v>
          </cell>
          <cell r="C217">
            <v>-12786473.619999999</v>
          </cell>
          <cell r="D217">
            <v>-16984879.18</v>
          </cell>
          <cell r="E217">
            <v>4198405.5599999996</v>
          </cell>
          <cell r="F217">
            <v>-35470175.590000004</v>
          </cell>
          <cell r="G217">
            <v>-47178121.159999996</v>
          </cell>
          <cell r="H217">
            <v>11707945.57</v>
          </cell>
        </row>
        <row r="218">
          <cell r="A218" t="str">
            <v>71003367</v>
          </cell>
          <cell r="B218" t="str">
            <v>Expedite UPS Drayage</v>
          </cell>
          <cell r="C218">
            <v>0</v>
          </cell>
          <cell r="D218">
            <v>-43625</v>
          </cell>
          <cell r="E218">
            <v>43625</v>
          </cell>
          <cell r="F218">
            <v>0</v>
          </cell>
          <cell r="G218">
            <v>-448808.47</v>
          </cell>
          <cell r="H218">
            <v>448808.47</v>
          </cell>
        </row>
        <row r="219">
          <cell r="A219" t="str">
            <v>71003369</v>
          </cell>
          <cell r="B219" t="str">
            <v>Expedited ETL/LTL Dr</v>
          </cell>
          <cell r="C219">
            <v>0</v>
          </cell>
          <cell r="D219">
            <v>0</v>
          </cell>
          <cell r="E219">
            <v>0</v>
          </cell>
          <cell r="F219">
            <v>0</v>
          </cell>
          <cell r="G219">
            <v>0</v>
          </cell>
          <cell r="H219">
            <v>0</v>
          </cell>
        </row>
        <row r="220">
          <cell r="A220" t="str">
            <v>71003370</v>
          </cell>
          <cell r="B220" t="str">
            <v>Subsidiary Fuel</v>
          </cell>
          <cell r="C220">
            <v>164507.38</v>
          </cell>
          <cell r="D220">
            <v>-137510.60999999999</v>
          </cell>
          <cell r="E220">
            <v>302017.99</v>
          </cell>
          <cell r="F220">
            <v>-90447.679999999993</v>
          </cell>
          <cell r="G220">
            <v>-212920.72</v>
          </cell>
          <cell r="H220">
            <v>122473.04</v>
          </cell>
        </row>
        <row r="221">
          <cell r="A221" t="str">
            <v>71003371</v>
          </cell>
          <cell r="B221" t="str">
            <v>Expedited TL/IMC Dra</v>
          </cell>
          <cell r="C221">
            <v>0</v>
          </cell>
          <cell r="D221">
            <v>0</v>
          </cell>
          <cell r="E221">
            <v>0</v>
          </cell>
          <cell r="F221">
            <v>0</v>
          </cell>
          <cell r="G221">
            <v>0</v>
          </cell>
          <cell r="H221">
            <v>0</v>
          </cell>
        </row>
        <row r="222">
          <cell r="A222" t="str">
            <v>71003372</v>
          </cell>
          <cell r="B222" t="str">
            <v>Expedited Intl Dray</v>
          </cell>
          <cell r="C222">
            <v>0</v>
          </cell>
          <cell r="D222">
            <v>0</v>
          </cell>
          <cell r="E222">
            <v>0</v>
          </cell>
          <cell r="F222">
            <v>0</v>
          </cell>
          <cell r="G222">
            <v>0</v>
          </cell>
          <cell r="H222">
            <v>0</v>
          </cell>
        </row>
        <row r="223">
          <cell r="A223" t="str">
            <v>71003377</v>
          </cell>
          <cell r="B223" t="str">
            <v>Expedited UnsegDray</v>
          </cell>
          <cell r="C223">
            <v>-959717.68</v>
          </cell>
          <cell r="D223">
            <v>-985589.62</v>
          </cell>
          <cell r="E223">
            <v>25871.94</v>
          </cell>
          <cell r="F223">
            <v>-1279454.77</v>
          </cell>
          <cell r="G223">
            <v>-4689572.87</v>
          </cell>
          <cell r="H223">
            <v>3410118.1</v>
          </cell>
        </row>
        <row r="224">
          <cell r="A224" t="str">
            <v>71003400</v>
          </cell>
          <cell r="B224" t="str">
            <v>Inventory Adjustment</v>
          </cell>
          <cell r="C224">
            <v>-1172199.19</v>
          </cell>
          <cell r="D224">
            <v>3602248.39</v>
          </cell>
          <cell r="E224">
            <v>-4774447.58</v>
          </cell>
          <cell r="F224">
            <v>-7043234.21</v>
          </cell>
          <cell r="G224">
            <v>996248.3</v>
          </cell>
          <cell r="H224">
            <v>-8039482.5099999998</v>
          </cell>
        </row>
        <row r="225">
          <cell r="A225" t="str">
            <v>71003403</v>
          </cell>
          <cell r="B225" t="str">
            <v>Railway Publication</v>
          </cell>
          <cell r="C225">
            <v>-88836.12</v>
          </cell>
          <cell r="D225">
            <v>-134651.28</v>
          </cell>
          <cell r="E225">
            <v>45815.16</v>
          </cell>
          <cell r="F225">
            <v>-451524.27</v>
          </cell>
          <cell r="G225">
            <v>-475119.57</v>
          </cell>
          <cell r="H225">
            <v>23595.3</v>
          </cell>
        </row>
        <row r="226">
          <cell r="A226" t="str">
            <v>71003404</v>
          </cell>
          <cell r="B226" t="str">
            <v>Certs of Recog</v>
          </cell>
          <cell r="C226">
            <v>-158330.34</v>
          </cell>
          <cell r="D226">
            <v>-157263.29999999999</v>
          </cell>
          <cell r="E226">
            <v>-1067.04</v>
          </cell>
          <cell r="F226">
            <v>-622375.38</v>
          </cell>
          <cell r="G226">
            <v>-455010.2</v>
          </cell>
          <cell r="H226">
            <v>-167365.18</v>
          </cell>
        </row>
        <row r="227">
          <cell r="A227" t="str">
            <v>71003405</v>
          </cell>
          <cell r="B227" t="str">
            <v>Service Awards</v>
          </cell>
          <cell r="C227">
            <v>-277974.65999999997</v>
          </cell>
          <cell r="D227">
            <v>-472217.53</v>
          </cell>
          <cell r="E227">
            <v>194242.87</v>
          </cell>
          <cell r="F227">
            <v>-875539.55</v>
          </cell>
          <cell r="G227">
            <v>-1285774.07</v>
          </cell>
          <cell r="H227">
            <v>410234.52</v>
          </cell>
        </row>
        <row r="228">
          <cell r="A228" t="str">
            <v>71003420</v>
          </cell>
          <cell r="B228" t="str">
            <v>Misc Scrap Credit</v>
          </cell>
          <cell r="C228">
            <v>4300732.42</v>
          </cell>
          <cell r="D228">
            <v>8754459.9700000007</v>
          </cell>
          <cell r="E228">
            <v>-4453727.55</v>
          </cell>
          <cell r="F228">
            <v>13900438.369999999</v>
          </cell>
          <cell r="G228">
            <v>23591537.710000001</v>
          </cell>
          <cell r="H228">
            <v>-9691099.3399999999</v>
          </cell>
        </row>
        <row r="229">
          <cell r="A229" t="str">
            <v>71003430</v>
          </cell>
          <cell r="B229" t="str">
            <v>Vehicle Fuel</v>
          </cell>
          <cell r="C229">
            <v>-14426440.18</v>
          </cell>
          <cell r="D229">
            <v>-19796978.66</v>
          </cell>
          <cell r="E229">
            <v>5370538.4800000004</v>
          </cell>
          <cell r="F229">
            <v>-40589813.670000002</v>
          </cell>
          <cell r="G229">
            <v>-56710766.119999997</v>
          </cell>
          <cell r="H229">
            <v>16120952.449999999</v>
          </cell>
        </row>
        <row r="230">
          <cell r="A230" t="str">
            <v>71003440</v>
          </cell>
          <cell r="B230" t="str">
            <v>Office Station Supp</v>
          </cell>
          <cell r="C230">
            <v>-2612286.94</v>
          </cell>
          <cell r="D230">
            <v>-3062839.08</v>
          </cell>
          <cell r="E230">
            <v>450552.14</v>
          </cell>
          <cell r="F230">
            <v>-9121230.5500000007</v>
          </cell>
          <cell r="G230">
            <v>-9570816.8900000006</v>
          </cell>
          <cell r="H230">
            <v>449586.34</v>
          </cell>
        </row>
        <row r="231">
          <cell r="A231" t="str">
            <v>71003460</v>
          </cell>
          <cell r="B231" t="str">
            <v>Computer Supplies</v>
          </cell>
          <cell r="C231">
            <v>-4640470.5999999996</v>
          </cell>
          <cell r="D231">
            <v>-3073054.67</v>
          </cell>
          <cell r="E231">
            <v>-1567415.93</v>
          </cell>
          <cell r="F231">
            <v>-11980862.82</v>
          </cell>
          <cell r="G231">
            <v>-10088964.68</v>
          </cell>
          <cell r="H231">
            <v>-1891898.14</v>
          </cell>
        </row>
        <row r="232">
          <cell r="A232" t="str">
            <v>71003480</v>
          </cell>
          <cell r="B232" t="str">
            <v>Printing</v>
          </cell>
          <cell r="C232">
            <v>-512776.46</v>
          </cell>
          <cell r="D232">
            <v>-904455.23</v>
          </cell>
          <cell r="E232">
            <v>391678.77</v>
          </cell>
          <cell r="F232">
            <v>-2157760.5099999998</v>
          </cell>
          <cell r="G232">
            <v>-2471227.06</v>
          </cell>
          <cell r="H232">
            <v>313466.55</v>
          </cell>
        </row>
        <row r="233">
          <cell r="A233" t="str">
            <v>71003501</v>
          </cell>
          <cell r="B233" t="str">
            <v>Store Expense</v>
          </cell>
          <cell r="C233">
            <v>0</v>
          </cell>
          <cell r="D233">
            <v>0</v>
          </cell>
          <cell r="E233">
            <v>0</v>
          </cell>
          <cell r="F233">
            <v>0</v>
          </cell>
          <cell r="G233">
            <v>0</v>
          </cell>
          <cell r="H233">
            <v>0</v>
          </cell>
        </row>
        <row r="234">
          <cell r="A234" t="str">
            <v>71003502</v>
          </cell>
          <cell r="B234" t="str">
            <v>Project Store Expens</v>
          </cell>
          <cell r="C234">
            <v>0</v>
          </cell>
          <cell r="D234">
            <v>0</v>
          </cell>
          <cell r="E234">
            <v>0</v>
          </cell>
          <cell r="F234">
            <v>0</v>
          </cell>
          <cell r="G234">
            <v>0</v>
          </cell>
          <cell r="H234">
            <v>0</v>
          </cell>
        </row>
        <row r="235">
          <cell r="A235" t="str">
            <v>71003503</v>
          </cell>
          <cell r="B235" t="str">
            <v>Project Store Expens - New</v>
          </cell>
          <cell r="C235">
            <v>16524777.1</v>
          </cell>
          <cell r="D235">
            <v>9452331.3200000003</v>
          </cell>
          <cell r="E235">
            <v>7072445.7800000003</v>
          </cell>
          <cell r="F235">
            <v>45642872.43</v>
          </cell>
          <cell r="G235">
            <v>28240667.100000001</v>
          </cell>
          <cell r="H235">
            <v>17402205.329999998</v>
          </cell>
        </row>
        <row r="236">
          <cell r="A236" t="str">
            <v>71003528</v>
          </cell>
          <cell r="B236" t="str">
            <v>Subscript &amp; Period</v>
          </cell>
          <cell r="C236">
            <v>-116900.1</v>
          </cell>
          <cell r="D236">
            <v>-138791.91</v>
          </cell>
          <cell r="E236">
            <v>21891.81</v>
          </cell>
          <cell r="F236">
            <v>-467065.33</v>
          </cell>
          <cell r="G236">
            <v>-428669.9</v>
          </cell>
          <cell r="H236">
            <v>-38395.43</v>
          </cell>
        </row>
        <row r="237">
          <cell r="A237" t="str">
            <v>71003530</v>
          </cell>
          <cell r="B237" t="str">
            <v>BC - Material</v>
          </cell>
          <cell r="C237">
            <v>-2696.33</v>
          </cell>
          <cell r="D237">
            <v>42986.3</v>
          </cell>
          <cell r="E237">
            <v>-45682.63</v>
          </cell>
          <cell r="F237">
            <v>-31847.62</v>
          </cell>
          <cell r="G237">
            <v>-42819.08</v>
          </cell>
          <cell r="H237">
            <v>10971.46</v>
          </cell>
        </row>
        <row r="238">
          <cell r="A238" t="str">
            <v>71003550</v>
          </cell>
          <cell r="B238" t="str">
            <v>Loco Matl Recapital</v>
          </cell>
          <cell r="C238">
            <v>15703184.9</v>
          </cell>
          <cell r="D238">
            <v>567.02</v>
          </cell>
          <cell r="E238">
            <v>15702617.880000001</v>
          </cell>
          <cell r="F238">
            <v>34906501.740000002</v>
          </cell>
          <cell r="G238">
            <v>-37854.01</v>
          </cell>
          <cell r="H238">
            <v>34944355.75</v>
          </cell>
        </row>
        <row r="239">
          <cell r="A239" t="str">
            <v>71003560</v>
          </cell>
          <cell r="B239" t="str">
            <v>Car Matl Recapital</v>
          </cell>
          <cell r="C239">
            <v>2665248.75</v>
          </cell>
          <cell r="D239">
            <v>793096.9</v>
          </cell>
          <cell r="E239">
            <v>1872151.85</v>
          </cell>
          <cell r="F239">
            <v>4656392</v>
          </cell>
          <cell r="G239">
            <v>2475575.06</v>
          </cell>
          <cell r="H239">
            <v>2180816.94</v>
          </cell>
        </row>
        <row r="240">
          <cell r="A240" t="str">
            <v>71003577</v>
          </cell>
          <cell r="B240" t="str">
            <v>Empty/Oth Unseg Dray</v>
          </cell>
          <cell r="C240">
            <v>0</v>
          </cell>
          <cell r="D240">
            <v>0</v>
          </cell>
          <cell r="E240">
            <v>0</v>
          </cell>
          <cell r="F240">
            <v>0</v>
          </cell>
          <cell r="G240">
            <v>0</v>
          </cell>
          <cell r="H240">
            <v>0</v>
          </cell>
        </row>
        <row r="241">
          <cell r="A241" t="str">
            <v>71003593</v>
          </cell>
          <cell r="B241" t="str">
            <v>Private Chass Own Re</v>
          </cell>
          <cell r="C241">
            <v>-38780.870000000003</v>
          </cell>
          <cell r="D241">
            <v>-30451.8</v>
          </cell>
          <cell r="E241">
            <v>-8329.07</v>
          </cell>
          <cell r="F241">
            <v>-168072.18</v>
          </cell>
          <cell r="G241">
            <v>-47099.23</v>
          </cell>
          <cell r="H241">
            <v>-120972.95</v>
          </cell>
        </row>
        <row r="242">
          <cell r="A242" t="str">
            <v>71003595</v>
          </cell>
          <cell r="B242" t="str">
            <v>System Chassis-Dome</v>
          </cell>
          <cell r="C242">
            <v>-4338.58</v>
          </cell>
          <cell r="D242">
            <v>-5646.37</v>
          </cell>
          <cell r="E242">
            <v>1307.79</v>
          </cell>
          <cell r="F242">
            <v>-31850.78</v>
          </cell>
          <cell r="G242">
            <v>-10932.28</v>
          </cell>
          <cell r="H242">
            <v>-20918.5</v>
          </cell>
        </row>
        <row r="243">
          <cell r="A243" t="str">
            <v>71003597</v>
          </cell>
          <cell r="B243" t="str">
            <v>Private Chassis-Int'</v>
          </cell>
          <cell r="C243">
            <v>0</v>
          </cell>
          <cell r="D243">
            <v>0</v>
          </cell>
          <cell r="E243">
            <v>0</v>
          </cell>
          <cell r="F243">
            <v>0</v>
          </cell>
          <cell r="G243">
            <v>0</v>
          </cell>
          <cell r="H243">
            <v>0</v>
          </cell>
        </row>
        <row r="244">
          <cell r="A244" t="str">
            <v>71003598</v>
          </cell>
          <cell r="B244" t="str">
            <v>Private Chassis-Int'</v>
          </cell>
          <cell r="C244">
            <v>0</v>
          </cell>
          <cell r="D244">
            <v>0</v>
          </cell>
          <cell r="E244">
            <v>0</v>
          </cell>
          <cell r="F244">
            <v>0</v>
          </cell>
          <cell r="G244">
            <v>0</v>
          </cell>
          <cell r="H244">
            <v>0</v>
          </cell>
        </row>
        <row r="245">
          <cell r="A245" t="str">
            <v>71003602</v>
          </cell>
          <cell r="B245" t="str">
            <v>Town Hall Meetings</v>
          </cell>
          <cell r="C245">
            <v>0</v>
          </cell>
          <cell r="D245">
            <v>-1964.7</v>
          </cell>
          <cell r="E245">
            <v>1964.7</v>
          </cell>
          <cell r="F245">
            <v>0</v>
          </cell>
          <cell r="G245">
            <v>-3352.41</v>
          </cell>
          <cell r="H245">
            <v>3352.41</v>
          </cell>
        </row>
        <row r="246">
          <cell r="A246" t="str">
            <v>71003603</v>
          </cell>
          <cell r="B246" t="str">
            <v>Foreign Chassis-Dome</v>
          </cell>
          <cell r="C246">
            <v>-2221.96</v>
          </cell>
          <cell r="D246">
            <v>0</v>
          </cell>
          <cell r="E246">
            <v>-2221.96</v>
          </cell>
          <cell r="F246">
            <v>-3731.05</v>
          </cell>
          <cell r="G246">
            <v>0</v>
          </cell>
          <cell r="H246">
            <v>-3731.05</v>
          </cell>
        </row>
        <row r="247">
          <cell r="A247" t="str">
            <v>71003604</v>
          </cell>
          <cell r="B247" t="str">
            <v>Frn Chass Damage</v>
          </cell>
          <cell r="C247">
            <v>-42820.32</v>
          </cell>
          <cell r="D247">
            <v>0</v>
          </cell>
          <cell r="E247">
            <v>-42820.32</v>
          </cell>
          <cell r="F247">
            <v>-74803.17</v>
          </cell>
          <cell r="G247">
            <v>0</v>
          </cell>
          <cell r="H247">
            <v>-74803.17</v>
          </cell>
        </row>
        <row r="248">
          <cell r="A248" t="str">
            <v>71003606</v>
          </cell>
          <cell r="B248" t="str">
            <v>System Chass Owner R</v>
          </cell>
          <cell r="C248">
            <v>-40895.300000000003</v>
          </cell>
          <cell r="D248">
            <v>0</v>
          </cell>
          <cell r="E248">
            <v>-40895.300000000003</v>
          </cell>
          <cell r="F248">
            <v>-70089.91</v>
          </cell>
          <cell r="G248">
            <v>0</v>
          </cell>
          <cell r="H248">
            <v>-70089.91</v>
          </cell>
        </row>
        <row r="249">
          <cell r="A249" t="str">
            <v>71003607</v>
          </cell>
          <cell r="B249" t="str">
            <v>System Chass Dmg</v>
          </cell>
          <cell r="C249">
            <v>-10221.91</v>
          </cell>
          <cell r="D249">
            <v>-10352.48</v>
          </cell>
          <cell r="E249">
            <v>130.57</v>
          </cell>
          <cell r="F249">
            <v>-12867.31</v>
          </cell>
          <cell r="G249">
            <v>-10352.48</v>
          </cell>
          <cell r="H249">
            <v>-2514.83</v>
          </cell>
        </row>
        <row r="250">
          <cell r="A250" t="str">
            <v>71003608</v>
          </cell>
          <cell r="B250" t="str">
            <v>System Chass Tires</v>
          </cell>
          <cell r="C250">
            <v>-117527.49</v>
          </cell>
          <cell r="D250">
            <v>-52400</v>
          </cell>
          <cell r="E250">
            <v>-65127.49</v>
          </cell>
          <cell r="F250">
            <v>-356479.33</v>
          </cell>
          <cell r="G250">
            <v>-240920.89</v>
          </cell>
          <cell r="H250">
            <v>-115558.44</v>
          </cell>
        </row>
        <row r="251">
          <cell r="A251" t="str">
            <v>71003611</v>
          </cell>
          <cell r="B251" t="str">
            <v>Equip Maint-Inspect</v>
          </cell>
          <cell r="C251">
            <v>-36163.32</v>
          </cell>
          <cell r="D251">
            <v>-47216.6</v>
          </cell>
          <cell r="E251">
            <v>11053.28</v>
          </cell>
          <cell r="F251">
            <v>-122383.21</v>
          </cell>
          <cell r="G251">
            <v>-137181.16</v>
          </cell>
          <cell r="H251">
            <v>14797.95</v>
          </cell>
        </row>
        <row r="252">
          <cell r="A252" t="str">
            <v>71003613</v>
          </cell>
          <cell r="B252" t="str">
            <v>Private Chassis Dama</v>
          </cell>
          <cell r="C252">
            <v>0</v>
          </cell>
          <cell r="D252">
            <v>0</v>
          </cell>
          <cell r="E252">
            <v>0</v>
          </cell>
          <cell r="F252">
            <v>0</v>
          </cell>
          <cell r="G252">
            <v>0</v>
          </cell>
          <cell r="H252">
            <v>0</v>
          </cell>
        </row>
        <row r="253">
          <cell r="A253" t="str">
            <v>71003614</v>
          </cell>
          <cell r="B253" t="str">
            <v>Equip Maint-Depr Val</v>
          </cell>
          <cell r="C253">
            <v>0</v>
          </cell>
          <cell r="D253">
            <v>0</v>
          </cell>
          <cell r="E253">
            <v>0</v>
          </cell>
          <cell r="F253">
            <v>0</v>
          </cell>
          <cell r="G253">
            <v>0</v>
          </cell>
          <cell r="H253">
            <v>0</v>
          </cell>
        </row>
        <row r="254">
          <cell r="A254" t="str">
            <v>71003616</v>
          </cell>
          <cell r="B254" t="str">
            <v>Private Contain Dmg</v>
          </cell>
          <cell r="C254">
            <v>-340730.1</v>
          </cell>
          <cell r="D254">
            <v>-2241523.5499999998</v>
          </cell>
          <cell r="E254">
            <v>1900793.45</v>
          </cell>
          <cell r="F254">
            <v>-2307566.6</v>
          </cell>
          <cell r="G254">
            <v>-10184317.41</v>
          </cell>
          <cell r="H254">
            <v>7876750.8099999996</v>
          </cell>
        </row>
        <row r="255">
          <cell r="A255" t="str">
            <v>71003617</v>
          </cell>
          <cell r="B255" t="str">
            <v>Equip Maint-Derl Rep</v>
          </cell>
          <cell r="C255">
            <v>0</v>
          </cell>
          <cell r="D255">
            <v>0</v>
          </cell>
          <cell r="E255">
            <v>0</v>
          </cell>
          <cell r="F255">
            <v>0</v>
          </cell>
          <cell r="G255">
            <v>0</v>
          </cell>
          <cell r="H255">
            <v>0</v>
          </cell>
        </row>
        <row r="256">
          <cell r="A256" t="str">
            <v>71003618</v>
          </cell>
          <cell r="B256" t="str">
            <v>Equip Maint-Decals</v>
          </cell>
          <cell r="C256">
            <v>-17017.099999999999</v>
          </cell>
          <cell r="D256">
            <v>0</v>
          </cell>
          <cell r="E256">
            <v>-17017.099999999999</v>
          </cell>
          <cell r="F256">
            <v>-20150.740000000002</v>
          </cell>
          <cell r="G256">
            <v>0</v>
          </cell>
          <cell r="H256">
            <v>-20150.740000000002</v>
          </cell>
        </row>
        <row r="257">
          <cell r="A257" t="str">
            <v>71003619</v>
          </cell>
          <cell r="B257" t="str">
            <v>Equip Maint&amp;Rep Othr</v>
          </cell>
          <cell r="C257">
            <v>-1328635.28</v>
          </cell>
          <cell r="D257">
            <v>-4298336.33</v>
          </cell>
          <cell r="E257">
            <v>2969701.05</v>
          </cell>
          <cell r="F257">
            <v>-4352895.7300000004</v>
          </cell>
          <cell r="G257">
            <v>-12514101.779999999</v>
          </cell>
          <cell r="H257">
            <v>8161206.0499999998</v>
          </cell>
        </row>
        <row r="258">
          <cell r="A258" t="str">
            <v>71003620</v>
          </cell>
          <cell r="B258" t="str">
            <v>Prof Svcs Legal Fees</v>
          </cell>
          <cell r="C258">
            <v>-16311851.949999999</v>
          </cell>
          <cell r="D258">
            <v>-20669665.34</v>
          </cell>
          <cell r="E258">
            <v>4357813.3899999997</v>
          </cell>
          <cell r="F258">
            <v>-59251037.640000001</v>
          </cell>
          <cell r="G258">
            <v>-63901871.07</v>
          </cell>
          <cell r="H258">
            <v>4650833.43</v>
          </cell>
        </row>
        <row r="259">
          <cell r="A259" t="str">
            <v>71003621</v>
          </cell>
          <cell r="B259" t="str">
            <v>Private Reef Trl Tir</v>
          </cell>
          <cell r="C259">
            <v>-75485.820000000007</v>
          </cell>
          <cell r="D259">
            <v>-32505.57</v>
          </cell>
          <cell r="E259">
            <v>-42980.25</v>
          </cell>
          <cell r="F259">
            <v>-227338.11</v>
          </cell>
          <cell r="G259">
            <v>-34043.300000000003</v>
          </cell>
          <cell r="H259">
            <v>-193294.81</v>
          </cell>
        </row>
        <row r="260">
          <cell r="A260" t="str">
            <v>71003622</v>
          </cell>
          <cell r="B260" t="str">
            <v>Private Trail Damage</v>
          </cell>
          <cell r="C260">
            <v>-80196.539999999994</v>
          </cell>
          <cell r="D260">
            <v>-71653.73</v>
          </cell>
          <cell r="E260">
            <v>-8542.81</v>
          </cell>
          <cell r="F260">
            <v>-311784.90000000002</v>
          </cell>
          <cell r="G260">
            <v>-224203.49</v>
          </cell>
          <cell r="H260">
            <v>-87581.41</v>
          </cell>
        </row>
        <row r="261">
          <cell r="A261" t="str">
            <v>71003623</v>
          </cell>
          <cell r="B261" t="str">
            <v>Equip Maint Other</v>
          </cell>
          <cell r="C261">
            <v>-31086.2</v>
          </cell>
          <cell r="D261">
            <v>-3227.01</v>
          </cell>
          <cell r="E261">
            <v>-27859.19</v>
          </cell>
          <cell r="F261">
            <v>-103169.09</v>
          </cell>
          <cell r="G261">
            <v>-71858.64</v>
          </cell>
          <cell r="H261">
            <v>-31310.45</v>
          </cell>
        </row>
        <row r="262">
          <cell r="A262" t="str">
            <v>71003626</v>
          </cell>
          <cell r="B262" t="str">
            <v>Equip Maint-Term Exp</v>
          </cell>
          <cell r="C262">
            <v>0</v>
          </cell>
          <cell r="D262">
            <v>0</v>
          </cell>
          <cell r="E262">
            <v>0</v>
          </cell>
          <cell r="F262">
            <v>0</v>
          </cell>
          <cell r="G262">
            <v>0</v>
          </cell>
          <cell r="H262">
            <v>0</v>
          </cell>
        </row>
        <row r="263">
          <cell r="A263" t="str">
            <v>71003629</v>
          </cell>
          <cell r="B263" t="str">
            <v>Private Trailer-Gen'</v>
          </cell>
          <cell r="C263">
            <v>-229265.94</v>
          </cell>
          <cell r="D263">
            <v>-276530.96000000002</v>
          </cell>
          <cell r="E263">
            <v>47265.02</v>
          </cell>
          <cell r="F263">
            <v>-790052.6</v>
          </cell>
          <cell r="G263">
            <v>-277095.27</v>
          </cell>
          <cell r="H263">
            <v>-512957.33</v>
          </cell>
        </row>
        <row r="264">
          <cell r="A264" t="str">
            <v>71003630</v>
          </cell>
          <cell r="B264" t="str">
            <v>State RWay Assoc Fee</v>
          </cell>
          <cell r="C264">
            <v>-390381.76</v>
          </cell>
          <cell r="D264">
            <v>-338330.39</v>
          </cell>
          <cell r="E264">
            <v>-52051.37</v>
          </cell>
          <cell r="F264">
            <v>-1617294.29</v>
          </cell>
          <cell r="G264">
            <v>-1434485.41</v>
          </cell>
          <cell r="H264">
            <v>-182808.88</v>
          </cell>
        </row>
        <row r="265">
          <cell r="A265" t="str">
            <v>71003631</v>
          </cell>
          <cell r="B265" t="str">
            <v>Lobby/Rail Assoc Fee</v>
          </cell>
          <cell r="C265">
            <v>-52630.61</v>
          </cell>
          <cell r="D265">
            <v>-51322.31</v>
          </cell>
          <cell r="E265">
            <v>-1308.3</v>
          </cell>
          <cell r="F265">
            <v>-213745.57</v>
          </cell>
          <cell r="G265">
            <v>-167272.62</v>
          </cell>
          <cell r="H265">
            <v>-46472.95</v>
          </cell>
        </row>
        <row r="266">
          <cell r="A266" t="str">
            <v>71003650</v>
          </cell>
          <cell r="B266" t="str">
            <v>Bank Fees</v>
          </cell>
          <cell r="C266">
            <v>-302990.59999999998</v>
          </cell>
          <cell r="D266">
            <v>-157261.57</v>
          </cell>
          <cell r="E266">
            <v>-145729.03</v>
          </cell>
          <cell r="F266">
            <v>-795680.32</v>
          </cell>
          <cell r="G266">
            <v>-739608.75</v>
          </cell>
          <cell r="H266">
            <v>-56071.57</v>
          </cell>
        </row>
        <row r="267">
          <cell r="A267" t="str">
            <v>71003660</v>
          </cell>
          <cell r="B267" t="str">
            <v>Copying</v>
          </cell>
          <cell r="C267">
            <v>-297200.57</v>
          </cell>
          <cell r="D267">
            <v>-431872.75</v>
          </cell>
          <cell r="E267">
            <v>134672.18</v>
          </cell>
          <cell r="F267">
            <v>-1428437.08</v>
          </cell>
          <cell r="G267">
            <v>-1519689.43</v>
          </cell>
          <cell r="H267">
            <v>91252.35</v>
          </cell>
        </row>
        <row r="268">
          <cell r="A268" t="str">
            <v>71003667</v>
          </cell>
          <cell r="B268" t="str">
            <v>Shuttle UPS Drayage</v>
          </cell>
          <cell r="C268">
            <v>0</v>
          </cell>
          <cell r="D268">
            <v>0</v>
          </cell>
          <cell r="E268">
            <v>0</v>
          </cell>
          <cell r="F268">
            <v>0</v>
          </cell>
          <cell r="G268">
            <v>0</v>
          </cell>
          <cell r="H268">
            <v>0</v>
          </cell>
        </row>
        <row r="269">
          <cell r="A269" t="str">
            <v>71003669</v>
          </cell>
          <cell r="B269" t="str">
            <v>Shuttle ETL/LTL Dray</v>
          </cell>
          <cell r="C269">
            <v>0</v>
          </cell>
          <cell r="D269">
            <v>0</v>
          </cell>
          <cell r="E269">
            <v>0</v>
          </cell>
          <cell r="F269">
            <v>0</v>
          </cell>
          <cell r="G269">
            <v>0</v>
          </cell>
          <cell r="H269">
            <v>0</v>
          </cell>
        </row>
        <row r="270">
          <cell r="A270" t="str">
            <v>71003670</v>
          </cell>
          <cell r="B270" t="str">
            <v>Prof Svcs Eng Sig</v>
          </cell>
          <cell r="C270">
            <v>-3175898.97</v>
          </cell>
          <cell r="D270">
            <v>-1747840.54</v>
          </cell>
          <cell r="E270">
            <v>-1428058.43</v>
          </cell>
          <cell r="F270">
            <v>-9186592.4700000007</v>
          </cell>
          <cell r="G270">
            <v>-3845172.21</v>
          </cell>
          <cell r="H270">
            <v>-5341420.26</v>
          </cell>
        </row>
        <row r="271">
          <cell r="A271" t="str">
            <v>71003671</v>
          </cell>
          <cell r="B271" t="str">
            <v>Shuttle TL/IMC Dray</v>
          </cell>
          <cell r="C271">
            <v>0</v>
          </cell>
          <cell r="D271">
            <v>0</v>
          </cell>
          <cell r="E271">
            <v>0</v>
          </cell>
          <cell r="F271">
            <v>0</v>
          </cell>
          <cell r="G271">
            <v>0</v>
          </cell>
          <cell r="H271">
            <v>0</v>
          </cell>
        </row>
        <row r="272">
          <cell r="A272" t="str">
            <v>71003672</v>
          </cell>
          <cell r="B272" t="str">
            <v>Shuttle Intl Dray</v>
          </cell>
          <cell r="C272">
            <v>0</v>
          </cell>
          <cell r="D272">
            <v>0</v>
          </cell>
          <cell r="E272">
            <v>0</v>
          </cell>
          <cell r="F272">
            <v>0</v>
          </cell>
          <cell r="G272">
            <v>0</v>
          </cell>
          <cell r="H272">
            <v>0</v>
          </cell>
        </row>
        <row r="273">
          <cell r="A273" t="str">
            <v>71003677</v>
          </cell>
          <cell r="B273" t="str">
            <v>Shuttle Unseg Dray</v>
          </cell>
          <cell r="C273">
            <v>-6633138</v>
          </cell>
          <cell r="D273">
            <v>-5371630.04</v>
          </cell>
          <cell r="E273">
            <v>-1261507.96</v>
          </cell>
          <cell r="F273">
            <v>-16727199.33</v>
          </cell>
          <cell r="G273">
            <v>-17086375.59</v>
          </cell>
          <cell r="H273">
            <v>359176.26</v>
          </cell>
        </row>
        <row r="274">
          <cell r="A274" t="str">
            <v>71003680</v>
          </cell>
          <cell r="B274" t="str">
            <v>Frt Car Material Rec</v>
          </cell>
          <cell r="C274">
            <v>0</v>
          </cell>
          <cell r="D274">
            <v>0</v>
          </cell>
          <cell r="E274">
            <v>0</v>
          </cell>
          <cell r="F274">
            <v>0</v>
          </cell>
          <cell r="G274">
            <v>0</v>
          </cell>
          <cell r="H274">
            <v>0</v>
          </cell>
        </row>
        <row r="275">
          <cell r="A275" t="str">
            <v>71003690</v>
          </cell>
          <cell r="B275" t="str">
            <v>Professional Svcs</v>
          </cell>
          <cell r="C275">
            <v>-32350192.399999999</v>
          </cell>
          <cell r="D275">
            <v>-36828155.520000003</v>
          </cell>
          <cell r="E275">
            <v>4477963.12</v>
          </cell>
          <cell r="F275">
            <v>-96249770.709999993</v>
          </cell>
          <cell r="G275">
            <v>-105956266.31999999</v>
          </cell>
          <cell r="H275">
            <v>9706495.6099999994</v>
          </cell>
        </row>
        <row r="276">
          <cell r="A276" t="str">
            <v>71003691</v>
          </cell>
          <cell r="B276" t="str">
            <v>Ramp Act Prof Svcs</v>
          </cell>
          <cell r="C276">
            <v>0</v>
          </cell>
          <cell r="D276">
            <v>0</v>
          </cell>
          <cell r="E276">
            <v>0</v>
          </cell>
          <cell r="F276">
            <v>14044.7</v>
          </cell>
          <cell r="G276">
            <v>0</v>
          </cell>
          <cell r="H276">
            <v>14044.7</v>
          </cell>
        </row>
        <row r="277">
          <cell r="A277" t="str">
            <v>71003693</v>
          </cell>
          <cell r="B277" t="str">
            <v>Lobbying – Conslt Sr</v>
          </cell>
          <cell r="C277">
            <v>-437515.68</v>
          </cell>
          <cell r="D277">
            <v>-416857.76</v>
          </cell>
          <cell r="E277">
            <v>-20657.919999999998</v>
          </cell>
          <cell r="F277">
            <v>-1358422.82</v>
          </cell>
          <cell r="G277">
            <v>-1309723.67</v>
          </cell>
          <cell r="H277">
            <v>-48699.15</v>
          </cell>
        </row>
        <row r="278">
          <cell r="A278" t="str">
            <v>71003694</v>
          </cell>
          <cell r="B278" t="str">
            <v>HUBU Container Owner</v>
          </cell>
          <cell r="C278">
            <v>0</v>
          </cell>
          <cell r="D278">
            <v>0</v>
          </cell>
          <cell r="E278">
            <v>0</v>
          </cell>
          <cell r="F278">
            <v>0</v>
          </cell>
          <cell r="G278">
            <v>0</v>
          </cell>
          <cell r="H278">
            <v>0</v>
          </cell>
        </row>
        <row r="279">
          <cell r="A279" t="str">
            <v>71003695</v>
          </cell>
          <cell r="B279" t="str">
            <v xml:space="preserve"> Consultants - Lobby</v>
          </cell>
          <cell r="C279">
            <v>-185070.03</v>
          </cell>
          <cell r="D279">
            <v>-207300.59</v>
          </cell>
          <cell r="E279">
            <v>22230.560000000001</v>
          </cell>
          <cell r="F279">
            <v>-575670.92000000004</v>
          </cell>
          <cell r="G279">
            <v>-539082.68000000005</v>
          </cell>
          <cell r="H279">
            <v>-36588.239999999998</v>
          </cell>
        </row>
        <row r="280">
          <cell r="A280" t="str">
            <v>71003699</v>
          </cell>
          <cell r="B280" t="str">
            <v>Private Contain Own</v>
          </cell>
          <cell r="C280">
            <v>-137805.70000000001</v>
          </cell>
          <cell r="D280">
            <v>-92437.13</v>
          </cell>
          <cell r="E280">
            <v>-45368.57</v>
          </cell>
          <cell r="F280">
            <v>-475350.83</v>
          </cell>
          <cell r="G280">
            <v>-92437.13</v>
          </cell>
          <cell r="H280">
            <v>-382913.7</v>
          </cell>
        </row>
        <row r="281">
          <cell r="A281" t="str">
            <v>71003701</v>
          </cell>
          <cell r="B281" t="str">
            <v>Ties and Pole Rmv</v>
          </cell>
          <cell r="C281">
            <v>-329473.68</v>
          </cell>
          <cell r="D281">
            <v>-458516.47</v>
          </cell>
          <cell r="E281">
            <v>129042.79</v>
          </cell>
          <cell r="F281">
            <v>-343369.68</v>
          </cell>
          <cell r="G281">
            <v>-713837.67</v>
          </cell>
          <cell r="H281">
            <v>370467.99</v>
          </cell>
        </row>
        <row r="282">
          <cell r="A282" t="str">
            <v>71003702</v>
          </cell>
          <cell r="B282" t="str">
            <v>System Chassis-Int'l</v>
          </cell>
          <cell r="C282">
            <v>0</v>
          </cell>
          <cell r="D282">
            <v>0</v>
          </cell>
          <cell r="E282">
            <v>0</v>
          </cell>
          <cell r="F282">
            <v>0</v>
          </cell>
          <cell r="G282">
            <v>0</v>
          </cell>
          <cell r="H282">
            <v>0</v>
          </cell>
        </row>
        <row r="283">
          <cell r="A283" t="str">
            <v>71003703</v>
          </cell>
          <cell r="B283" t="str">
            <v>System Chassis-Int'l</v>
          </cell>
          <cell r="C283">
            <v>0</v>
          </cell>
          <cell r="D283">
            <v>0</v>
          </cell>
          <cell r="E283">
            <v>0</v>
          </cell>
          <cell r="F283">
            <v>0</v>
          </cell>
          <cell r="G283">
            <v>-38850</v>
          </cell>
          <cell r="H283">
            <v>38850</v>
          </cell>
        </row>
        <row r="284">
          <cell r="A284" t="str">
            <v>71003705</v>
          </cell>
          <cell r="B284" t="str">
            <v>System Chassis-Int'l</v>
          </cell>
          <cell r="C284">
            <v>0</v>
          </cell>
          <cell r="D284">
            <v>0</v>
          </cell>
          <cell r="E284">
            <v>0</v>
          </cell>
          <cell r="F284">
            <v>0</v>
          </cell>
          <cell r="G284">
            <v>0</v>
          </cell>
          <cell r="H284">
            <v>0</v>
          </cell>
        </row>
        <row r="285">
          <cell r="A285" t="str">
            <v>71003710</v>
          </cell>
          <cell r="B285" t="str">
            <v>Corporate Lodging</v>
          </cell>
          <cell r="C285">
            <v>-25335986.239999998</v>
          </cell>
          <cell r="D285">
            <v>-28346035.809999999</v>
          </cell>
          <cell r="E285">
            <v>3010049.57</v>
          </cell>
          <cell r="F285">
            <v>-83879160.290000007</v>
          </cell>
          <cell r="G285">
            <v>-78573461.75</v>
          </cell>
          <cell r="H285">
            <v>-5305698.54</v>
          </cell>
        </row>
        <row r="286">
          <cell r="A286" t="str">
            <v>71003720</v>
          </cell>
          <cell r="B286" t="str">
            <v>Crew Hauling</v>
          </cell>
          <cell r="C286">
            <v>-40314278.020000003</v>
          </cell>
          <cell r="D286">
            <v>-48025507.07</v>
          </cell>
          <cell r="E286">
            <v>7711229.0499999998</v>
          </cell>
          <cell r="F286">
            <v>-123867748.59</v>
          </cell>
          <cell r="G286">
            <v>-132724764.56999999</v>
          </cell>
          <cell r="H286">
            <v>8857015.9800000004</v>
          </cell>
        </row>
        <row r="287">
          <cell r="A287" t="str">
            <v>71003730</v>
          </cell>
          <cell r="B287" t="str">
            <v>Intermodal Ramp Svcs</v>
          </cell>
          <cell r="C287">
            <v>-4920.1499999999996</v>
          </cell>
          <cell r="D287">
            <v>-8399.75</v>
          </cell>
          <cell r="E287">
            <v>3479.6</v>
          </cell>
          <cell r="F287">
            <v>-10329.65</v>
          </cell>
          <cell r="G287">
            <v>-15429.8</v>
          </cell>
          <cell r="H287">
            <v>5100.1499999999996</v>
          </cell>
        </row>
        <row r="288">
          <cell r="A288" t="str">
            <v>71003740</v>
          </cell>
          <cell r="B288" t="str">
            <v>Data Subscript Fees</v>
          </cell>
          <cell r="C288">
            <v>-839069.15</v>
          </cell>
          <cell r="D288">
            <v>-705841.23</v>
          </cell>
          <cell r="E288">
            <v>-133227.92000000001</v>
          </cell>
          <cell r="F288">
            <v>-2329534.31</v>
          </cell>
          <cell r="G288">
            <v>-1677783.04</v>
          </cell>
          <cell r="H288">
            <v>-651751.27</v>
          </cell>
        </row>
        <row r="289">
          <cell r="A289" t="str">
            <v>71003750</v>
          </cell>
          <cell r="B289" t="str">
            <v>Vehicle Mgmt Fee</v>
          </cell>
          <cell r="C289">
            <v>-649650.23</v>
          </cell>
          <cell r="D289">
            <v>-586386.29</v>
          </cell>
          <cell r="E289">
            <v>-63263.94</v>
          </cell>
          <cell r="F289">
            <v>-1872126.47</v>
          </cell>
          <cell r="G289">
            <v>-1728814.05</v>
          </cell>
          <cell r="H289">
            <v>-143312.42000000001</v>
          </cell>
        </row>
        <row r="290">
          <cell r="A290" t="str">
            <v>71003760</v>
          </cell>
          <cell r="B290" t="str">
            <v>Software Maintenance</v>
          </cell>
          <cell r="C290">
            <v>-7644885.1100000003</v>
          </cell>
          <cell r="D290">
            <v>-5131112.66</v>
          </cell>
          <cell r="E290">
            <v>-2513772.4500000002</v>
          </cell>
          <cell r="F290">
            <v>-19464564.539999999</v>
          </cell>
          <cell r="G290">
            <v>-10946838.5</v>
          </cell>
          <cell r="H290">
            <v>-8517726.0399999991</v>
          </cell>
        </row>
        <row r="291">
          <cell r="A291" t="str">
            <v>71003770</v>
          </cell>
          <cell r="B291" t="str">
            <v>Hardware Maintenance</v>
          </cell>
          <cell r="C291">
            <v>-226405.53</v>
          </cell>
          <cell r="D291">
            <v>-324017.03000000003</v>
          </cell>
          <cell r="E291">
            <v>97611.5</v>
          </cell>
          <cell r="F291">
            <v>-497240.96</v>
          </cell>
          <cell r="G291">
            <v>-633742.34</v>
          </cell>
          <cell r="H291">
            <v>136501.38</v>
          </cell>
        </row>
        <row r="292">
          <cell r="A292" t="str">
            <v>71003780</v>
          </cell>
          <cell r="B292" t="str">
            <v>Copier Maintenance</v>
          </cell>
          <cell r="C292">
            <v>0</v>
          </cell>
          <cell r="D292">
            <v>0</v>
          </cell>
          <cell r="E292">
            <v>0</v>
          </cell>
          <cell r="F292">
            <v>-68.02</v>
          </cell>
          <cell r="G292">
            <v>-26500</v>
          </cell>
          <cell r="H292">
            <v>26431.98</v>
          </cell>
        </row>
        <row r="293">
          <cell r="A293" t="str">
            <v>71003790</v>
          </cell>
          <cell r="B293" t="str">
            <v>Contract Switching</v>
          </cell>
          <cell r="C293">
            <v>-5062168.8</v>
          </cell>
          <cell r="D293">
            <v>-5044347.49</v>
          </cell>
          <cell r="E293">
            <v>-17821.310000000001</v>
          </cell>
          <cell r="F293">
            <v>-15226441.68</v>
          </cell>
          <cell r="G293">
            <v>-15125760.65</v>
          </cell>
          <cell r="H293">
            <v>-100681.03</v>
          </cell>
        </row>
        <row r="294">
          <cell r="A294" t="str">
            <v>71003791</v>
          </cell>
          <cell r="B294" t="str">
            <v>Ramp Act Contract Sw</v>
          </cell>
          <cell r="C294">
            <v>-3096249.93</v>
          </cell>
          <cell r="D294">
            <v>-2966426.24</v>
          </cell>
          <cell r="E294">
            <v>-129823.69</v>
          </cell>
          <cell r="F294">
            <v>-9525603.1500000004</v>
          </cell>
          <cell r="G294">
            <v>-7980753.1600000001</v>
          </cell>
          <cell r="H294">
            <v>-1544849.99</v>
          </cell>
        </row>
        <row r="295">
          <cell r="A295" t="str">
            <v>71003800</v>
          </cell>
          <cell r="B295" t="str">
            <v>BNSF Network News</v>
          </cell>
          <cell r="C295">
            <v>-163286.13</v>
          </cell>
          <cell r="D295">
            <v>-164826.1</v>
          </cell>
          <cell r="E295">
            <v>1539.97</v>
          </cell>
          <cell r="F295">
            <v>-558500.46</v>
          </cell>
          <cell r="G295">
            <v>-529760.72</v>
          </cell>
          <cell r="H295">
            <v>-28739.74</v>
          </cell>
        </row>
        <row r="296">
          <cell r="A296" t="str">
            <v>71003810</v>
          </cell>
          <cell r="B296" t="str">
            <v>Co Vehicle M&amp;R</v>
          </cell>
          <cell r="C296">
            <v>-21004918.149999999</v>
          </cell>
          <cell r="D296">
            <v>-19817268.5</v>
          </cell>
          <cell r="E296">
            <v>-1187649.6499999999</v>
          </cell>
          <cell r="F296">
            <v>-58645017.630000003</v>
          </cell>
          <cell r="G296">
            <v>-59184519.990000002</v>
          </cell>
          <cell r="H296">
            <v>539502.36</v>
          </cell>
        </row>
        <row r="297">
          <cell r="A297" t="str">
            <v>71003811</v>
          </cell>
          <cell r="B297" t="str">
            <v>Rubber Tired Equipme</v>
          </cell>
          <cell r="C297">
            <v>-1260832.56</v>
          </cell>
          <cell r="D297">
            <v>-1169820.73</v>
          </cell>
          <cell r="E297">
            <v>-91011.83</v>
          </cell>
          <cell r="F297">
            <v>-3559095.71</v>
          </cell>
          <cell r="G297">
            <v>-3401413.08</v>
          </cell>
          <cell r="H297">
            <v>-157682.63</v>
          </cell>
        </row>
        <row r="298">
          <cell r="A298" t="str">
            <v>71003820</v>
          </cell>
          <cell r="B298" t="str">
            <v>Co Vehicle Lic&amp;Fees</v>
          </cell>
          <cell r="C298">
            <v>-729972.48</v>
          </cell>
          <cell r="D298">
            <v>-968633.61</v>
          </cell>
          <cell r="E298">
            <v>238661.13</v>
          </cell>
          <cell r="F298">
            <v>-3157559</v>
          </cell>
          <cell r="G298">
            <v>-2722914.7</v>
          </cell>
          <cell r="H298">
            <v>-434644.3</v>
          </cell>
        </row>
        <row r="299">
          <cell r="A299" t="str">
            <v>71003830</v>
          </cell>
          <cell r="B299" t="str">
            <v>Environ/Emerg Resp</v>
          </cell>
          <cell r="C299">
            <v>-312799.87</v>
          </cell>
          <cell r="D299">
            <v>527949.56000000006</v>
          </cell>
          <cell r="E299">
            <v>-840749.43</v>
          </cell>
          <cell r="F299">
            <v>-283051.96999999997</v>
          </cell>
          <cell r="G299">
            <v>-708888.36</v>
          </cell>
          <cell r="H299">
            <v>425836.39</v>
          </cell>
        </row>
        <row r="300">
          <cell r="A300" t="str">
            <v>71003840</v>
          </cell>
          <cell r="B300" t="str">
            <v>Coff/Drink Wat/Ice S</v>
          </cell>
          <cell r="C300">
            <v>-85826.27</v>
          </cell>
          <cell r="D300">
            <v>-98429.04</v>
          </cell>
          <cell r="E300">
            <v>12602.77</v>
          </cell>
          <cell r="F300">
            <v>-279485.92</v>
          </cell>
          <cell r="G300">
            <v>-238648.1</v>
          </cell>
          <cell r="H300">
            <v>-40837.82</v>
          </cell>
        </row>
        <row r="301">
          <cell r="A301" t="str">
            <v>71003849</v>
          </cell>
          <cell r="B301" t="str">
            <v>Coffe/Water/Ice - JC</v>
          </cell>
          <cell r="C301">
            <v>-1404187.01</v>
          </cell>
          <cell r="D301">
            <v>-759196.98</v>
          </cell>
          <cell r="E301">
            <v>-644990.03</v>
          </cell>
          <cell r="F301">
            <v>-4397105.05</v>
          </cell>
          <cell r="G301">
            <v>-4054792.01</v>
          </cell>
          <cell r="H301">
            <v>-342313.04</v>
          </cell>
        </row>
        <row r="302">
          <cell r="A302" t="str">
            <v>71003850</v>
          </cell>
          <cell r="B302" t="str">
            <v>Pest Control</v>
          </cell>
          <cell r="C302">
            <v>-23622.240000000002</v>
          </cell>
          <cell r="D302">
            <v>-6331.32</v>
          </cell>
          <cell r="E302">
            <v>-17290.919999999998</v>
          </cell>
          <cell r="F302">
            <v>-53213.06</v>
          </cell>
          <cell r="G302">
            <v>-20217.27</v>
          </cell>
          <cell r="H302">
            <v>-32995.79</v>
          </cell>
        </row>
        <row r="303">
          <cell r="A303" t="str">
            <v>71003859</v>
          </cell>
          <cell r="B303" t="str">
            <v>Pest Ctrl - JCI</v>
          </cell>
          <cell r="C303">
            <v>0</v>
          </cell>
          <cell r="D303">
            <v>3826</v>
          </cell>
          <cell r="E303">
            <v>-3826</v>
          </cell>
          <cell r="F303">
            <v>0</v>
          </cell>
          <cell r="G303">
            <v>278</v>
          </cell>
          <cell r="H303">
            <v>-278</v>
          </cell>
        </row>
        <row r="304">
          <cell r="A304" t="str">
            <v>71003860</v>
          </cell>
          <cell r="B304" t="str">
            <v>Security/Alarm Sys</v>
          </cell>
          <cell r="C304">
            <v>-1428623.53</v>
          </cell>
          <cell r="D304">
            <v>-1563541.74</v>
          </cell>
          <cell r="E304">
            <v>134918.21</v>
          </cell>
          <cell r="F304">
            <v>-4355806.47</v>
          </cell>
          <cell r="G304">
            <v>-4405297.29</v>
          </cell>
          <cell r="H304">
            <v>49490.82</v>
          </cell>
        </row>
        <row r="305">
          <cell r="A305" t="str">
            <v>71003861</v>
          </cell>
          <cell r="B305" t="str">
            <v>Ramp Act Security Al</v>
          </cell>
          <cell r="C305">
            <v>0</v>
          </cell>
          <cell r="D305">
            <v>0</v>
          </cell>
          <cell r="E305">
            <v>0</v>
          </cell>
          <cell r="F305">
            <v>0</v>
          </cell>
          <cell r="G305">
            <v>0</v>
          </cell>
          <cell r="H305">
            <v>0</v>
          </cell>
        </row>
        <row r="306">
          <cell r="A306" t="str">
            <v>71003869</v>
          </cell>
          <cell r="B306" t="str">
            <v>Sec/Alarm - JCI</v>
          </cell>
          <cell r="C306">
            <v>0</v>
          </cell>
          <cell r="D306">
            <v>0</v>
          </cell>
          <cell r="E306">
            <v>0</v>
          </cell>
          <cell r="F306">
            <v>0</v>
          </cell>
          <cell r="G306">
            <v>0</v>
          </cell>
          <cell r="H306">
            <v>0</v>
          </cell>
        </row>
        <row r="307">
          <cell r="A307" t="str">
            <v>71003870</v>
          </cell>
          <cell r="B307" t="str">
            <v>Janitorial</v>
          </cell>
          <cell r="C307">
            <v>-398190.73</v>
          </cell>
          <cell r="D307">
            <v>-316415.33</v>
          </cell>
          <cell r="E307">
            <v>-81775.399999999994</v>
          </cell>
          <cell r="F307">
            <v>-1154421.6200000001</v>
          </cell>
          <cell r="G307">
            <v>-947009.15</v>
          </cell>
          <cell r="H307">
            <v>-207412.47</v>
          </cell>
        </row>
        <row r="308">
          <cell r="A308" t="str">
            <v>71003879</v>
          </cell>
          <cell r="B308" t="str">
            <v>Janitorial - JCI</v>
          </cell>
          <cell r="C308">
            <v>-3821260.04</v>
          </cell>
          <cell r="D308">
            <v>-2542166.9700000002</v>
          </cell>
          <cell r="E308">
            <v>-1279093.07</v>
          </cell>
          <cell r="F308">
            <v>-10708093.02</v>
          </cell>
          <cell r="G308">
            <v>-9369334.9700000007</v>
          </cell>
          <cell r="H308">
            <v>-1338758.05</v>
          </cell>
        </row>
        <row r="309">
          <cell r="A309" t="str">
            <v>71003890</v>
          </cell>
          <cell r="B309" t="str">
            <v>Construction MGMT Sv</v>
          </cell>
          <cell r="C309">
            <v>-326875.64</v>
          </cell>
          <cell r="D309">
            <v>-77087.8</v>
          </cell>
          <cell r="E309">
            <v>-249787.84</v>
          </cell>
          <cell r="F309">
            <v>-367985.9</v>
          </cell>
          <cell r="G309">
            <v>-1350217.17</v>
          </cell>
          <cell r="H309">
            <v>982231.27</v>
          </cell>
        </row>
        <row r="310">
          <cell r="A310" t="str">
            <v>71003900</v>
          </cell>
          <cell r="B310" t="str">
            <v>Garbage / Recycling</v>
          </cell>
          <cell r="C310">
            <v>-3072789.69</v>
          </cell>
          <cell r="D310">
            <v>-1404246.29</v>
          </cell>
          <cell r="E310">
            <v>-1668543.4</v>
          </cell>
          <cell r="F310">
            <v>-5168137.54</v>
          </cell>
          <cell r="G310">
            <v>-4137980.77</v>
          </cell>
          <cell r="H310">
            <v>-1030156.77</v>
          </cell>
        </row>
        <row r="311">
          <cell r="A311" t="str">
            <v>71003901</v>
          </cell>
          <cell r="B311" t="str">
            <v>PLAN and Fcst only</v>
          </cell>
          <cell r="C311">
            <v>0</v>
          </cell>
          <cell r="D311">
            <v>0</v>
          </cell>
          <cell r="E311">
            <v>0</v>
          </cell>
          <cell r="F311">
            <v>0</v>
          </cell>
          <cell r="G311">
            <v>0</v>
          </cell>
          <cell r="H311">
            <v>0</v>
          </cell>
        </row>
        <row r="312">
          <cell r="A312" t="str">
            <v>71003905</v>
          </cell>
          <cell r="B312" t="str">
            <v>Drayage - Other</v>
          </cell>
          <cell r="C312">
            <v>0</v>
          </cell>
          <cell r="D312">
            <v>0</v>
          </cell>
          <cell r="E312">
            <v>0</v>
          </cell>
          <cell r="F312">
            <v>0</v>
          </cell>
          <cell r="G312">
            <v>0</v>
          </cell>
          <cell r="H312">
            <v>0</v>
          </cell>
        </row>
        <row r="313">
          <cell r="A313" t="str">
            <v>71003907</v>
          </cell>
          <cell r="B313" t="str">
            <v>Haulage Debits</v>
          </cell>
          <cell r="C313">
            <v>-27287295.960000001</v>
          </cell>
          <cell r="D313">
            <v>-27731670.5</v>
          </cell>
          <cell r="E313">
            <v>444374.54</v>
          </cell>
          <cell r="F313">
            <v>-79386001.75</v>
          </cell>
          <cell r="G313">
            <v>-81966422.599999994</v>
          </cell>
          <cell r="H313">
            <v>2580420.85</v>
          </cell>
        </row>
        <row r="314">
          <cell r="A314" t="str">
            <v>71003908</v>
          </cell>
          <cell r="B314" t="str">
            <v>Haulage Credits</v>
          </cell>
          <cell r="C314">
            <v>4872937.78</v>
          </cell>
          <cell r="D314">
            <v>5635972.4400000004</v>
          </cell>
          <cell r="E314">
            <v>-763034.66</v>
          </cell>
          <cell r="F314">
            <v>14138877.18</v>
          </cell>
          <cell r="G314">
            <v>14803054.23</v>
          </cell>
          <cell r="H314">
            <v>-664177.05000000005</v>
          </cell>
        </row>
        <row r="315">
          <cell r="A315" t="str">
            <v>71003909</v>
          </cell>
          <cell r="B315" t="str">
            <v>MRL Bridge Expense</v>
          </cell>
          <cell r="C315">
            <v>-47062448.359999999</v>
          </cell>
          <cell r="D315">
            <v>-39873999.729999997</v>
          </cell>
          <cell r="E315">
            <v>-7188448.6299999999</v>
          </cell>
          <cell r="F315">
            <v>-180639395.41999999</v>
          </cell>
          <cell r="G315">
            <v>-195045352.66999999</v>
          </cell>
          <cell r="H315">
            <v>14405957.25</v>
          </cell>
        </row>
        <row r="316">
          <cell r="A316" t="str">
            <v>71003910</v>
          </cell>
          <cell r="B316" t="str">
            <v>Rent Equip Wout Oper</v>
          </cell>
          <cell r="C316">
            <v>-137.13999999999999</v>
          </cell>
          <cell r="D316">
            <v>-218818.17</v>
          </cell>
          <cell r="E316">
            <v>218681.03</v>
          </cell>
          <cell r="F316">
            <v>52263.26</v>
          </cell>
          <cell r="G316">
            <v>-686645.77</v>
          </cell>
          <cell r="H316">
            <v>738909.03</v>
          </cell>
        </row>
        <row r="317">
          <cell r="A317" t="str">
            <v>71003911</v>
          </cell>
          <cell r="B317" t="str">
            <v>Loco Contract Maint</v>
          </cell>
          <cell r="C317">
            <v>-807795.65</v>
          </cell>
          <cell r="D317">
            <v>-843530.9</v>
          </cell>
          <cell r="E317">
            <v>35735.25</v>
          </cell>
          <cell r="F317">
            <v>-2662653.5099999998</v>
          </cell>
          <cell r="G317">
            <v>-2628232.6</v>
          </cell>
          <cell r="H317">
            <v>-34420.910000000003</v>
          </cell>
        </row>
        <row r="318">
          <cell r="A318" t="str">
            <v>71003912</v>
          </cell>
          <cell r="B318" t="str">
            <v>Contract Car Repairs</v>
          </cell>
          <cell r="C318">
            <v>-12369792.140000001</v>
          </cell>
          <cell r="D318">
            <v>-16161847.27</v>
          </cell>
          <cell r="E318">
            <v>3792055.13</v>
          </cell>
          <cell r="F318">
            <v>-38093278.670000002</v>
          </cell>
          <cell r="G318">
            <v>-47851505.82</v>
          </cell>
          <cell r="H318">
            <v>9758227.1500000004</v>
          </cell>
        </row>
        <row r="319">
          <cell r="A319" t="str">
            <v>71003913</v>
          </cell>
          <cell r="B319" t="str">
            <v>AAR Contract Car Rep</v>
          </cell>
          <cell r="C319">
            <v>-356842.33</v>
          </cell>
          <cell r="D319">
            <v>-270509.96999999997</v>
          </cell>
          <cell r="E319">
            <v>-86332.36</v>
          </cell>
          <cell r="F319">
            <v>-1078207.6399999999</v>
          </cell>
          <cell r="G319">
            <v>-787921.58</v>
          </cell>
          <cell r="H319">
            <v>-290286.06</v>
          </cell>
        </row>
        <row r="320">
          <cell r="A320" t="str">
            <v>71003914</v>
          </cell>
          <cell r="B320" t="str">
            <v>Rail Lubrication</v>
          </cell>
          <cell r="C320">
            <v>-5141197.8600000003</v>
          </cell>
          <cell r="D320">
            <v>-3164093.34</v>
          </cell>
          <cell r="E320">
            <v>-1977104.52</v>
          </cell>
          <cell r="F320">
            <v>-12565971.289999999</v>
          </cell>
          <cell r="G320">
            <v>-8245883.79</v>
          </cell>
          <cell r="H320">
            <v>-4320087.5</v>
          </cell>
        </row>
        <row r="321">
          <cell r="A321" t="str">
            <v>71003917</v>
          </cell>
          <cell r="B321" t="str">
            <v>Purchased Trans</v>
          </cell>
          <cell r="C321">
            <v>0</v>
          </cell>
          <cell r="D321">
            <v>0</v>
          </cell>
          <cell r="E321">
            <v>0</v>
          </cell>
          <cell r="F321">
            <v>0</v>
          </cell>
          <cell r="G321">
            <v>-7234.28</v>
          </cell>
          <cell r="H321">
            <v>7234.28</v>
          </cell>
        </row>
        <row r="322">
          <cell r="A322" t="str">
            <v>71003919</v>
          </cell>
          <cell r="B322" t="str">
            <v>Chief Sourcing Off</v>
          </cell>
          <cell r="C322">
            <v>0</v>
          </cell>
          <cell r="D322">
            <v>0</v>
          </cell>
          <cell r="E322">
            <v>0</v>
          </cell>
          <cell r="F322">
            <v>0</v>
          </cell>
          <cell r="G322">
            <v>0</v>
          </cell>
          <cell r="H322">
            <v>0</v>
          </cell>
        </row>
        <row r="323">
          <cell r="A323" t="str">
            <v>71003920</v>
          </cell>
          <cell r="B323" t="str">
            <v>Rent of Equip W Oper</v>
          </cell>
          <cell r="C323">
            <v>-8239.4699999999993</v>
          </cell>
          <cell r="D323">
            <v>-47948.22</v>
          </cell>
          <cell r="E323">
            <v>39708.75</v>
          </cell>
          <cell r="F323">
            <v>-15509.47</v>
          </cell>
          <cell r="G323">
            <v>-259462.53</v>
          </cell>
          <cell r="H323">
            <v>243953.06</v>
          </cell>
        </row>
        <row r="324">
          <cell r="A324" t="str">
            <v>71003921</v>
          </cell>
          <cell r="B324" t="str">
            <v>GE Maintenance</v>
          </cell>
          <cell r="C324">
            <v>-55407411.75</v>
          </cell>
          <cell r="D324">
            <v>-72409760.810000002</v>
          </cell>
          <cell r="E324">
            <v>17002349.059999999</v>
          </cell>
          <cell r="F324">
            <v>-213021930.49000001</v>
          </cell>
          <cell r="G324">
            <v>-220183622.63999999</v>
          </cell>
          <cell r="H324">
            <v>7161692.1500000004</v>
          </cell>
        </row>
        <row r="325">
          <cell r="A325" t="str">
            <v>71003922</v>
          </cell>
          <cell r="B325" t="str">
            <v>EMD Maintenance</v>
          </cell>
          <cell r="C325">
            <v>-8515262.6500000004</v>
          </cell>
          <cell r="D325">
            <v>-8712604.5999999996</v>
          </cell>
          <cell r="E325">
            <v>197341.95</v>
          </cell>
          <cell r="F325">
            <v>-25150626.210000001</v>
          </cell>
          <cell r="G325">
            <v>-26022243.710000001</v>
          </cell>
          <cell r="H325">
            <v>871617.5</v>
          </cell>
        </row>
        <row r="326">
          <cell r="A326" t="str">
            <v>71003923</v>
          </cell>
          <cell r="B326" t="str">
            <v>BL Maintenance</v>
          </cell>
          <cell r="C326">
            <v>-153894.9</v>
          </cell>
          <cell r="D326">
            <v>-159958.29</v>
          </cell>
          <cell r="E326">
            <v>6063.39</v>
          </cell>
          <cell r="F326">
            <v>-459816.75</v>
          </cell>
          <cell r="G326">
            <v>-465039.71</v>
          </cell>
          <cell r="H326">
            <v>5222.96</v>
          </cell>
        </row>
        <row r="327">
          <cell r="A327" t="str">
            <v>71003924</v>
          </cell>
          <cell r="B327" t="str">
            <v>Alstom Maintenance</v>
          </cell>
          <cell r="C327">
            <v>0</v>
          </cell>
          <cell r="D327">
            <v>0</v>
          </cell>
          <cell r="E327">
            <v>0</v>
          </cell>
          <cell r="F327">
            <v>0</v>
          </cell>
          <cell r="G327">
            <v>0</v>
          </cell>
          <cell r="H327">
            <v>0</v>
          </cell>
        </row>
        <row r="328">
          <cell r="A328" t="str">
            <v>71003925</v>
          </cell>
          <cell r="B328" t="str">
            <v>Omnitrax Maintenance</v>
          </cell>
          <cell r="C328">
            <v>0</v>
          </cell>
          <cell r="D328">
            <v>0</v>
          </cell>
          <cell r="E328">
            <v>0</v>
          </cell>
          <cell r="F328">
            <v>0</v>
          </cell>
          <cell r="G328">
            <v>0</v>
          </cell>
          <cell r="H328">
            <v>0</v>
          </cell>
        </row>
        <row r="329">
          <cell r="A329" t="str">
            <v>71003926</v>
          </cell>
          <cell r="B329" t="str">
            <v>BCD Travel</v>
          </cell>
          <cell r="C329">
            <v>-12337.25</v>
          </cell>
          <cell r="D329">
            <v>-4205.1000000000004</v>
          </cell>
          <cell r="E329">
            <v>-8132.15</v>
          </cell>
          <cell r="F329">
            <v>-38306.28</v>
          </cell>
          <cell r="G329">
            <v>-40544</v>
          </cell>
          <cell r="H329">
            <v>2237.7199999999998</v>
          </cell>
        </row>
        <row r="330">
          <cell r="A330" t="str">
            <v>71003927</v>
          </cell>
          <cell r="B330" t="str">
            <v>AAR Contract Service</v>
          </cell>
          <cell r="C330">
            <v>0</v>
          </cell>
          <cell r="D330">
            <v>0</v>
          </cell>
          <cell r="E330">
            <v>0</v>
          </cell>
          <cell r="F330">
            <v>0</v>
          </cell>
          <cell r="G330">
            <v>0</v>
          </cell>
          <cell r="H330">
            <v>0</v>
          </cell>
        </row>
        <row r="331">
          <cell r="A331" t="str">
            <v>71003928</v>
          </cell>
          <cell r="B331" t="str">
            <v>Emerg Contract Svcs</v>
          </cell>
          <cell r="C331">
            <v>-12865</v>
          </cell>
          <cell r="D331">
            <v>-7383.74</v>
          </cell>
          <cell r="E331">
            <v>-5481.26</v>
          </cell>
          <cell r="F331">
            <v>-17265.5</v>
          </cell>
          <cell r="G331">
            <v>-673272.04</v>
          </cell>
          <cell r="H331">
            <v>656006.54</v>
          </cell>
        </row>
        <row r="332">
          <cell r="A332" t="str">
            <v>71003929</v>
          </cell>
          <cell r="B332" t="str">
            <v>PPA Amort – Purch Sv</v>
          </cell>
          <cell r="C332">
            <v>5777222.2199999997</v>
          </cell>
          <cell r="D332">
            <v>5998972.2300000004</v>
          </cell>
          <cell r="E332">
            <v>-221750.01</v>
          </cell>
          <cell r="F332">
            <v>17331666.66</v>
          </cell>
          <cell r="G332">
            <v>17996916.690000001</v>
          </cell>
          <cell r="H332">
            <v>-665250.03</v>
          </cell>
        </row>
        <row r="333">
          <cell r="A333" t="str">
            <v>71003930</v>
          </cell>
          <cell r="B333" t="str">
            <v>Building Maint&amp;Rep</v>
          </cell>
          <cell r="C333">
            <v>-580506.35</v>
          </cell>
          <cell r="D333">
            <v>-848759.5</v>
          </cell>
          <cell r="E333">
            <v>268253.15000000002</v>
          </cell>
          <cell r="F333">
            <v>-1433799.43</v>
          </cell>
          <cell r="G333">
            <v>-2755297.62</v>
          </cell>
          <cell r="H333">
            <v>1321498.19</v>
          </cell>
        </row>
        <row r="334">
          <cell r="A334" t="str">
            <v>71003939</v>
          </cell>
          <cell r="B334" t="str">
            <v>Building Maint&amp;Rep - JCI</v>
          </cell>
          <cell r="C334">
            <v>-1556461.01</v>
          </cell>
          <cell r="D334">
            <v>-1592914.92</v>
          </cell>
          <cell r="E334">
            <v>36453.910000000003</v>
          </cell>
          <cell r="F334">
            <v>-4560176.0199999996</v>
          </cell>
          <cell r="G334">
            <v>-5742394.5300000003</v>
          </cell>
          <cell r="H334">
            <v>1182218.51</v>
          </cell>
        </row>
        <row r="335">
          <cell r="A335" t="str">
            <v>71003940</v>
          </cell>
          <cell r="B335" t="str">
            <v>Bridge Repair</v>
          </cell>
          <cell r="C335">
            <v>-3984289.6</v>
          </cell>
          <cell r="D335">
            <v>-3418160.38</v>
          </cell>
          <cell r="E335">
            <v>-566129.22</v>
          </cell>
          <cell r="F335">
            <v>-7496024.5599999996</v>
          </cell>
          <cell r="G335">
            <v>-4801170.87</v>
          </cell>
          <cell r="H335">
            <v>-2694853.69</v>
          </cell>
        </row>
        <row r="336">
          <cell r="A336" t="str">
            <v>71003950</v>
          </cell>
          <cell r="B336" t="str">
            <v>Pave Snow Rmv Grade</v>
          </cell>
          <cell r="C336">
            <v>-1363212.34</v>
          </cell>
          <cell r="D336">
            <v>-358563.06</v>
          </cell>
          <cell r="E336">
            <v>-1004649.28</v>
          </cell>
          <cell r="F336">
            <v>-3511683.05</v>
          </cell>
          <cell r="G336">
            <v>-8839931.6600000001</v>
          </cell>
          <cell r="H336">
            <v>5328248.6100000003</v>
          </cell>
        </row>
        <row r="337">
          <cell r="A337" t="str">
            <v>71003951</v>
          </cell>
          <cell r="B337" t="str">
            <v>Ramp Act Pave Strip</v>
          </cell>
          <cell r="C337">
            <v>0</v>
          </cell>
          <cell r="D337">
            <v>0</v>
          </cell>
          <cell r="E337">
            <v>0</v>
          </cell>
          <cell r="F337">
            <v>0</v>
          </cell>
          <cell r="G337">
            <v>0</v>
          </cell>
          <cell r="H337">
            <v>0</v>
          </cell>
        </row>
        <row r="338">
          <cell r="A338" t="str">
            <v>71003959</v>
          </cell>
          <cell r="B338" t="str">
            <v>Pave Snow Rmv Grade-JCI</v>
          </cell>
          <cell r="C338">
            <v>-4049460.97</v>
          </cell>
          <cell r="D338">
            <v>-3479351.98</v>
          </cell>
          <cell r="E338">
            <v>-570108.99</v>
          </cell>
          <cell r="F338">
            <v>-9742188.9700000007</v>
          </cell>
          <cell r="G338">
            <v>-8577820.9900000002</v>
          </cell>
          <cell r="H338">
            <v>-1164367.98</v>
          </cell>
        </row>
        <row r="339">
          <cell r="A339" t="str">
            <v>71003960</v>
          </cell>
          <cell r="B339" t="str">
            <v>Facility Services</v>
          </cell>
          <cell r="C339">
            <v>-532020.27</v>
          </cell>
          <cell r="D339">
            <v>-131304.44</v>
          </cell>
          <cell r="E339">
            <v>-400715.83</v>
          </cell>
          <cell r="F339">
            <v>-1654999.84</v>
          </cell>
          <cell r="G339">
            <v>-1825637.92</v>
          </cell>
          <cell r="H339">
            <v>170638.07999999999</v>
          </cell>
        </row>
        <row r="340">
          <cell r="A340" t="str">
            <v>71003961</v>
          </cell>
          <cell r="B340" t="str">
            <v>Ramp Act Fac Svcs</v>
          </cell>
          <cell r="C340">
            <v>-14296.32</v>
          </cell>
          <cell r="D340">
            <v>-13134.98</v>
          </cell>
          <cell r="E340">
            <v>-1161.3399999999999</v>
          </cell>
          <cell r="F340">
            <v>-42888.959999999999</v>
          </cell>
          <cell r="G340">
            <v>-60431.16</v>
          </cell>
          <cell r="H340">
            <v>17542.2</v>
          </cell>
        </row>
        <row r="341">
          <cell r="A341" t="str">
            <v>71003969</v>
          </cell>
          <cell r="B341" t="str">
            <v>Facility Services-JCI</v>
          </cell>
          <cell r="C341">
            <v>-3796495.94</v>
          </cell>
          <cell r="D341">
            <v>-2908526.91</v>
          </cell>
          <cell r="E341">
            <v>-887969.03</v>
          </cell>
          <cell r="F341">
            <v>-10586543.970000001</v>
          </cell>
          <cell r="G341">
            <v>-10718760.369999999</v>
          </cell>
          <cell r="H341">
            <v>132216.4</v>
          </cell>
        </row>
        <row r="342">
          <cell r="A342" t="str">
            <v>71003970</v>
          </cell>
          <cell r="B342" t="str">
            <v>Landscaping &amp; Mowing</v>
          </cell>
          <cell r="C342">
            <v>-465477.8</v>
          </cell>
          <cell r="D342">
            <v>-399765.7</v>
          </cell>
          <cell r="E342">
            <v>-65712.100000000006</v>
          </cell>
          <cell r="F342">
            <v>-817397.2</v>
          </cell>
          <cell r="G342">
            <v>-942691.61</v>
          </cell>
          <cell r="H342">
            <v>125294.41</v>
          </cell>
        </row>
        <row r="343">
          <cell r="A343" t="str">
            <v>71003979</v>
          </cell>
          <cell r="B343" t="str">
            <v>Landscaping &amp; Mowing- JCI</v>
          </cell>
          <cell r="C343">
            <v>-1193089.98</v>
          </cell>
          <cell r="D343">
            <v>-627124.98</v>
          </cell>
          <cell r="E343">
            <v>-565965</v>
          </cell>
          <cell r="F343">
            <v>-2680468.0299999998</v>
          </cell>
          <cell r="G343">
            <v>-2843551.97</v>
          </cell>
          <cell r="H343">
            <v>163083.94</v>
          </cell>
        </row>
        <row r="344">
          <cell r="A344" t="str">
            <v>71003980</v>
          </cell>
          <cell r="B344" t="str">
            <v>Construction &amp; Demol</v>
          </cell>
          <cell r="C344">
            <v>-1102386.6299999999</v>
          </cell>
          <cell r="D344">
            <v>-1316043.1100000001</v>
          </cell>
          <cell r="E344">
            <v>213656.48</v>
          </cell>
          <cell r="F344">
            <v>-1554168.08</v>
          </cell>
          <cell r="G344">
            <v>-2281587.5699999998</v>
          </cell>
          <cell r="H344">
            <v>727419.49</v>
          </cell>
        </row>
        <row r="345">
          <cell r="A345" t="str">
            <v>71003990</v>
          </cell>
          <cell r="B345" t="str">
            <v>Contract Services</v>
          </cell>
          <cell r="C345">
            <v>-47142302.780000001</v>
          </cell>
          <cell r="D345">
            <v>-52386281.420000002</v>
          </cell>
          <cell r="E345">
            <v>5243978.6399999997</v>
          </cell>
          <cell r="F345">
            <v>-139078028.56</v>
          </cell>
          <cell r="G345">
            <v>-137862761.91</v>
          </cell>
          <cell r="H345">
            <v>-1215266.6499999999</v>
          </cell>
        </row>
        <row r="346">
          <cell r="A346" t="str">
            <v>71003999</v>
          </cell>
          <cell r="B346" t="str">
            <v>Contract Services-JCI</v>
          </cell>
          <cell r="C346">
            <v>-3540903.49</v>
          </cell>
          <cell r="D346">
            <v>-3183510.21</v>
          </cell>
          <cell r="E346">
            <v>-357393.28</v>
          </cell>
          <cell r="F346">
            <v>-10045759.92</v>
          </cell>
          <cell r="G346">
            <v>-9472327.3200000003</v>
          </cell>
          <cell r="H346">
            <v>-573432.6</v>
          </cell>
        </row>
        <row r="347">
          <cell r="A347" t="str">
            <v>71004000</v>
          </cell>
          <cell r="B347" t="str">
            <v>T&amp;E Meals - Sched</v>
          </cell>
          <cell r="C347">
            <v>-3712436.13</v>
          </cell>
          <cell r="D347">
            <v>-3346046.19</v>
          </cell>
          <cell r="E347">
            <v>-366389.94</v>
          </cell>
          <cell r="F347">
            <v>-10512802.9</v>
          </cell>
          <cell r="G347">
            <v>-9036766.3900000006</v>
          </cell>
          <cell r="H347">
            <v>-1476036.51</v>
          </cell>
        </row>
        <row r="348">
          <cell r="A348" t="str">
            <v>71004001</v>
          </cell>
          <cell r="B348" t="str">
            <v>T&amp;E Meals - Exempt</v>
          </cell>
          <cell r="C348">
            <v>-1782237.94</v>
          </cell>
          <cell r="D348">
            <v>-1628810.68</v>
          </cell>
          <cell r="E348">
            <v>-153427.26</v>
          </cell>
          <cell r="F348">
            <v>-4926244.51</v>
          </cell>
          <cell r="G348">
            <v>-4576272.13</v>
          </cell>
          <cell r="H348">
            <v>-349972.38</v>
          </cell>
        </row>
        <row r="349">
          <cell r="A349" t="str">
            <v>71004002</v>
          </cell>
          <cell r="B349" t="str">
            <v>T&amp;E Lodging - Exempt</v>
          </cell>
          <cell r="C349">
            <v>-6221209.9800000004</v>
          </cell>
          <cell r="D349">
            <v>-5657153.3099999996</v>
          </cell>
          <cell r="E349">
            <v>-564056.67000000004</v>
          </cell>
          <cell r="F349">
            <v>-17032781.940000001</v>
          </cell>
          <cell r="G349">
            <v>-15468128.9</v>
          </cell>
          <cell r="H349">
            <v>-1564653.04</v>
          </cell>
        </row>
        <row r="350">
          <cell r="A350" t="str">
            <v>71004003</v>
          </cell>
          <cell r="B350" t="str">
            <v>T&amp;E Oth Trav Exp Exm</v>
          </cell>
          <cell r="C350">
            <v>-1838922.88</v>
          </cell>
          <cell r="D350">
            <v>-1882327.79</v>
          </cell>
          <cell r="E350">
            <v>43404.91</v>
          </cell>
          <cell r="F350">
            <v>-5237308.0599999996</v>
          </cell>
          <cell r="G350">
            <v>-5151241.54</v>
          </cell>
          <cell r="H350">
            <v>-86066.52</v>
          </cell>
        </row>
        <row r="351">
          <cell r="A351" t="str">
            <v>71004004</v>
          </cell>
          <cell r="B351" t="str">
            <v>T&amp;E Mileage - Exempt</v>
          </cell>
          <cell r="C351">
            <v>-307471.21000000002</v>
          </cell>
          <cell r="D351">
            <v>-317264.08</v>
          </cell>
          <cell r="E351">
            <v>9792.8700000000008</v>
          </cell>
          <cell r="F351">
            <v>-859413.86</v>
          </cell>
          <cell r="G351">
            <v>-873964.22</v>
          </cell>
          <cell r="H351">
            <v>14550.36</v>
          </cell>
        </row>
        <row r="352">
          <cell r="A352" t="str">
            <v>71004005</v>
          </cell>
          <cell r="B352" t="str">
            <v>T&amp;E Air Travel - Exe</v>
          </cell>
          <cell r="C352">
            <v>-5581794.8899999997</v>
          </cell>
          <cell r="D352">
            <v>-5621316.5300000003</v>
          </cell>
          <cell r="E352">
            <v>39521.64</v>
          </cell>
          <cell r="F352">
            <v>-16557166.23</v>
          </cell>
          <cell r="G352">
            <v>-16528985.67</v>
          </cell>
          <cell r="H352">
            <v>-28180.560000000001</v>
          </cell>
        </row>
        <row r="353">
          <cell r="A353" t="str">
            <v>71004007</v>
          </cell>
          <cell r="B353" t="str">
            <v>Prof Mem Due Exempt</v>
          </cell>
          <cell r="C353">
            <v>-660999.43999999994</v>
          </cell>
          <cell r="D353">
            <v>-246309.58</v>
          </cell>
          <cell r="E353">
            <v>-414689.86</v>
          </cell>
          <cell r="F353">
            <v>-2014690.76</v>
          </cell>
          <cell r="G353">
            <v>-2156074.5499999998</v>
          </cell>
          <cell r="H353">
            <v>141383.79</v>
          </cell>
        </row>
        <row r="354">
          <cell r="A354" t="str">
            <v>71004008</v>
          </cell>
          <cell r="B354" t="str">
            <v>T&amp;E Ent Exp Exempt</v>
          </cell>
          <cell r="C354">
            <v>-399345.31</v>
          </cell>
          <cell r="D354">
            <v>-780253.46</v>
          </cell>
          <cell r="E354">
            <v>380908.15</v>
          </cell>
          <cell r="F354">
            <v>-1406445.15</v>
          </cell>
          <cell r="G354">
            <v>-1706415.32</v>
          </cell>
          <cell r="H354">
            <v>299970.17</v>
          </cell>
        </row>
        <row r="355">
          <cell r="A355" t="str">
            <v>71004009</v>
          </cell>
          <cell r="B355" t="str">
            <v>T&amp;E Auto Rental - Ex</v>
          </cell>
          <cell r="C355">
            <v>-1862826.42</v>
          </cell>
          <cell r="D355">
            <v>-1708405.25</v>
          </cell>
          <cell r="E355">
            <v>-154421.17000000001</v>
          </cell>
          <cell r="F355">
            <v>-5231448.32</v>
          </cell>
          <cell r="G355">
            <v>-4740309.88</v>
          </cell>
          <cell r="H355">
            <v>-491138.44</v>
          </cell>
        </row>
        <row r="356">
          <cell r="A356" t="str">
            <v>71004010</v>
          </cell>
          <cell r="B356" t="str">
            <v>T&amp;E Lodging - Schedu</v>
          </cell>
          <cell r="C356">
            <v>-1906399.29</v>
          </cell>
          <cell r="D356">
            <v>-1717101.46</v>
          </cell>
          <cell r="E356">
            <v>-189297.83</v>
          </cell>
          <cell r="F356">
            <v>-5026855.93</v>
          </cell>
          <cell r="G356">
            <v>-4439012.5</v>
          </cell>
          <cell r="H356">
            <v>-587843.43000000005</v>
          </cell>
        </row>
        <row r="357">
          <cell r="A357" t="str">
            <v>71004011</v>
          </cell>
          <cell r="B357" t="str">
            <v>T&amp;E Meals Fully Dd E</v>
          </cell>
          <cell r="C357">
            <v>-883378.22</v>
          </cell>
          <cell r="D357">
            <v>-787779.27</v>
          </cell>
          <cell r="E357">
            <v>-95598.95</v>
          </cell>
          <cell r="F357">
            <v>-2476409.98</v>
          </cell>
          <cell r="G357">
            <v>-2203072.9900000002</v>
          </cell>
          <cell r="H357">
            <v>-273336.99</v>
          </cell>
        </row>
        <row r="358">
          <cell r="A358" t="str">
            <v>71004012</v>
          </cell>
          <cell r="B358" t="str">
            <v>T&amp;E Ent Fully Dd Exp</v>
          </cell>
          <cell r="C358">
            <v>-2577501.5299999998</v>
          </cell>
          <cell r="D358">
            <v>-3203611.65</v>
          </cell>
          <cell r="E358">
            <v>626110.12</v>
          </cell>
          <cell r="F358">
            <v>-10265241.199999999</v>
          </cell>
          <cell r="G358">
            <v>-9862372.25</v>
          </cell>
          <cell r="H358">
            <v>-402868.95</v>
          </cell>
        </row>
        <row r="359">
          <cell r="A359" t="str">
            <v>71004013</v>
          </cell>
          <cell r="B359" t="str">
            <v>T&amp;E Spousal Trav Exm</v>
          </cell>
          <cell r="C359">
            <v>-534.26</v>
          </cell>
          <cell r="D359">
            <v>-1335.44</v>
          </cell>
          <cell r="E359">
            <v>801.18</v>
          </cell>
          <cell r="F359">
            <v>-10154.92</v>
          </cell>
          <cell r="G359">
            <v>-8436.83</v>
          </cell>
          <cell r="H359">
            <v>-1718.09</v>
          </cell>
        </row>
        <row r="360">
          <cell r="A360" t="str">
            <v>71004015</v>
          </cell>
          <cell r="B360" t="str">
            <v>T&amp;E Meal Wclient Exm</v>
          </cell>
          <cell r="C360">
            <v>-235179.5</v>
          </cell>
          <cell r="D360">
            <v>-254625.89</v>
          </cell>
          <cell r="E360">
            <v>19446.39</v>
          </cell>
          <cell r="F360">
            <v>-703413.9</v>
          </cell>
          <cell r="G360">
            <v>-740589.32</v>
          </cell>
          <cell r="H360">
            <v>37175.42</v>
          </cell>
        </row>
        <row r="361">
          <cell r="A361" t="str">
            <v>71004017</v>
          </cell>
          <cell r="B361" t="str">
            <v>T&amp;E Seminars</v>
          </cell>
          <cell r="C361">
            <v>-407816.78</v>
          </cell>
          <cell r="D361">
            <v>-360529.85</v>
          </cell>
          <cell r="E361">
            <v>-47286.93</v>
          </cell>
          <cell r="F361">
            <v>-1252708.93</v>
          </cell>
          <cell r="G361">
            <v>-1188503.54</v>
          </cell>
          <cell r="H361">
            <v>-64205.39</v>
          </cell>
        </row>
        <row r="362">
          <cell r="A362" t="str">
            <v>71004018</v>
          </cell>
          <cell r="B362" t="str">
            <v>T&amp;E Meals WOther Ex</v>
          </cell>
          <cell r="C362">
            <v>-2120494.6</v>
          </cell>
          <cell r="D362">
            <v>-1991926.37</v>
          </cell>
          <cell r="E362">
            <v>-128568.23</v>
          </cell>
          <cell r="F362">
            <v>-6361954.4900000002</v>
          </cell>
          <cell r="G362">
            <v>-5704637.0999999996</v>
          </cell>
          <cell r="H362">
            <v>-657317.39</v>
          </cell>
        </row>
        <row r="363">
          <cell r="A363" t="str">
            <v>71004019</v>
          </cell>
          <cell r="B363" t="str">
            <v>T&amp;E Trav Rsv Exm</v>
          </cell>
          <cell r="C363">
            <v>-272968.21999999997</v>
          </cell>
          <cell r="D363">
            <v>-244636.77</v>
          </cell>
          <cell r="E363">
            <v>-28331.45</v>
          </cell>
          <cell r="F363">
            <v>-772629.27</v>
          </cell>
          <cell r="G363">
            <v>-720139.74</v>
          </cell>
          <cell r="H363">
            <v>-52489.53</v>
          </cell>
        </row>
        <row r="364">
          <cell r="A364" t="str">
            <v>71004020</v>
          </cell>
          <cell r="B364" t="str">
            <v>T&amp;E Oth Trav Exp Sch</v>
          </cell>
          <cell r="C364">
            <v>-995975.68000000005</v>
          </cell>
          <cell r="D364">
            <v>-1048629.74</v>
          </cell>
          <cell r="E364">
            <v>52654.06</v>
          </cell>
          <cell r="F364">
            <v>-3036457.15</v>
          </cell>
          <cell r="G364">
            <v>-2886797.62</v>
          </cell>
          <cell r="H364">
            <v>-149659.53</v>
          </cell>
        </row>
        <row r="365">
          <cell r="A365" t="str">
            <v>71004024</v>
          </cell>
          <cell r="B365" t="str">
            <v>T&amp;E Trav Rsv Sch</v>
          </cell>
          <cell r="C365">
            <v>-84128.57</v>
          </cell>
          <cell r="D365">
            <v>-40819.24</v>
          </cell>
          <cell r="E365">
            <v>-43309.33</v>
          </cell>
          <cell r="F365">
            <v>-219494.12</v>
          </cell>
          <cell r="G365">
            <v>-130730.08</v>
          </cell>
          <cell r="H365">
            <v>-88764.04</v>
          </cell>
        </row>
        <row r="366">
          <cell r="A366" t="str">
            <v>71004026</v>
          </cell>
          <cell r="B366" t="str">
            <v>T&amp;E Meals Fully Dd S</v>
          </cell>
          <cell r="C366">
            <v>-123539.71</v>
          </cell>
          <cell r="D366">
            <v>-114126.6</v>
          </cell>
          <cell r="E366">
            <v>-9413.11</v>
          </cell>
          <cell r="F366">
            <v>-296628.71999999997</v>
          </cell>
          <cell r="G366">
            <v>-251779.26</v>
          </cell>
          <cell r="H366">
            <v>-44849.46</v>
          </cell>
        </row>
        <row r="367">
          <cell r="A367" t="str">
            <v>71004027</v>
          </cell>
          <cell r="B367" t="str">
            <v>T&amp;E Ent Fully Dd Sch</v>
          </cell>
          <cell r="C367">
            <v>-1563.9</v>
          </cell>
          <cell r="D367">
            <v>-3395.5</v>
          </cell>
          <cell r="E367">
            <v>1831.6</v>
          </cell>
          <cell r="F367">
            <v>-9252.69</v>
          </cell>
          <cell r="G367">
            <v>-11836.07</v>
          </cell>
          <cell r="H367">
            <v>2583.38</v>
          </cell>
        </row>
        <row r="368">
          <cell r="A368" t="str">
            <v>71004030</v>
          </cell>
          <cell r="B368" t="str">
            <v>T&amp;E Mileage - Sched</v>
          </cell>
          <cell r="C368">
            <v>-1050433.5</v>
          </cell>
          <cell r="D368">
            <v>-1290420.82</v>
          </cell>
          <cell r="E368">
            <v>239987.32</v>
          </cell>
          <cell r="F368">
            <v>-3461121.78</v>
          </cell>
          <cell r="G368">
            <v>-3383163.03</v>
          </cell>
          <cell r="H368">
            <v>-77958.75</v>
          </cell>
        </row>
        <row r="369">
          <cell r="A369" t="str">
            <v>71004040</v>
          </cell>
          <cell r="B369" t="str">
            <v>T&amp;E Air Travel - Sch</v>
          </cell>
          <cell r="C369">
            <v>-3493109.36</v>
          </cell>
          <cell r="D369">
            <v>-2329258.98</v>
          </cell>
          <cell r="E369">
            <v>-1163850.3799999999</v>
          </cell>
          <cell r="F369">
            <v>-10199755.67</v>
          </cell>
          <cell r="G369">
            <v>-7185022.8700000001</v>
          </cell>
          <cell r="H369">
            <v>-3014732.8</v>
          </cell>
        </row>
        <row r="370">
          <cell r="A370" t="str">
            <v>71004050</v>
          </cell>
          <cell r="B370" t="str">
            <v>T&amp;E Business Car</v>
          </cell>
          <cell r="C370">
            <v>-253746.76</v>
          </cell>
          <cell r="D370">
            <v>-62641.29</v>
          </cell>
          <cell r="E370">
            <v>-191105.47</v>
          </cell>
          <cell r="F370">
            <v>-422788.61</v>
          </cell>
          <cell r="G370">
            <v>-141917.26</v>
          </cell>
          <cell r="H370">
            <v>-280871.34999999998</v>
          </cell>
        </row>
        <row r="371">
          <cell r="A371" t="str">
            <v>71004060</v>
          </cell>
          <cell r="B371" t="str">
            <v>Prof Mem Due Sched</v>
          </cell>
          <cell r="C371">
            <v>-549648.56000000006</v>
          </cell>
          <cell r="D371">
            <v>-359592.42</v>
          </cell>
          <cell r="E371">
            <v>-190056.14</v>
          </cell>
          <cell r="F371">
            <v>-1964756.34</v>
          </cell>
          <cell r="G371">
            <v>-1194435.32</v>
          </cell>
          <cell r="H371">
            <v>-770321.02</v>
          </cell>
        </row>
        <row r="372">
          <cell r="A372" t="str">
            <v>71004061</v>
          </cell>
          <cell r="B372" t="str">
            <v>Lobby/Org/Mem Dues</v>
          </cell>
          <cell r="C372">
            <v>-606298</v>
          </cell>
          <cell r="D372">
            <v>-414044.53</v>
          </cell>
          <cell r="E372">
            <v>-192253.47</v>
          </cell>
          <cell r="F372">
            <v>-1934171.01</v>
          </cell>
          <cell r="G372">
            <v>-1725108.37</v>
          </cell>
          <cell r="H372">
            <v>-209062.64</v>
          </cell>
        </row>
        <row r="373">
          <cell r="A373" t="str">
            <v>71004070</v>
          </cell>
          <cell r="B373" t="str">
            <v>T&amp;E Ent Exp Sch</v>
          </cell>
          <cell r="C373">
            <v>-11134</v>
          </cell>
          <cell r="D373">
            <v>-15397.68</v>
          </cell>
          <cell r="E373">
            <v>4263.68</v>
          </cell>
          <cell r="F373">
            <v>-26999.67</v>
          </cell>
          <cell r="G373">
            <v>-21400.14</v>
          </cell>
          <cell r="H373">
            <v>-5599.53</v>
          </cell>
        </row>
        <row r="374">
          <cell r="A374" t="str">
            <v>71004080</v>
          </cell>
          <cell r="B374" t="str">
            <v>Travel Allowance</v>
          </cell>
          <cell r="C374">
            <v>0</v>
          </cell>
          <cell r="D374">
            <v>0</v>
          </cell>
          <cell r="E374">
            <v>0</v>
          </cell>
          <cell r="F374">
            <v>-4747.82</v>
          </cell>
          <cell r="G374">
            <v>-1883.85</v>
          </cell>
          <cell r="H374">
            <v>-2863.97</v>
          </cell>
        </row>
        <row r="375">
          <cell r="A375" t="str">
            <v>71004090</v>
          </cell>
          <cell r="B375" t="str">
            <v>T&amp;E Auto Rental - Sc</v>
          </cell>
          <cell r="C375">
            <v>-343401.99</v>
          </cell>
          <cell r="D375">
            <v>-367502</v>
          </cell>
          <cell r="E375">
            <v>24100.01</v>
          </cell>
          <cell r="F375">
            <v>-1146068.7</v>
          </cell>
          <cell r="G375">
            <v>-1027459.86</v>
          </cell>
          <cell r="H375">
            <v>-118608.84</v>
          </cell>
        </row>
        <row r="376">
          <cell r="A376" t="str">
            <v>71004100</v>
          </cell>
          <cell r="B376" t="str">
            <v>Utilities - Electric</v>
          </cell>
          <cell r="C376">
            <v>-12774160.140000001</v>
          </cell>
          <cell r="D376">
            <v>-13096361.390000001</v>
          </cell>
          <cell r="E376">
            <v>322201.25</v>
          </cell>
          <cell r="F376">
            <v>-40722571.789999999</v>
          </cell>
          <cell r="G376">
            <v>-42045183.869999997</v>
          </cell>
          <cell r="H376">
            <v>1322612.08</v>
          </cell>
        </row>
        <row r="377">
          <cell r="A377" t="str">
            <v>71004105</v>
          </cell>
          <cell r="B377" t="str">
            <v>Cell Phn - Exempt</v>
          </cell>
          <cell r="C377">
            <v>-1149748.33</v>
          </cell>
          <cell r="D377">
            <v>-1110382.93</v>
          </cell>
          <cell r="E377">
            <v>-39365.4</v>
          </cell>
          <cell r="F377">
            <v>-3415410.73</v>
          </cell>
          <cell r="G377">
            <v>-3295451.17</v>
          </cell>
          <cell r="H377">
            <v>-119959.56</v>
          </cell>
        </row>
        <row r="378">
          <cell r="A378" t="str">
            <v>71004108</v>
          </cell>
          <cell r="B378" t="str">
            <v>Telephn CC Exempt</v>
          </cell>
          <cell r="C378">
            <v>-204.56</v>
          </cell>
          <cell r="D378">
            <v>-142.38999999999999</v>
          </cell>
          <cell r="E378">
            <v>-62.17</v>
          </cell>
          <cell r="F378">
            <v>-627.11</v>
          </cell>
          <cell r="G378">
            <v>-1244.1500000000001</v>
          </cell>
          <cell r="H378">
            <v>617.04</v>
          </cell>
        </row>
        <row r="379">
          <cell r="A379" t="str">
            <v>71004110</v>
          </cell>
          <cell r="B379" t="str">
            <v>Utilities Gas</v>
          </cell>
          <cell r="C379">
            <v>-539597.01</v>
          </cell>
          <cell r="D379">
            <v>-551833.48</v>
          </cell>
          <cell r="E379">
            <v>12236.47</v>
          </cell>
          <cell r="F379">
            <v>-9337280.7599999998</v>
          </cell>
          <cell r="G379">
            <v>-13194496.720000001</v>
          </cell>
          <cell r="H379">
            <v>3857215.96</v>
          </cell>
        </row>
        <row r="380">
          <cell r="A380" t="str">
            <v>71004120</v>
          </cell>
          <cell r="B380" t="str">
            <v>Utilities Water</v>
          </cell>
          <cell r="C380">
            <v>-2153703.2400000002</v>
          </cell>
          <cell r="D380">
            <v>-2068083.78</v>
          </cell>
          <cell r="E380">
            <v>-85619.46</v>
          </cell>
          <cell r="F380">
            <v>-6203845.1200000001</v>
          </cell>
          <cell r="G380">
            <v>-5765594.8399999999</v>
          </cell>
          <cell r="H380">
            <v>-438250.28</v>
          </cell>
        </row>
        <row r="381">
          <cell r="A381" t="str">
            <v>71004130</v>
          </cell>
          <cell r="B381" t="str">
            <v>Utilities Telephone</v>
          </cell>
          <cell r="C381">
            <v>-3021278.65</v>
          </cell>
          <cell r="D381">
            <v>-3156273.81</v>
          </cell>
          <cell r="E381">
            <v>134995.16</v>
          </cell>
          <cell r="F381">
            <v>-9700361.7400000002</v>
          </cell>
          <cell r="G381">
            <v>-9989173.7799999993</v>
          </cell>
          <cell r="H381">
            <v>288812.03999999998</v>
          </cell>
        </row>
        <row r="382">
          <cell r="A382" t="str">
            <v>71004140</v>
          </cell>
          <cell r="B382" t="str">
            <v>Cell Phn Scheduled</v>
          </cell>
          <cell r="C382">
            <v>-2204684.37</v>
          </cell>
          <cell r="D382">
            <v>-2360998.39</v>
          </cell>
          <cell r="E382">
            <v>156314.01999999999</v>
          </cell>
          <cell r="F382">
            <v>-7787887.8200000003</v>
          </cell>
          <cell r="G382">
            <v>-6836960.9900000002</v>
          </cell>
          <cell r="H382">
            <v>-950926.83</v>
          </cell>
        </row>
        <row r="383">
          <cell r="A383" t="str">
            <v>71004150</v>
          </cell>
          <cell r="B383" t="str">
            <v>Telecom - Leased Cir</v>
          </cell>
          <cell r="C383">
            <v>-2153706.5699999998</v>
          </cell>
          <cell r="D383">
            <v>-1092977.1299999999</v>
          </cell>
          <cell r="E383">
            <v>-1060729.44</v>
          </cell>
          <cell r="F383">
            <v>-5853214.9299999997</v>
          </cell>
          <cell r="G383">
            <v>-4848754.3099999996</v>
          </cell>
          <cell r="H383">
            <v>-1004460.62</v>
          </cell>
        </row>
        <row r="384">
          <cell r="A384" t="str">
            <v>71004160</v>
          </cell>
          <cell r="B384" t="str">
            <v>Pagers</v>
          </cell>
          <cell r="C384">
            <v>-13360.72</v>
          </cell>
          <cell r="D384">
            <v>-13225.05</v>
          </cell>
          <cell r="E384">
            <v>-135.66999999999999</v>
          </cell>
          <cell r="F384">
            <v>-32907</v>
          </cell>
          <cell r="G384">
            <v>-88345.93</v>
          </cell>
          <cell r="H384">
            <v>55438.93</v>
          </cell>
        </row>
        <row r="385">
          <cell r="A385" t="str">
            <v>71004170</v>
          </cell>
          <cell r="B385" t="str">
            <v>Telephn CC Scheduled</v>
          </cell>
          <cell r="C385">
            <v>-22.99</v>
          </cell>
          <cell r="D385">
            <v>-214.49</v>
          </cell>
          <cell r="E385">
            <v>191.5</v>
          </cell>
          <cell r="F385">
            <v>-251.03</v>
          </cell>
          <cell r="G385">
            <v>-713.07</v>
          </cell>
          <cell r="H385">
            <v>462.04</v>
          </cell>
        </row>
        <row r="386">
          <cell r="A386" t="str">
            <v>71004180</v>
          </cell>
          <cell r="B386" t="str">
            <v>Utilities - Propane</v>
          </cell>
          <cell r="C386">
            <v>-432821.27</v>
          </cell>
          <cell r="D386">
            <v>-148959.88</v>
          </cell>
          <cell r="E386">
            <v>-283861.39</v>
          </cell>
          <cell r="F386">
            <v>-9015434.8100000005</v>
          </cell>
          <cell r="G386">
            <v>-20539767.640000001</v>
          </cell>
          <cell r="H386">
            <v>11524332.83</v>
          </cell>
        </row>
        <row r="387">
          <cell r="A387" t="str">
            <v>71004200</v>
          </cell>
          <cell r="B387" t="str">
            <v>Utilities - Other</v>
          </cell>
          <cell r="C387">
            <v>-9761.02</v>
          </cell>
          <cell r="D387">
            <v>-5093.71</v>
          </cell>
          <cell r="E387">
            <v>-4667.3100000000004</v>
          </cell>
          <cell r="F387">
            <v>-38765.230000000003</v>
          </cell>
          <cell r="G387">
            <v>-14683.91</v>
          </cell>
          <cell r="H387">
            <v>-24081.32</v>
          </cell>
        </row>
        <row r="388">
          <cell r="A388" t="str">
            <v>71004280</v>
          </cell>
          <cell r="B388" t="str">
            <v>Corporate Aircraft</v>
          </cell>
          <cell r="C388">
            <v>-1344988.91</v>
          </cell>
          <cell r="D388">
            <v>-1791707.52</v>
          </cell>
          <cell r="E388">
            <v>446718.61</v>
          </cell>
          <cell r="F388">
            <v>-4229163.49</v>
          </cell>
          <cell r="G388">
            <v>-5215614.74</v>
          </cell>
          <cell r="H388">
            <v>986451.25</v>
          </cell>
        </row>
        <row r="389">
          <cell r="A389" t="str">
            <v>71004300</v>
          </cell>
          <cell r="B389" t="str">
            <v>Rents/Ls - Office</v>
          </cell>
          <cell r="C389">
            <v>-5202332.7</v>
          </cell>
          <cell r="D389">
            <v>-4860855.67</v>
          </cell>
          <cell r="E389">
            <v>-341477.03</v>
          </cell>
          <cell r="F389">
            <v>-15501687.9</v>
          </cell>
          <cell r="G389">
            <v>-12874698.380000001</v>
          </cell>
          <cell r="H389">
            <v>-2626989.52</v>
          </cell>
        </row>
        <row r="390">
          <cell r="A390" t="str">
            <v>71004301</v>
          </cell>
          <cell r="B390" t="str">
            <v>Rents/Ls - Car Equip</v>
          </cell>
          <cell r="C390">
            <v>0</v>
          </cell>
          <cell r="D390">
            <v>0</v>
          </cell>
          <cell r="E390">
            <v>0</v>
          </cell>
          <cell r="F390">
            <v>0</v>
          </cell>
          <cell r="G390">
            <v>0</v>
          </cell>
          <cell r="H390">
            <v>0</v>
          </cell>
        </row>
        <row r="391">
          <cell r="A391" t="str">
            <v>71004310</v>
          </cell>
          <cell r="B391" t="str">
            <v>Rents/Ls - CompEqp</v>
          </cell>
          <cell r="C391">
            <v>0</v>
          </cell>
          <cell r="D391">
            <v>0</v>
          </cell>
          <cell r="E391">
            <v>0</v>
          </cell>
          <cell r="F391">
            <v>0</v>
          </cell>
          <cell r="G391">
            <v>0</v>
          </cell>
          <cell r="H391">
            <v>0</v>
          </cell>
        </row>
        <row r="392">
          <cell r="A392" t="str">
            <v>71004320</v>
          </cell>
          <cell r="B392" t="str">
            <v>Rents/Ls Ofc Equip</v>
          </cell>
          <cell r="C392">
            <v>127444.78</v>
          </cell>
          <cell r="D392">
            <v>-339590.47</v>
          </cell>
          <cell r="E392">
            <v>467035.25</v>
          </cell>
          <cell r="F392">
            <v>928104.38</v>
          </cell>
          <cell r="G392">
            <v>-610897.07999999996</v>
          </cell>
          <cell r="H392">
            <v>1539001.46</v>
          </cell>
        </row>
        <row r="393">
          <cell r="A393" t="str">
            <v>71004330</v>
          </cell>
          <cell r="B393" t="str">
            <v>Rents/Ls Vehicles</v>
          </cell>
          <cell r="C393">
            <v>-2561279.4300000002</v>
          </cell>
          <cell r="D393">
            <v>-5614394.3700000001</v>
          </cell>
          <cell r="E393">
            <v>3053114.94</v>
          </cell>
          <cell r="F393">
            <v>-7279075.9699999997</v>
          </cell>
          <cell r="G393">
            <v>-17588327.899999999</v>
          </cell>
          <cell r="H393">
            <v>10309251.93</v>
          </cell>
        </row>
        <row r="394">
          <cell r="A394" t="str">
            <v>71004340</v>
          </cell>
          <cell r="B394" t="str">
            <v>Rents/Ls SmToolEquip</v>
          </cell>
          <cell r="C394">
            <v>-2702861.92</v>
          </cell>
          <cell r="D394">
            <v>-2203119.21</v>
          </cell>
          <cell r="E394">
            <v>-499742.71</v>
          </cell>
          <cell r="F394">
            <v>-8645836.0500000007</v>
          </cell>
          <cell r="G394">
            <v>-6121996.1799999997</v>
          </cell>
          <cell r="H394">
            <v>-2523839.87</v>
          </cell>
        </row>
        <row r="395">
          <cell r="A395" t="str">
            <v>71004350</v>
          </cell>
          <cell r="B395" t="str">
            <v>Rents/Ls Gen Fac</v>
          </cell>
          <cell r="C395">
            <v>-3878870.12</v>
          </cell>
          <cell r="D395">
            <v>-4110423.16</v>
          </cell>
          <cell r="E395">
            <v>231553.04</v>
          </cell>
          <cell r="F395">
            <v>-11256977.289999999</v>
          </cell>
          <cell r="G395">
            <v>-12124624.74</v>
          </cell>
          <cell r="H395">
            <v>867647.45</v>
          </cell>
        </row>
        <row r="396">
          <cell r="A396" t="str">
            <v>71004370</v>
          </cell>
          <cell r="B396" t="str">
            <v>Rents/Ls Ls Lines</v>
          </cell>
          <cell r="C396">
            <v>-247498.35</v>
          </cell>
          <cell r="D396">
            <v>-234356.33</v>
          </cell>
          <cell r="E396">
            <v>-13142.02</v>
          </cell>
          <cell r="F396">
            <v>-485904.39</v>
          </cell>
          <cell r="G396">
            <v>-789060.53</v>
          </cell>
          <cell r="H396">
            <v>303156.14</v>
          </cell>
        </row>
        <row r="397">
          <cell r="A397" t="str">
            <v>71004390</v>
          </cell>
          <cell r="B397" t="str">
            <v>BNSF Easment</v>
          </cell>
          <cell r="C397">
            <v>0</v>
          </cell>
          <cell r="D397">
            <v>0</v>
          </cell>
          <cell r="E397">
            <v>0</v>
          </cell>
          <cell r="F397">
            <v>-500</v>
          </cell>
          <cell r="G397">
            <v>-500</v>
          </cell>
          <cell r="H397">
            <v>0</v>
          </cell>
        </row>
        <row r="398">
          <cell r="A398" t="str">
            <v>71004410</v>
          </cell>
          <cell r="B398" t="str">
            <v>Frt Car Inspec Fee</v>
          </cell>
          <cell r="C398">
            <v>0</v>
          </cell>
          <cell r="D398">
            <v>0</v>
          </cell>
          <cell r="E398">
            <v>0</v>
          </cell>
          <cell r="F398">
            <v>0</v>
          </cell>
          <cell r="G398">
            <v>0</v>
          </cell>
          <cell r="H398">
            <v>0</v>
          </cell>
        </row>
        <row r="399">
          <cell r="A399" t="str">
            <v>71004420</v>
          </cell>
          <cell r="B399" t="str">
            <v>Pymt of ETD Inv</v>
          </cell>
          <cell r="C399">
            <v>263444</v>
          </cell>
          <cell r="D399">
            <v>275138.5</v>
          </cell>
          <cell r="E399">
            <v>-11694.5</v>
          </cell>
          <cell r="F399">
            <v>1475938.99</v>
          </cell>
          <cell r="G399">
            <v>474527.08</v>
          </cell>
          <cell r="H399">
            <v>1001411.91</v>
          </cell>
        </row>
        <row r="400">
          <cell r="A400" t="str">
            <v>71004490</v>
          </cell>
          <cell r="B400" t="str">
            <v>MRL Rents Crd</v>
          </cell>
          <cell r="C400">
            <v>0</v>
          </cell>
          <cell r="D400">
            <v>0</v>
          </cell>
          <cell r="E400">
            <v>0</v>
          </cell>
          <cell r="F400">
            <v>0</v>
          </cell>
          <cell r="G400">
            <v>0</v>
          </cell>
          <cell r="H400">
            <v>0</v>
          </cell>
        </row>
        <row r="401">
          <cell r="A401" t="str">
            <v>71004500</v>
          </cell>
          <cell r="B401" t="str">
            <v>Ramp Act Lift MTCE V</v>
          </cell>
          <cell r="C401">
            <v>-1081945.27</v>
          </cell>
          <cell r="D401">
            <v>-1090369.8799999999</v>
          </cell>
          <cell r="E401">
            <v>8424.61</v>
          </cell>
          <cell r="F401">
            <v>-3151499.01</v>
          </cell>
          <cell r="G401">
            <v>-3063777.25</v>
          </cell>
          <cell r="H401">
            <v>-87721.76</v>
          </cell>
        </row>
        <row r="402">
          <cell r="A402" t="str">
            <v>71004510</v>
          </cell>
          <cell r="B402" t="str">
            <v>Ramp Act Ramp/DRamp</v>
          </cell>
          <cell r="C402">
            <v>-43153810.899999999</v>
          </cell>
          <cell r="D402">
            <v>-39608379.649999999</v>
          </cell>
          <cell r="E402">
            <v>-3545431.25</v>
          </cell>
          <cell r="F402">
            <v>-122093772</v>
          </cell>
          <cell r="G402">
            <v>-116594210.63</v>
          </cell>
          <cell r="H402">
            <v>-5499561.3700000001</v>
          </cell>
        </row>
        <row r="403">
          <cell r="A403" t="str">
            <v>71004520</v>
          </cell>
          <cell r="B403" t="str">
            <v>Ramp Act Check Point</v>
          </cell>
          <cell r="C403">
            <v>-5629959.9500000002</v>
          </cell>
          <cell r="D403">
            <v>-5345080.57</v>
          </cell>
          <cell r="E403">
            <v>-284879.38</v>
          </cell>
          <cell r="F403">
            <v>-16800138.960000001</v>
          </cell>
          <cell r="G403">
            <v>-15695558.359999999</v>
          </cell>
          <cell r="H403">
            <v>-1104580.6000000001</v>
          </cell>
        </row>
        <row r="404">
          <cell r="A404" t="str">
            <v>71004530</v>
          </cell>
          <cell r="B404" t="str">
            <v>Ramp Act Admin</v>
          </cell>
          <cell r="C404">
            <v>-1140601.6399999999</v>
          </cell>
          <cell r="D404">
            <v>-1061004.19</v>
          </cell>
          <cell r="E404">
            <v>-79597.45</v>
          </cell>
          <cell r="F404">
            <v>-3413552.44</v>
          </cell>
          <cell r="G404">
            <v>-3132370.62</v>
          </cell>
          <cell r="H404">
            <v>-281181.82</v>
          </cell>
        </row>
        <row r="405">
          <cell r="A405" t="str">
            <v>71004540</v>
          </cell>
          <cell r="B405" t="str">
            <v>Ramp Act Sales Taxes</v>
          </cell>
          <cell r="C405">
            <v>-194566.39999999999</v>
          </cell>
          <cell r="D405">
            <v>-168556.03</v>
          </cell>
          <cell r="E405">
            <v>-26010.37</v>
          </cell>
          <cell r="F405">
            <v>-574686.07999999996</v>
          </cell>
          <cell r="G405">
            <v>-493335.26</v>
          </cell>
          <cell r="H405">
            <v>-81350.820000000007</v>
          </cell>
        </row>
        <row r="406">
          <cell r="A406" t="str">
            <v>71004550</v>
          </cell>
          <cell r="B406" t="str">
            <v>Ramp Act Incent Plan</v>
          </cell>
          <cell r="C406">
            <v>-372001.73</v>
          </cell>
          <cell r="D406">
            <v>-1004923.53</v>
          </cell>
          <cell r="E406">
            <v>632921.80000000005</v>
          </cell>
          <cell r="F406">
            <v>-1293713.55</v>
          </cell>
          <cell r="G406">
            <v>-3132180.69</v>
          </cell>
          <cell r="H406">
            <v>1838467.14</v>
          </cell>
        </row>
        <row r="407">
          <cell r="A407" t="str">
            <v>71004560</v>
          </cell>
          <cell r="B407" t="str">
            <v>Ramp Act Chassis Sh</v>
          </cell>
          <cell r="C407">
            <v>0</v>
          </cell>
          <cell r="D407">
            <v>0</v>
          </cell>
          <cell r="E407">
            <v>0</v>
          </cell>
          <cell r="F407">
            <v>0</v>
          </cell>
          <cell r="G407">
            <v>0</v>
          </cell>
          <cell r="H407">
            <v>0</v>
          </cell>
        </row>
        <row r="408">
          <cell r="A408" t="str">
            <v>71004570</v>
          </cell>
          <cell r="B408" t="str">
            <v>Ramp Act Yard Ops</v>
          </cell>
          <cell r="C408">
            <v>-508757.74</v>
          </cell>
          <cell r="D408">
            <v>-318756.65999999997</v>
          </cell>
          <cell r="E408">
            <v>-190001.08</v>
          </cell>
          <cell r="F408">
            <v>-1614227.47</v>
          </cell>
          <cell r="G408">
            <v>-837879.49</v>
          </cell>
          <cell r="H408">
            <v>-776347.98</v>
          </cell>
        </row>
        <row r="409">
          <cell r="A409" t="str">
            <v>71004580</v>
          </cell>
          <cell r="B409" t="str">
            <v>Ramp Act Cooridinat</v>
          </cell>
          <cell r="C409">
            <v>-1267347.21</v>
          </cell>
          <cell r="D409">
            <v>-1260116.1100000001</v>
          </cell>
          <cell r="E409">
            <v>-7231.1</v>
          </cell>
          <cell r="F409">
            <v>-3779535.92</v>
          </cell>
          <cell r="G409">
            <v>-3607434.2</v>
          </cell>
          <cell r="H409">
            <v>-172101.72</v>
          </cell>
        </row>
        <row r="410">
          <cell r="A410" t="str">
            <v>71004590</v>
          </cell>
          <cell r="B410" t="str">
            <v>Ramp Activities IBCs</v>
          </cell>
          <cell r="C410">
            <v>-143197.03</v>
          </cell>
          <cell r="D410">
            <v>-133198.16</v>
          </cell>
          <cell r="E410">
            <v>-9998.8700000000008</v>
          </cell>
          <cell r="F410">
            <v>-442605.42</v>
          </cell>
          <cell r="G410">
            <v>-417842.82</v>
          </cell>
          <cell r="H410">
            <v>-24762.6</v>
          </cell>
        </row>
        <row r="411">
          <cell r="A411" t="str">
            <v>71004600</v>
          </cell>
          <cell r="B411" t="str">
            <v>Ramp Act Flip Mgmt</v>
          </cell>
          <cell r="C411">
            <v>-318630.37</v>
          </cell>
          <cell r="D411">
            <v>-326396.11</v>
          </cell>
          <cell r="E411">
            <v>7765.74</v>
          </cell>
          <cell r="F411">
            <v>-1044038.16</v>
          </cell>
          <cell r="G411">
            <v>-965543.34</v>
          </cell>
          <cell r="H411">
            <v>-78494.820000000007</v>
          </cell>
        </row>
        <row r="412">
          <cell r="A412" t="str">
            <v>71004610</v>
          </cell>
          <cell r="B412" t="str">
            <v>Ramp Act Shuttle Mv</v>
          </cell>
          <cell r="C412">
            <v>-206756.81</v>
          </cell>
          <cell r="D412">
            <v>-200880.19</v>
          </cell>
          <cell r="E412">
            <v>-5876.62</v>
          </cell>
          <cell r="F412">
            <v>-542160.51</v>
          </cell>
          <cell r="G412">
            <v>-546795.89</v>
          </cell>
          <cell r="H412">
            <v>4635.38</v>
          </cell>
        </row>
        <row r="413">
          <cell r="A413" t="str">
            <v>71004620</v>
          </cell>
          <cell r="B413" t="str">
            <v>Ramp Act Ground Stak</v>
          </cell>
          <cell r="C413">
            <v>-674741.09</v>
          </cell>
          <cell r="D413">
            <v>-609994.78</v>
          </cell>
          <cell r="E413">
            <v>-64746.31</v>
          </cell>
          <cell r="F413">
            <v>-2103828.79</v>
          </cell>
          <cell r="G413">
            <v>-1703831.05</v>
          </cell>
          <cell r="H413">
            <v>-399997.74</v>
          </cell>
        </row>
        <row r="414">
          <cell r="A414" t="str">
            <v>71004630</v>
          </cell>
          <cell r="B414" t="str">
            <v>Ramp Act Chassis St</v>
          </cell>
          <cell r="C414">
            <v>-401593.45</v>
          </cell>
          <cell r="D414">
            <v>-292265.74</v>
          </cell>
          <cell r="E414">
            <v>-109327.71</v>
          </cell>
          <cell r="F414">
            <v>-1110657.6599999999</v>
          </cell>
          <cell r="G414">
            <v>-881644.51</v>
          </cell>
          <cell r="H414">
            <v>-229013.15</v>
          </cell>
        </row>
        <row r="415">
          <cell r="A415" t="str">
            <v>71004640</v>
          </cell>
          <cell r="B415" t="str">
            <v>Ramp Act Access Form</v>
          </cell>
          <cell r="C415">
            <v>-602299</v>
          </cell>
          <cell r="D415">
            <v>-651912.75</v>
          </cell>
          <cell r="E415">
            <v>49613.75</v>
          </cell>
          <cell r="F415">
            <v>-1967468.21</v>
          </cell>
          <cell r="G415">
            <v>-1682942.75</v>
          </cell>
          <cell r="H415">
            <v>-284525.46000000002</v>
          </cell>
        </row>
        <row r="416">
          <cell r="A416" t="str">
            <v>71004650</v>
          </cell>
          <cell r="B416" t="str">
            <v>Ramp Act Lift MTCE F</v>
          </cell>
          <cell r="C416">
            <v>-6700423.8899999997</v>
          </cell>
          <cell r="D416">
            <v>-6026539.9299999997</v>
          </cell>
          <cell r="E416">
            <v>-673883.96</v>
          </cell>
          <cell r="F416">
            <v>-19002726.739999998</v>
          </cell>
          <cell r="G416">
            <v>-17975343.420000002</v>
          </cell>
          <cell r="H416">
            <v>-1027383.32</v>
          </cell>
        </row>
        <row r="417">
          <cell r="A417" t="str">
            <v>71004660</v>
          </cell>
          <cell r="B417" t="str">
            <v>Ramp Act Inventory</v>
          </cell>
          <cell r="C417">
            <v>-632904.01</v>
          </cell>
          <cell r="D417">
            <v>-624093.21</v>
          </cell>
          <cell r="E417">
            <v>-8810.7999999999993</v>
          </cell>
          <cell r="F417">
            <v>-1880670.09</v>
          </cell>
          <cell r="G417">
            <v>-1894033.75</v>
          </cell>
          <cell r="H417">
            <v>13363.66</v>
          </cell>
        </row>
        <row r="418">
          <cell r="A418" t="str">
            <v>71004670</v>
          </cell>
          <cell r="B418" t="str">
            <v>Ramp Act Lift MTCE O</v>
          </cell>
          <cell r="C418">
            <v>-600305.21</v>
          </cell>
          <cell r="D418">
            <v>-385441.25</v>
          </cell>
          <cell r="E418">
            <v>-214863.96</v>
          </cell>
          <cell r="F418">
            <v>-1426537.07</v>
          </cell>
          <cell r="G418">
            <v>-1105235.96</v>
          </cell>
          <cell r="H418">
            <v>-321301.11</v>
          </cell>
        </row>
        <row r="419">
          <cell r="A419" t="str">
            <v>71004680</v>
          </cell>
          <cell r="B419" t="str">
            <v>Ramp Act Crane Moves</v>
          </cell>
          <cell r="C419">
            <v>-566493.6</v>
          </cell>
          <cell r="D419">
            <v>-130367.02</v>
          </cell>
          <cell r="E419">
            <v>-436126.58</v>
          </cell>
          <cell r="F419">
            <v>-529803.52000000002</v>
          </cell>
          <cell r="G419">
            <v>-537560.53</v>
          </cell>
          <cell r="H419">
            <v>7757.01</v>
          </cell>
        </row>
        <row r="420">
          <cell r="A420" t="str">
            <v>71004690</v>
          </cell>
          <cell r="B420" t="str">
            <v>Ramp Act Snow Rem</v>
          </cell>
          <cell r="C420">
            <v>-184344.59</v>
          </cell>
          <cell r="D420">
            <v>-117837.73</v>
          </cell>
          <cell r="E420">
            <v>-66506.86</v>
          </cell>
          <cell r="F420">
            <v>-4732656.24</v>
          </cell>
          <cell r="G420">
            <v>-7090392.6799999997</v>
          </cell>
          <cell r="H420">
            <v>2357736.44</v>
          </cell>
        </row>
        <row r="421">
          <cell r="A421" t="str">
            <v>71004700</v>
          </cell>
          <cell r="B421" t="str">
            <v>Ramp Act Load/UpLoad</v>
          </cell>
          <cell r="C421">
            <v>-3741642.28</v>
          </cell>
          <cell r="D421">
            <v>-3309639.71</v>
          </cell>
          <cell r="E421">
            <v>-432002.57</v>
          </cell>
          <cell r="F421">
            <v>-10604381.939999999</v>
          </cell>
          <cell r="G421">
            <v>-9380701.8599999994</v>
          </cell>
          <cell r="H421">
            <v>-1223680.08</v>
          </cell>
        </row>
        <row r="422">
          <cell r="A422" t="str">
            <v>71004710</v>
          </cell>
          <cell r="B422" t="str">
            <v>Ramp Act Security</v>
          </cell>
          <cell r="C422">
            <v>-264945.61</v>
          </cell>
          <cell r="D422">
            <v>-363289.68</v>
          </cell>
          <cell r="E422">
            <v>98344.07</v>
          </cell>
          <cell r="F422">
            <v>-1043307.13</v>
          </cell>
          <cell r="G422">
            <v>-869472.12</v>
          </cell>
          <cell r="H422">
            <v>-173835.01</v>
          </cell>
        </row>
        <row r="423">
          <cell r="A423" t="str">
            <v>71004720</v>
          </cell>
          <cell r="B423" t="str">
            <v>Ramp Act Inspections</v>
          </cell>
          <cell r="C423">
            <v>-102886.74</v>
          </cell>
          <cell r="D423">
            <v>-77214.75</v>
          </cell>
          <cell r="E423">
            <v>-25671.99</v>
          </cell>
          <cell r="F423">
            <v>-308908.28000000003</v>
          </cell>
          <cell r="G423">
            <v>-291716.65999999997</v>
          </cell>
          <cell r="H423">
            <v>-17191.62</v>
          </cell>
        </row>
        <row r="424">
          <cell r="A424" t="str">
            <v>71004750</v>
          </cell>
          <cell r="B424" t="str">
            <v>Ramp Act Equip Rep</v>
          </cell>
          <cell r="C424">
            <v>-82515.28</v>
          </cell>
          <cell r="D424">
            <v>-137950.07</v>
          </cell>
          <cell r="E424">
            <v>55434.79</v>
          </cell>
          <cell r="F424">
            <v>-432023.46</v>
          </cell>
          <cell r="G424">
            <v>-367015.92</v>
          </cell>
          <cell r="H424">
            <v>-65007.54</v>
          </cell>
        </row>
        <row r="425">
          <cell r="A425" t="str">
            <v>71004760</v>
          </cell>
          <cell r="B425" t="str">
            <v>Rmp Act-Chkpnt Parts</v>
          </cell>
          <cell r="C425">
            <v>-94384.320000000007</v>
          </cell>
          <cell r="D425">
            <v>-103374.3</v>
          </cell>
          <cell r="E425">
            <v>8989.98</v>
          </cell>
          <cell r="F425">
            <v>-296802.78000000003</v>
          </cell>
          <cell r="G425">
            <v>-225468.23</v>
          </cell>
          <cell r="H425">
            <v>-71334.55</v>
          </cell>
        </row>
        <row r="426">
          <cell r="A426" t="str">
            <v>71004790</v>
          </cell>
          <cell r="B426" t="str">
            <v>Ramp  Acti - Ot Init</v>
          </cell>
          <cell r="C426">
            <v>0</v>
          </cell>
          <cell r="D426">
            <v>0</v>
          </cell>
          <cell r="E426">
            <v>0</v>
          </cell>
          <cell r="F426">
            <v>0</v>
          </cell>
          <cell r="G426">
            <v>0</v>
          </cell>
          <cell r="H426">
            <v>0</v>
          </cell>
        </row>
        <row r="427">
          <cell r="A427" t="str">
            <v>71004800</v>
          </cell>
          <cell r="B427" t="str">
            <v>IBM SERVICES</v>
          </cell>
          <cell r="C427">
            <v>-19425003</v>
          </cell>
          <cell r="D427">
            <v>-18068471.460000001</v>
          </cell>
          <cell r="E427">
            <v>-1356531.54</v>
          </cell>
          <cell r="F427">
            <v>-56575002.960000001</v>
          </cell>
          <cell r="G427">
            <v>-54296323.340000004</v>
          </cell>
          <cell r="H427">
            <v>-2278679.62</v>
          </cell>
        </row>
        <row r="428">
          <cell r="A428" t="str">
            <v>71004810</v>
          </cell>
          <cell r="B428" t="str">
            <v>RAIL DETECTION SERVI</v>
          </cell>
          <cell r="C428">
            <v>-7921190.2999999998</v>
          </cell>
          <cell r="D428">
            <v>-7490471.5300000003</v>
          </cell>
          <cell r="E428">
            <v>-430718.77</v>
          </cell>
          <cell r="F428">
            <v>-25357940.02</v>
          </cell>
          <cell r="G428">
            <v>-24298598.280000001</v>
          </cell>
          <cell r="H428">
            <v>-1059341.74</v>
          </cell>
        </row>
        <row r="429">
          <cell r="A429" t="str">
            <v>71004820</v>
          </cell>
          <cell r="B429" t="str">
            <v>Contractor Labor</v>
          </cell>
          <cell r="C429">
            <v>-8809158.8000000007</v>
          </cell>
          <cell r="D429">
            <v>-7314487.8099999996</v>
          </cell>
          <cell r="E429">
            <v>-1494670.99</v>
          </cell>
          <cell r="F429">
            <v>-29716554.440000001</v>
          </cell>
          <cell r="G429">
            <v>-27307844.960000001</v>
          </cell>
          <cell r="H429">
            <v>-2408709.48</v>
          </cell>
        </row>
        <row r="430">
          <cell r="A430" t="str">
            <v>71004970</v>
          </cell>
          <cell r="B430" t="str">
            <v>Vegetation Control</v>
          </cell>
          <cell r="C430">
            <v>-13534684.18</v>
          </cell>
          <cell r="D430">
            <v>-11771201.460000001</v>
          </cell>
          <cell r="E430">
            <v>-1763482.72</v>
          </cell>
          <cell r="F430">
            <v>-33042053.699999999</v>
          </cell>
          <cell r="G430">
            <v>-28605080.25</v>
          </cell>
          <cell r="H430">
            <v>-4436973.45</v>
          </cell>
        </row>
        <row r="431">
          <cell r="A431" t="str">
            <v>71005000</v>
          </cell>
          <cell r="B431" t="str">
            <v>Joint Facility - Deb</v>
          </cell>
          <cell r="C431">
            <v>-56921807.810000002</v>
          </cell>
          <cell r="D431">
            <v>-59919235.909999996</v>
          </cell>
          <cell r="E431">
            <v>2997428.1</v>
          </cell>
          <cell r="F431">
            <v>-181698700.68000001</v>
          </cell>
          <cell r="G431">
            <v>-159757970.52000001</v>
          </cell>
          <cell r="H431">
            <v>-21940730.16</v>
          </cell>
        </row>
        <row r="432">
          <cell r="A432" t="str">
            <v>71005030</v>
          </cell>
          <cell r="B432" t="str">
            <v>Recoveries - Non-Ins</v>
          </cell>
          <cell r="C432">
            <v>1128026.3799999999</v>
          </cell>
          <cell r="D432">
            <v>2636769.94</v>
          </cell>
          <cell r="E432">
            <v>-1508743.56</v>
          </cell>
          <cell r="F432">
            <v>3875851.97</v>
          </cell>
          <cell r="G432">
            <v>13270562.01</v>
          </cell>
          <cell r="H432">
            <v>-9394710.0399999991</v>
          </cell>
        </row>
        <row r="433">
          <cell r="A433" t="str">
            <v>71005040</v>
          </cell>
          <cell r="B433" t="str">
            <v>Frn Loco Repair Db</v>
          </cell>
          <cell r="C433">
            <v>-88721.33</v>
          </cell>
          <cell r="D433">
            <v>-87709.9</v>
          </cell>
          <cell r="E433">
            <v>-1011.43</v>
          </cell>
          <cell r="F433">
            <v>-227966.54</v>
          </cell>
          <cell r="G433">
            <v>-361880.19</v>
          </cell>
          <cell r="H433">
            <v>133913.65</v>
          </cell>
        </row>
        <row r="434">
          <cell r="A434" t="str">
            <v>71005050</v>
          </cell>
          <cell r="B434" t="str">
            <v>Frn Loco Repair Cr</v>
          </cell>
          <cell r="C434">
            <v>546120.04</v>
          </cell>
          <cell r="D434">
            <v>156579.06</v>
          </cell>
          <cell r="E434">
            <v>389540.98</v>
          </cell>
          <cell r="F434">
            <v>1011164.26</v>
          </cell>
          <cell r="G434">
            <v>286981.64</v>
          </cell>
          <cell r="H434">
            <v>724182.62</v>
          </cell>
        </row>
        <row r="435">
          <cell r="A435" t="str">
            <v>71005060</v>
          </cell>
          <cell r="B435" t="str">
            <v>Foreign Repairs Deb</v>
          </cell>
          <cell r="C435">
            <v>-12479817.710000001</v>
          </cell>
          <cell r="D435">
            <v>-10962735.15</v>
          </cell>
          <cell r="E435">
            <v>-1517082.56</v>
          </cell>
          <cell r="F435">
            <v>-35899535.82</v>
          </cell>
          <cell r="G435">
            <v>-36389159.460000001</v>
          </cell>
          <cell r="H435">
            <v>489623.64</v>
          </cell>
        </row>
        <row r="436">
          <cell r="A436" t="str">
            <v>71005070</v>
          </cell>
          <cell r="B436" t="str">
            <v>Frn Repairs Credit</v>
          </cell>
          <cell r="C436">
            <v>58765995.969999999</v>
          </cell>
          <cell r="D436">
            <v>45627577.240000002</v>
          </cell>
          <cell r="E436">
            <v>13138418.73</v>
          </cell>
          <cell r="F436">
            <v>167764074.62</v>
          </cell>
          <cell r="G436">
            <v>137488182.41999999</v>
          </cell>
          <cell r="H436">
            <v>30275892.199999999</v>
          </cell>
        </row>
        <row r="437">
          <cell r="A437" t="str">
            <v>71005100</v>
          </cell>
          <cell r="B437" t="str">
            <v>Joint Fac - Casu Deb</v>
          </cell>
          <cell r="C437">
            <v>0</v>
          </cell>
          <cell r="D437">
            <v>0</v>
          </cell>
          <cell r="E437">
            <v>0</v>
          </cell>
          <cell r="F437">
            <v>0</v>
          </cell>
          <cell r="G437">
            <v>-7949.42</v>
          </cell>
          <cell r="H437">
            <v>7949.42</v>
          </cell>
        </row>
        <row r="438">
          <cell r="A438" t="str">
            <v>71005300</v>
          </cell>
          <cell r="B438" t="str">
            <v>Advertising</v>
          </cell>
          <cell r="C438">
            <v>-401083.41</v>
          </cell>
          <cell r="D438">
            <v>-1087784.18</v>
          </cell>
          <cell r="E438">
            <v>686700.77</v>
          </cell>
          <cell r="F438">
            <v>-2392563.89</v>
          </cell>
          <cell r="G438">
            <v>-3265719.99</v>
          </cell>
          <cell r="H438">
            <v>873156.1</v>
          </cell>
        </row>
        <row r="439">
          <cell r="A439" t="str">
            <v>71005310</v>
          </cell>
          <cell r="B439" t="str">
            <v>Sales Promotions</v>
          </cell>
          <cell r="C439">
            <v>-2735340.18</v>
          </cell>
          <cell r="D439">
            <v>-2128876.7599999998</v>
          </cell>
          <cell r="E439">
            <v>-606463.42000000004</v>
          </cell>
          <cell r="F439">
            <v>-9123386.7400000002</v>
          </cell>
          <cell r="G439">
            <v>-7636088.8700000001</v>
          </cell>
          <cell r="H439">
            <v>-1487297.87</v>
          </cell>
        </row>
        <row r="440">
          <cell r="A440" t="str">
            <v>71005320</v>
          </cell>
          <cell r="B440" t="str">
            <v>Community Functions</v>
          </cell>
          <cell r="C440">
            <v>-152496.75</v>
          </cell>
          <cell r="D440">
            <v>-464942.49</v>
          </cell>
          <cell r="E440">
            <v>312445.74</v>
          </cell>
          <cell r="F440">
            <v>-944247.19</v>
          </cell>
          <cell r="G440">
            <v>-1232133.6100000001</v>
          </cell>
          <cell r="H440">
            <v>287886.42</v>
          </cell>
        </row>
        <row r="441">
          <cell r="A441" t="str">
            <v>71005350</v>
          </cell>
          <cell r="B441" t="str">
            <v>Audio Visual Service</v>
          </cell>
          <cell r="C441">
            <v>-794698.84</v>
          </cell>
          <cell r="D441">
            <v>-758769.17</v>
          </cell>
          <cell r="E441">
            <v>-35929.67</v>
          </cell>
          <cell r="F441">
            <v>-2008965.72</v>
          </cell>
          <cell r="G441">
            <v>-1739576.41</v>
          </cell>
          <cell r="H441">
            <v>-269389.31</v>
          </cell>
        </row>
        <row r="442">
          <cell r="A442" t="str">
            <v>71005360</v>
          </cell>
          <cell r="B442" t="str">
            <v>Legal Settlements</v>
          </cell>
          <cell r="C442">
            <v>50000</v>
          </cell>
          <cell r="D442">
            <v>3130000</v>
          </cell>
          <cell r="E442">
            <v>-3080000</v>
          </cell>
          <cell r="F442">
            <v>-8806492.4399999995</v>
          </cell>
          <cell r="G442">
            <v>1541536.22</v>
          </cell>
          <cell r="H442">
            <v>-10348028.66</v>
          </cell>
        </row>
        <row r="443">
          <cell r="A443" t="str">
            <v>71005540</v>
          </cell>
          <cell r="B443" t="str">
            <v>Personal Injury</v>
          </cell>
          <cell r="C443">
            <v>-12172761.710000001</v>
          </cell>
          <cell r="D443">
            <v>-2207116.62</v>
          </cell>
          <cell r="E443">
            <v>-9965645.0899999999</v>
          </cell>
          <cell r="F443">
            <v>-22248102.469999999</v>
          </cell>
          <cell r="G443">
            <v>-27350588.73</v>
          </cell>
          <cell r="H443">
            <v>5102486.26</v>
          </cell>
        </row>
        <row r="444">
          <cell r="A444" t="str">
            <v>71005690</v>
          </cell>
          <cell r="B444" t="str">
            <v>Casualties Expense</v>
          </cell>
          <cell r="C444">
            <v>-32170451.91</v>
          </cell>
          <cell r="D444">
            <v>-26654225.460000001</v>
          </cell>
          <cell r="E444">
            <v>-5516226.4500000002</v>
          </cell>
          <cell r="F444">
            <v>-124707398.53</v>
          </cell>
          <cell r="G444">
            <v>-94884603.120000005</v>
          </cell>
          <cell r="H444">
            <v>-29822795.41</v>
          </cell>
        </row>
        <row r="445">
          <cell r="A445" t="str">
            <v>71006020</v>
          </cell>
          <cell r="B445" t="str">
            <v>Insurance Expense</v>
          </cell>
          <cell r="C445">
            <v>-23177903.710000001</v>
          </cell>
          <cell r="D445">
            <v>-20508766.77</v>
          </cell>
          <cell r="E445">
            <v>-2669136.94</v>
          </cell>
          <cell r="F445">
            <v>-69485522.349999994</v>
          </cell>
          <cell r="G445">
            <v>-66474982.530000001</v>
          </cell>
          <cell r="H445">
            <v>-3010539.82</v>
          </cell>
        </row>
        <row r="446">
          <cell r="A446" t="str">
            <v>71006030</v>
          </cell>
          <cell r="B446" t="str">
            <v>Insurance Recoveries</v>
          </cell>
          <cell r="C446">
            <v>118011.68</v>
          </cell>
          <cell r="D446">
            <v>5938800.2400000002</v>
          </cell>
          <cell r="E446">
            <v>-5820788.5599999996</v>
          </cell>
          <cell r="F446">
            <v>106635888.34</v>
          </cell>
          <cell r="G446">
            <v>19299538.329999998</v>
          </cell>
          <cell r="H446">
            <v>87336350.010000005</v>
          </cell>
        </row>
        <row r="447">
          <cell r="A447" t="str">
            <v>71007000</v>
          </cell>
          <cell r="B447" t="str">
            <v>Environ Cleanups</v>
          </cell>
          <cell r="C447">
            <v>-191149.69</v>
          </cell>
          <cell r="D447">
            <v>-152471.39000000001</v>
          </cell>
          <cell r="E447">
            <v>-38678.300000000003</v>
          </cell>
          <cell r="F447">
            <v>-654555.76</v>
          </cell>
          <cell r="G447">
            <v>-339769.98</v>
          </cell>
          <cell r="H447">
            <v>-314785.78000000003</v>
          </cell>
        </row>
        <row r="448">
          <cell r="A448" t="str">
            <v>71007020</v>
          </cell>
          <cell r="B448" t="str">
            <v>Environ Loco Emiss</v>
          </cell>
          <cell r="C448">
            <v>-136456.9</v>
          </cell>
          <cell r="D448">
            <v>-303693.89</v>
          </cell>
          <cell r="E448">
            <v>167236.99</v>
          </cell>
          <cell r="F448">
            <v>-638934.62</v>
          </cell>
          <cell r="G448">
            <v>-636608.47</v>
          </cell>
          <cell r="H448">
            <v>-2326.15</v>
          </cell>
        </row>
        <row r="449">
          <cell r="A449" t="str">
            <v>71007050</v>
          </cell>
          <cell r="B449" t="str">
            <v>Environ Auditing</v>
          </cell>
          <cell r="C449">
            <v>-124347.04</v>
          </cell>
          <cell r="D449">
            <v>-96378.13</v>
          </cell>
          <cell r="E449">
            <v>-27968.91</v>
          </cell>
          <cell r="F449">
            <v>-220334.16</v>
          </cell>
          <cell r="G449">
            <v>-244123.93</v>
          </cell>
          <cell r="H449">
            <v>23789.77</v>
          </cell>
        </row>
        <row r="450">
          <cell r="A450" t="str">
            <v>71007110</v>
          </cell>
          <cell r="B450" t="str">
            <v>Environ Consulting</v>
          </cell>
          <cell r="C450">
            <v>-2032537.39</v>
          </cell>
          <cell r="D450">
            <v>-1764164.84</v>
          </cell>
          <cell r="E450">
            <v>-268372.55</v>
          </cell>
          <cell r="F450">
            <v>-7139270.3099999996</v>
          </cell>
          <cell r="G450">
            <v>-5736765.6200000001</v>
          </cell>
          <cell r="H450">
            <v>-1402504.69</v>
          </cell>
        </row>
        <row r="451">
          <cell r="A451" t="str">
            <v>71007130</v>
          </cell>
          <cell r="B451" t="str">
            <v>Environ - Perm&amp;Plans</v>
          </cell>
          <cell r="C451">
            <v>-840082.18</v>
          </cell>
          <cell r="D451">
            <v>-801411.87</v>
          </cell>
          <cell r="E451">
            <v>-38670.31</v>
          </cell>
          <cell r="F451">
            <v>-2469453.2000000002</v>
          </cell>
          <cell r="G451">
            <v>-2369989.54</v>
          </cell>
          <cell r="H451">
            <v>-99463.66</v>
          </cell>
        </row>
        <row r="452">
          <cell r="A452" t="str">
            <v>71007200</v>
          </cell>
          <cell r="B452" t="str">
            <v>Environ - Sam&amp;Inspec</v>
          </cell>
          <cell r="C452">
            <v>-215238.22</v>
          </cell>
          <cell r="D452">
            <v>-133153.10999999999</v>
          </cell>
          <cell r="E452">
            <v>-82085.11</v>
          </cell>
          <cell r="F452">
            <v>-498660.55</v>
          </cell>
          <cell r="G452">
            <v>-397500.17</v>
          </cell>
          <cell r="H452">
            <v>-101160.38</v>
          </cell>
        </row>
        <row r="453">
          <cell r="A453" t="str">
            <v>71007230</v>
          </cell>
          <cell r="B453" t="str">
            <v>Environ - Stu&amp;Inspec</v>
          </cell>
          <cell r="C453">
            <v>-102183.05</v>
          </cell>
          <cell r="D453">
            <v>-45944.79</v>
          </cell>
          <cell r="E453">
            <v>-56238.26</v>
          </cell>
          <cell r="F453">
            <v>-134329.01999999999</v>
          </cell>
          <cell r="G453">
            <v>-51615.43</v>
          </cell>
          <cell r="H453">
            <v>-82713.59</v>
          </cell>
        </row>
        <row r="454">
          <cell r="A454" t="str">
            <v>71007250</v>
          </cell>
          <cell r="B454" t="str">
            <v>Environ - Test Pipe</v>
          </cell>
          <cell r="C454">
            <v>-45280.3</v>
          </cell>
          <cell r="D454">
            <v>-440245.1</v>
          </cell>
          <cell r="E454">
            <v>394964.8</v>
          </cell>
          <cell r="F454">
            <v>-366330.05</v>
          </cell>
          <cell r="G454">
            <v>-899652.35</v>
          </cell>
          <cell r="H454">
            <v>533322.30000000005</v>
          </cell>
        </row>
        <row r="455">
          <cell r="A455" t="str">
            <v>71007260</v>
          </cell>
          <cell r="B455" t="str">
            <v>Environ - Training</v>
          </cell>
          <cell r="C455">
            <v>-666900.62</v>
          </cell>
          <cell r="D455">
            <v>-891718.82</v>
          </cell>
          <cell r="E455">
            <v>224818.2</v>
          </cell>
          <cell r="F455">
            <v>-1872101.93</v>
          </cell>
          <cell r="G455">
            <v>-965907.71</v>
          </cell>
          <cell r="H455">
            <v>-906194.22</v>
          </cell>
        </row>
        <row r="456">
          <cell r="A456" t="str">
            <v>71007270</v>
          </cell>
          <cell r="B456" t="str">
            <v>Environ - Train Haz</v>
          </cell>
          <cell r="C456">
            <v>-351183.43</v>
          </cell>
          <cell r="D456">
            <v>-175774.1</v>
          </cell>
          <cell r="E456">
            <v>-175409.33</v>
          </cell>
          <cell r="F456">
            <v>-842093.42</v>
          </cell>
          <cell r="G456">
            <v>-563964.75</v>
          </cell>
          <cell r="H456">
            <v>-278128.67</v>
          </cell>
        </row>
        <row r="457">
          <cell r="A457" t="str">
            <v>71007300</v>
          </cell>
          <cell r="B457" t="str">
            <v>Environ - Waste Disp</v>
          </cell>
          <cell r="C457">
            <v>-1158953.68</v>
          </cell>
          <cell r="D457">
            <v>-752211.59</v>
          </cell>
          <cell r="E457">
            <v>-406742.09</v>
          </cell>
          <cell r="F457">
            <v>-3045500.74</v>
          </cell>
          <cell r="G457">
            <v>-2149363.1800000002</v>
          </cell>
          <cell r="H457">
            <v>-896137.56</v>
          </cell>
        </row>
        <row r="458">
          <cell r="A458" t="str">
            <v>71007310</v>
          </cell>
          <cell r="B458" t="str">
            <v>Environmental - WWTP</v>
          </cell>
          <cell r="C458">
            <v>-502190.58</v>
          </cell>
          <cell r="D458">
            <v>-623921.39</v>
          </cell>
          <cell r="E458">
            <v>121730.81</v>
          </cell>
          <cell r="F458">
            <v>-1470937.21</v>
          </cell>
          <cell r="G458">
            <v>-1473603.35</v>
          </cell>
          <cell r="H458">
            <v>2666.14</v>
          </cell>
        </row>
        <row r="459">
          <cell r="A459" t="str">
            <v>71007370</v>
          </cell>
          <cell r="B459" t="str">
            <v>Environ - Other</v>
          </cell>
          <cell r="C459">
            <v>-225676.08</v>
          </cell>
          <cell r="D459">
            <v>-452904.13</v>
          </cell>
          <cell r="E459">
            <v>227228.05</v>
          </cell>
          <cell r="F459">
            <v>-527425.78</v>
          </cell>
          <cell r="G459">
            <v>-710838.92</v>
          </cell>
          <cell r="H459">
            <v>183413.14</v>
          </cell>
        </row>
        <row r="460">
          <cell r="A460" t="str">
            <v>71007390</v>
          </cell>
          <cell r="B460" t="str">
            <v>Environ Air Consult</v>
          </cell>
          <cell r="C460">
            <v>-71405.48</v>
          </cell>
          <cell r="D460">
            <v>-92171.520000000004</v>
          </cell>
          <cell r="E460">
            <v>20766.04</v>
          </cell>
          <cell r="F460">
            <v>-258378.09</v>
          </cell>
          <cell r="G460">
            <v>-292174.23</v>
          </cell>
          <cell r="H460">
            <v>33796.14</v>
          </cell>
        </row>
        <row r="461">
          <cell r="A461" t="str">
            <v>71007410</v>
          </cell>
          <cell r="B461" t="str">
            <v>Environ -Trac Mat Ha</v>
          </cell>
          <cell r="C461">
            <v>-60025.48</v>
          </cell>
          <cell r="D461">
            <v>-16250.82</v>
          </cell>
          <cell r="E461">
            <v>-43774.66</v>
          </cell>
          <cell r="F461">
            <v>-189956.27</v>
          </cell>
          <cell r="G461">
            <v>-54941.77</v>
          </cell>
          <cell r="H461">
            <v>-135014.5</v>
          </cell>
        </row>
        <row r="462">
          <cell r="A462" t="str">
            <v>71007552</v>
          </cell>
          <cell r="B462" t="str">
            <v>Pool &amp; Fgn Car Repai</v>
          </cell>
          <cell r="C462">
            <v>-6272076.8300000001</v>
          </cell>
          <cell r="D462">
            <v>-5770238.4900000002</v>
          </cell>
          <cell r="E462">
            <v>-501838.34</v>
          </cell>
          <cell r="F462">
            <v>-17751639.280000001</v>
          </cell>
          <cell r="G462">
            <v>-17386446.890000001</v>
          </cell>
          <cell r="H462">
            <v>-365192.39</v>
          </cell>
        </row>
        <row r="463">
          <cell r="A463" t="str">
            <v>71007600</v>
          </cell>
          <cell r="B463" t="str">
            <v>Bad Debt Expense</v>
          </cell>
          <cell r="C463">
            <v>-3812086.23</v>
          </cell>
          <cell r="D463">
            <v>-4012688.57</v>
          </cell>
          <cell r="E463">
            <v>200602.34</v>
          </cell>
          <cell r="F463">
            <v>-11337410.32</v>
          </cell>
          <cell r="G463">
            <v>-983860.82</v>
          </cell>
          <cell r="H463">
            <v>-10353549.5</v>
          </cell>
        </row>
        <row r="464">
          <cell r="A464" t="str">
            <v>71007610</v>
          </cell>
          <cell r="B464" t="str">
            <v>Charitable Contri</v>
          </cell>
          <cell r="C464">
            <v>-493496.24</v>
          </cell>
          <cell r="D464">
            <v>-447686.8</v>
          </cell>
          <cell r="E464">
            <v>-45809.440000000002</v>
          </cell>
          <cell r="F464">
            <v>-1861861.25</v>
          </cell>
          <cell r="G464">
            <v>-1766591.04</v>
          </cell>
          <cell r="H464">
            <v>-95270.21</v>
          </cell>
        </row>
        <row r="465">
          <cell r="A465" t="str">
            <v>71007616</v>
          </cell>
          <cell r="B465" t="str">
            <v>Postage and Delivery</v>
          </cell>
          <cell r="C465">
            <v>-2606828.4700000002</v>
          </cell>
          <cell r="D465">
            <v>-2567643.1</v>
          </cell>
          <cell r="E465">
            <v>-39185.370000000003</v>
          </cell>
          <cell r="F465">
            <v>-7536615.46</v>
          </cell>
          <cell r="G465">
            <v>-7272727.5800000001</v>
          </cell>
          <cell r="H465">
            <v>-263887.88</v>
          </cell>
        </row>
        <row r="466">
          <cell r="A466" t="str">
            <v>71007627</v>
          </cell>
          <cell r="B466" t="str">
            <v>Gain/Loss on Easment</v>
          </cell>
          <cell r="C466">
            <v>3513692.23</v>
          </cell>
          <cell r="D466">
            <v>7782999.0899999999</v>
          </cell>
          <cell r="E466">
            <v>-4269306.8600000003</v>
          </cell>
          <cell r="F466">
            <v>10906535.279999999</v>
          </cell>
          <cell r="G466">
            <v>15390203.51</v>
          </cell>
          <cell r="H466">
            <v>-4483668.2300000004</v>
          </cell>
        </row>
        <row r="467">
          <cell r="A467" t="str">
            <v>71007640</v>
          </cell>
          <cell r="B467" t="str">
            <v>California PUC Fees</v>
          </cell>
          <cell r="C467">
            <v>-1892921.09</v>
          </cell>
          <cell r="D467">
            <v>-1761489.72</v>
          </cell>
          <cell r="E467">
            <v>-131431.37</v>
          </cell>
          <cell r="F467">
            <v>-5589809.5</v>
          </cell>
          <cell r="G467">
            <v>-5057447.97</v>
          </cell>
          <cell r="H467">
            <v>-532361.53</v>
          </cell>
        </row>
        <row r="468">
          <cell r="A468" t="str">
            <v>71007660</v>
          </cell>
          <cell r="B468" t="str">
            <v>Freight Charges</v>
          </cell>
          <cell r="C468">
            <v>-27106717.879999999</v>
          </cell>
          <cell r="D468">
            <v>-27395690.030000001</v>
          </cell>
          <cell r="E468">
            <v>288972.15000000002</v>
          </cell>
          <cell r="F468">
            <v>-73319196.599999994</v>
          </cell>
          <cell r="G468">
            <v>-69085239.5</v>
          </cell>
          <cell r="H468">
            <v>-4233957.0999999996</v>
          </cell>
        </row>
        <row r="469">
          <cell r="A469" t="str">
            <v>71007690</v>
          </cell>
          <cell r="B469" t="str">
            <v>Land Acquisitions</v>
          </cell>
          <cell r="C469">
            <v>0</v>
          </cell>
          <cell r="D469">
            <v>-20972.57</v>
          </cell>
          <cell r="E469">
            <v>20972.57</v>
          </cell>
          <cell r="F469">
            <v>0</v>
          </cell>
          <cell r="G469">
            <v>-20972.57</v>
          </cell>
          <cell r="H469">
            <v>20972.57</v>
          </cell>
        </row>
        <row r="470">
          <cell r="A470" t="str">
            <v>71007700</v>
          </cell>
          <cell r="B470" t="str">
            <v>Emp Amtrak Rail Pass</v>
          </cell>
          <cell r="C470">
            <v>-30782.57</v>
          </cell>
          <cell r="D470">
            <v>-37031.47</v>
          </cell>
          <cell r="E470">
            <v>6248.9</v>
          </cell>
          <cell r="F470">
            <v>-94901.08</v>
          </cell>
          <cell r="G470">
            <v>-112965.02</v>
          </cell>
          <cell r="H470">
            <v>18063.939999999999</v>
          </cell>
        </row>
        <row r="471">
          <cell r="A471" t="str">
            <v>71007720</v>
          </cell>
          <cell r="B471" t="str">
            <v>Network Recovery</v>
          </cell>
          <cell r="C471">
            <v>0</v>
          </cell>
          <cell r="D471">
            <v>54839.42</v>
          </cell>
          <cell r="E471">
            <v>-54839.42</v>
          </cell>
          <cell r="F471">
            <v>-4309.8599999999997</v>
          </cell>
          <cell r="G471">
            <v>-1220730.02</v>
          </cell>
          <cell r="H471">
            <v>1216420.1599999999</v>
          </cell>
        </row>
        <row r="472">
          <cell r="A472" t="str">
            <v>71007730</v>
          </cell>
          <cell r="B472" t="str">
            <v>Change in Accounting</v>
          </cell>
          <cell r="C472">
            <v>0</v>
          </cell>
          <cell r="D472">
            <v>0</v>
          </cell>
          <cell r="E472">
            <v>0</v>
          </cell>
          <cell r="F472">
            <v>0</v>
          </cell>
          <cell r="G472">
            <v>0</v>
          </cell>
          <cell r="H472">
            <v>0</v>
          </cell>
        </row>
        <row r="473">
          <cell r="A473" t="str">
            <v>71007750</v>
          </cell>
          <cell r="B473" t="str">
            <v>Environ Exp Accrual</v>
          </cell>
          <cell r="C473">
            <v>-77350.69</v>
          </cell>
          <cell r="D473">
            <v>-7886528.2400000002</v>
          </cell>
          <cell r="E473">
            <v>7809177.5499999998</v>
          </cell>
          <cell r="F473">
            <v>-2576742.85</v>
          </cell>
          <cell r="G473">
            <v>-12554940.380000001</v>
          </cell>
          <cell r="H473">
            <v>9978197.5299999993</v>
          </cell>
        </row>
        <row r="474">
          <cell r="A474" t="str">
            <v>71007770</v>
          </cell>
          <cell r="B474" t="str">
            <v>Suburban Svcs Bill</v>
          </cell>
          <cell r="C474">
            <v>16745010.859999999</v>
          </cell>
          <cell r="D474">
            <v>14604058.779999999</v>
          </cell>
          <cell r="E474">
            <v>2140952.08</v>
          </cell>
          <cell r="F474">
            <v>47084258.109999999</v>
          </cell>
          <cell r="G474">
            <v>42821902.759999998</v>
          </cell>
          <cell r="H474">
            <v>4262355.3499999996</v>
          </cell>
        </row>
        <row r="475">
          <cell r="A475" t="str">
            <v>71007780</v>
          </cell>
          <cell r="B475" t="str">
            <v>Equity in Uncon Subs</v>
          </cell>
          <cell r="C475">
            <v>3336661.47</v>
          </cell>
          <cell r="D475">
            <v>5769394.5499999998</v>
          </cell>
          <cell r="E475">
            <v>-2432733.08</v>
          </cell>
          <cell r="F475">
            <v>11769479.810000001</v>
          </cell>
          <cell r="G475">
            <v>12388166.720000001</v>
          </cell>
          <cell r="H475">
            <v>-618686.91</v>
          </cell>
        </row>
        <row r="476">
          <cell r="A476" t="str">
            <v>71007811</v>
          </cell>
          <cell r="B476" t="str">
            <v>Weighing Cars</v>
          </cell>
          <cell r="C476">
            <v>0</v>
          </cell>
          <cell r="D476">
            <v>0</v>
          </cell>
          <cell r="E476">
            <v>0</v>
          </cell>
          <cell r="F476">
            <v>0</v>
          </cell>
          <cell r="G476">
            <v>0</v>
          </cell>
          <cell r="H476">
            <v>0</v>
          </cell>
        </row>
        <row r="477">
          <cell r="A477" t="str">
            <v>71007818</v>
          </cell>
          <cell r="B477" t="str">
            <v>Detour Expense</v>
          </cell>
          <cell r="C477">
            <v>-2732839.66</v>
          </cell>
          <cell r="D477">
            <v>-667775.77</v>
          </cell>
          <cell r="E477">
            <v>-2065063.89</v>
          </cell>
          <cell r="F477">
            <v>-8476039.5199999996</v>
          </cell>
          <cell r="G477">
            <v>-947811.76</v>
          </cell>
          <cell r="H477">
            <v>-7528227.7599999998</v>
          </cell>
        </row>
        <row r="478">
          <cell r="A478" t="str">
            <v>71007840</v>
          </cell>
          <cell r="B478" t="str">
            <v>Engineering Billable</v>
          </cell>
          <cell r="C478">
            <v>0</v>
          </cell>
          <cell r="D478">
            <v>0</v>
          </cell>
          <cell r="E478">
            <v>0</v>
          </cell>
          <cell r="F478">
            <v>0</v>
          </cell>
          <cell r="G478">
            <v>0</v>
          </cell>
          <cell r="H478">
            <v>0</v>
          </cell>
        </row>
        <row r="479">
          <cell r="A479" t="str">
            <v>71007850</v>
          </cell>
          <cell r="B479" t="str">
            <v>BC - Loco Main Labor</v>
          </cell>
          <cell r="C479">
            <v>0</v>
          </cell>
          <cell r="D479">
            <v>0</v>
          </cell>
          <cell r="E479">
            <v>0</v>
          </cell>
          <cell r="F479">
            <v>-598385.12</v>
          </cell>
          <cell r="G479">
            <v>0</v>
          </cell>
          <cell r="H479">
            <v>-598385.12</v>
          </cell>
        </row>
        <row r="480">
          <cell r="A480" t="str">
            <v>71007900</v>
          </cell>
          <cell r="B480" t="str">
            <v>Other Operating Expe</v>
          </cell>
          <cell r="C480">
            <v>0</v>
          </cell>
          <cell r="D480">
            <v>0</v>
          </cell>
          <cell r="E480">
            <v>0</v>
          </cell>
          <cell r="F480">
            <v>0</v>
          </cell>
          <cell r="G480">
            <v>0</v>
          </cell>
          <cell r="H480">
            <v>0</v>
          </cell>
        </row>
        <row r="481">
          <cell r="A481" t="str">
            <v>71007910</v>
          </cell>
          <cell r="B481" t="str">
            <v>Acctg Reg Fees</v>
          </cell>
          <cell r="C481">
            <v>-22770.53</v>
          </cell>
          <cell r="D481">
            <v>-19182</v>
          </cell>
          <cell r="E481">
            <v>-3588.53</v>
          </cell>
          <cell r="F481">
            <v>-69407.929999999993</v>
          </cell>
          <cell r="G481">
            <v>-58525</v>
          </cell>
          <cell r="H481">
            <v>-10882.93</v>
          </cell>
        </row>
        <row r="482">
          <cell r="A482" t="str">
            <v>71007930</v>
          </cell>
          <cell r="B482" t="str">
            <v>Power By The Mile Re</v>
          </cell>
          <cell r="C482">
            <v>-1376950.46</v>
          </cell>
          <cell r="D482">
            <v>5547.93</v>
          </cell>
          <cell r="E482">
            <v>-1382498.39</v>
          </cell>
          <cell r="F482">
            <v>0</v>
          </cell>
          <cell r="G482">
            <v>66692.399999999994</v>
          </cell>
          <cell r="H482">
            <v>-66692.399999999994</v>
          </cell>
        </row>
        <row r="483">
          <cell r="A483" t="str">
            <v>71007980</v>
          </cell>
          <cell r="B483" t="str">
            <v>Merger &amp; Sep Cost</v>
          </cell>
          <cell r="C483">
            <v>0</v>
          </cell>
          <cell r="D483">
            <v>0</v>
          </cell>
          <cell r="E483">
            <v>0</v>
          </cell>
          <cell r="F483">
            <v>-535535.88</v>
          </cell>
          <cell r="G483">
            <v>0</v>
          </cell>
          <cell r="H483">
            <v>-535535.88</v>
          </cell>
        </row>
        <row r="484">
          <cell r="A484" t="str">
            <v>71007999</v>
          </cell>
          <cell r="B484" t="str">
            <v>Per Diem Capital Cle</v>
          </cell>
          <cell r="C484">
            <v>13944358.35</v>
          </cell>
          <cell r="D484">
            <v>12461487.140000001</v>
          </cell>
          <cell r="E484">
            <v>1482871.21</v>
          </cell>
          <cell r="F484">
            <v>35584106.119999997</v>
          </cell>
          <cell r="G484">
            <v>31743991.879999999</v>
          </cell>
          <cell r="H484">
            <v>3840114.24</v>
          </cell>
        </row>
        <row r="485">
          <cell r="A485" t="str">
            <v>71008000</v>
          </cell>
          <cell r="B485" t="str">
            <v>Depreciation Expense</v>
          </cell>
          <cell r="C485">
            <v>-531069910.60000002</v>
          </cell>
          <cell r="D485">
            <v>-502030683.33999997</v>
          </cell>
          <cell r="E485">
            <v>-29039227.260000002</v>
          </cell>
          <cell r="F485">
            <v>-1557600977.3399999</v>
          </cell>
          <cell r="G485">
            <v>-1482940393.99</v>
          </cell>
          <cell r="H485">
            <v>-74660583.349999994</v>
          </cell>
        </row>
        <row r="486">
          <cell r="A486" t="str">
            <v>71009310</v>
          </cell>
          <cell r="B486" t="str">
            <v>Gain/Loss Abnrm AsRe</v>
          </cell>
          <cell r="C486">
            <v>0</v>
          </cell>
          <cell r="D486">
            <v>0</v>
          </cell>
          <cell r="E486">
            <v>0</v>
          </cell>
          <cell r="F486">
            <v>0</v>
          </cell>
          <cell r="G486">
            <v>0</v>
          </cell>
          <cell r="H486">
            <v>0</v>
          </cell>
        </row>
        <row r="487">
          <cell r="A487" t="str">
            <v>71009320</v>
          </cell>
          <cell r="B487" t="str">
            <v>Gain/Loss on Abnorma PPA</v>
          </cell>
          <cell r="C487">
            <v>0</v>
          </cell>
          <cell r="D487">
            <v>0</v>
          </cell>
          <cell r="E487">
            <v>0</v>
          </cell>
          <cell r="F487">
            <v>-4997538.47</v>
          </cell>
          <cell r="G487">
            <v>0</v>
          </cell>
          <cell r="H487">
            <v>-4997538.47</v>
          </cell>
        </row>
        <row r="488">
          <cell r="A488" t="str">
            <v>71009770</v>
          </cell>
          <cell r="B488" t="str">
            <v>Cash Discounts</v>
          </cell>
          <cell r="C488">
            <v>1614838.58</v>
          </cell>
          <cell r="D488">
            <v>1475123.59</v>
          </cell>
          <cell r="E488">
            <v>139714.99</v>
          </cell>
          <cell r="F488">
            <v>4583630.3499999996</v>
          </cell>
          <cell r="G488">
            <v>4191503.19</v>
          </cell>
          <cell r="H488">
            <v>392127.16</v>
          </cell>
        </row>
        <row r="489">
          <cell r="A489" t="str">
            <v>71009801</v>
          </cell>
          <cell r="B489" t="str">
            <v>Purchased Price Diff</v>
          </cell>
          <cell r="C489">
            <v>-391074.72</v>
          </cell>
          <cell r="D489">
            <v>-4023230.9</v>
          </cell>
          <cell r="E489">
            <v>3632156.18</v>
          </cell>
          <cell r="F489">
            <v>6193273.54</v>
          </cell>
          <cell r="G489">
            <v>-1863934.66</v>
          </cell>
          <cell r="H489">
            <v>8057208.2000000002</v>
          </cell>
        </row>
        <row r="490">
          <cell r="A490" t="str">
            <v>71009990</v>
          </cell>
          <cell r="B490" t="str">
            <v>Asset Impairment</v>
          </cell>
          <cell r="C490">
            <v>0</v>
          </cell>
          <cell r="D490">
            <v>0</v>
          </cell>
          <cell r="E490">
            <v>0</v>
          </cell>
          <cell r="F490">
            <v>0</v>
          </cell>
          <cell r="G490">
            <v>0</v>
          </cell>
          <cell r="H490">
            <v>0</v>
          </cell>
        </row>
        <row r="491">
          <cell r="A491" t="str">
            <v>71003170</v>
          </cell>
          <cell r="B491" t="str">
            <v>Pro Cd Person Charge</v>
          </cell>
          <cell r="C491">
            <v>0</v>
          </cell>
          <cell r="D491">
            <v>0</v>
          </cell>
          <cell r="E491">
            <v>0</v>
          </cell>
          <cell r="F491">
            <v>0</v>
          </cell>
          <cell r="G491">
            <v>0</v>
          </cell>
          <cell r="H491">
            <v>0</v>
          </cell>
        </row>
        <row r="492">
          <cell r="A492" t="str">
            <v>71003540</v>
          </cell>
          <cell r="B492" t="str">
            <v>BC - Additives</v>
          </cell>
          <cell r="C492">
            <v>0</v>
          </cell>
          <cell r="D492">
            <v>0</v>
          </cell>
          <cell r="E492">
            <v>0</v>
          </cell>
          <cell r="F492">
            <v>0</v>
          </cell>
          <cell r="G492">
            <v>0</v>
          </cell>
          <cell r="H492">
            <v>0</v>
          </cell>
        </row>
        <row r="493">
          <cell r="A493" t="str">
            <v>71003592</v>
          </cell>
          <cell r="B493" t="str">
            <v>Private Chassis Dama</v>
          </cell>
          <cell r="C493">
            <v>-1087354.44</v>
          </cell>
          <cell r="D493">
            <v>-432447.1</v>
          </cell>
          <cell r="E493">
            <v>-654907.34</v>
          </cell>
          <cell r="F493">
            <v>-2821457.11</v>
          </cell>
          <cell r="G493">
            <v>-1512480.34</v>
          </cell>
          <cell r="H493">
            <v>-1308976.77</v>
          </cell>
        </row>
        <row r="494">
          <cell r="A494" t="str">
            <v>71003594</v>
          </cell>
          <cell r="B494" t="str">
            <v>Private Chassis-Dome</v>
          </cell>
          <cell r="C494">
            <v>-1383666.01</v>
          </cell>
          <cell r="D494">
            <v>-1810909.54</v>
          </cell>
          <cell r="E494">
            <v>427243.53</v>
          </cell>
          <cell r="F494">
            <v>-5102843.25</v>
          </cell>
          <cell r="G494">
            <v>-3197690.33</v>
          </cell>
          <cell r="H494">
            <v>-1905152.92</v>
          </cell>
        </row>
        <row r="495">
          <cell r="A495" t="str">
            <v>71003596</v>
          </cell>
          <cell r="B495" t="str">
            <v>Private Chassis-Int'</v>
          </cell>
          <cell r="C495">
            <v>0</v>
          </cell>
          <cell r="D495">
            <v>0</v>
          </cell>
          <cell r="E495">
            <v>0</v>
          </cell>
          <cell r="F495">
            <v>-3648</v>
          </cell>
          <cell r="G495">
            <v>0</v>
          </cell>
          <cell r="H495">
            <v>-3648</v>
          </cell>
        </row>
        <row r="496">
          <cell r="A496" t="str">
            <v>71003601</v>
          </cell>
          <cell r="B496" t="str">
            <v>Photography</v>
          </cell>
          <cell r="C496">
            <v>0</v>
          </cell>
          <cell r="D496">
            <v>0</v>
          </cell>
          <cell r="E496">
            <v>0</v>
          </cell>
          <cell r="F496">
            <v>0</v>
          </cell>
          <cell r="G496">
            <v>0</v>
          </cell>
          <cell r="H496">
            <v>0</v>
          </cell>
        </row>
        <row r="497">
          <cell r="A497" t="str">
            <v>71003610</v>
          </cell>
          <cell r="B497" t="str">
            <v>Private Trailer-Gen'</v>
          </cell>
          <cell r="C497">
            <v>-279322.96000000002</v>
          </cell>
          <cell r="D497">
            <v>-75319.850000000006</v>
          </cell>
          <cell r="E497">
            <v>-204003.11</v>
          </cell>
          <cell r="F497">
            <v>-902397.05</v>
          </cell>
          <cell r="G497">
            <v>-127731.44</v>
          </cell>
          <cell r="H497">
            <v>-774665.61</v>
          </cell>
        </row>
        <row r="498">
          <cell r="A498" t="str">
            <v>71003625</v>
          </cell>
          <cell r="B498" t="str">
            <v>Private Trailer-Temp</v>
          </cell>
          <cell r="C498">
            <v>-25366.33</v>
          </cell>
          <cell r="D498">
            <v>-13936</v>
          </cell>
          <cell r="E498">
            <v>-11430.33</v>
          </cell>
          <cell r="F498">
            <v>-49739.87</v>
          </cell>
          <cell r="G498">
            <v>-13936</v>
          </cell>
          <cell r="H498">
            <v>-35803.870000000003</v>
          </cell>
        </row>
        <row r="499">
          <cell r="A499" t="str">
            <v>71003678</v>
          </cell>
          <cell r="B499" t="str">
            <v>JBH Shuttle Drayage</v>
          </cell>
          <cell r="C499">
            <v>-2551475</v>
          </cell>
          <cell r="D499">
            <v>-1476421.86</v>
          </cell>
          <cell r="E499">
            <v>-1075053.1399999999</v>
          </cell>
          <cell r="F499">
            <v>-6154798.54</v>
          </cell>
          <cell r="G499">
            <v>-1476421.86</v>
          </cell>
          <cell r="H499">
            <v>-4678376.68</v>
          </cell>
        </row>
        <row r="500">
          <cell r="A500" t="str">
            <v>71003706</v>
          </cell>
          <cell r="B500" t="str">
            <v>Private Container -D</v>
          </cell>
          <cell r="C500">
            <v>-1097.02</v>
          </cell>
          <cell r="D500">
            <v>-3742.91</v>
          </cell>
          <cell r="E500">
            <v>2645.89</v>
          </cell>
          <cell r="F500">
            <v>-5714.29</v>
          </cell>
          <cell r="G500">
            <v>-3764.61</v>
          </cell>
          <cell r="H500">
            <v>-1949.68</v>
          </cell>
        </row>
        <row r="501">
          <cell r="A501" t="str">
            <v>71003707</v>
          </cell>
          <cell r="B501" t="str">
            <v>Private Container-Te</v>
          </cell>
          <cell r="C501">
            <v>-561.95000000000005</v>
          </cell>
          <cell r="D501">
            <v>0</v>
          </cell>
          <cell r="E501">
            <v>-561.95000000000005</v>
          </cell>
          <cell r="F501">
            <v>-1625.6</v>
          </cell>
          <cell r="G501">
            <v>-47.88</v>
          </cell>
          <cell r="H501">
            <v>-1577.72</v>
          </cell>
        </row>
        <row r="502">
          <cell r="A502" t="str">
            <v>71003708</v>
          </cell>
          <cell r="B502" t="str">
            <v>Private Container-Te</v>
          </cell>
          <cell r="C502">
            <v>0</v>
          </cell>
          <cell r="D502">
            <v>0</v>
          </cell>
          <cell r="E502">
            <v>0</v>
          </cell>
          <cell r="F502">
            <v>-21.87</v>
          </cell>
          <cell r="G502">
            <v>0</v>
          </cell>
          <cell r="H502">
            <v>-21.87</v>
          </cell>
        </row>
        <row r="503">
          <cell r="A503" t="str">
            <v>71003931</v>
          </cell>
          <cell r="B503" t="str">
            <v>Facility Remodel</v>
          </cell>
          <cell r="C503">
            <v>-208637.39</v>
          </cell>
          <cell r="D503">
            <v>-840966.24</v>
          </cell>
          <cell r="E503">
            <v>632328.85</v>
          </cell>
          <cell r="F503">
            <v>-865386.14</v>
          </cell>
          <cell r="G503">
            <v>-1457842.7</v>
          </cell>
          <cell r="H503">
            <v>592456.56000000006</v>
          </cell>
        </row>
        <row r="504">
          <cell r="A504" t="str">
            <v>71004900</v>
          </cell>
          <cell r="B504" t="str">
            <v>Ramp Act JBH Flips</v>
          </cell>
          <cell r="C504">
            <v>-27084.67</v>
          </cell>
          <cell r="D504">
            <v>-26189.82</v>
          </cell>
          <cell r="E504">
            <v>-894.85</v>
          </cell>
          <cell r="F504">
            <v>-71598.06</v>
          </cell>
          <cell r="G504">
            <v>-26189.82</v>
          </cell>
          <cell r="H504">
            <v>-45408.24</v>
          </cell>
        </row>
        <row r="505">
          <cell r="A505" t="str">
            <v>71004920</v>
          </cell>
          <cell r="B505" t="str">
            <v>Ramp Act JBH Ground</v>
          </cell>
          <cell r="C505">
            <v>-43010.49</v>
          </cell>
          <cell r="D505">
            <v>-2980.94</v>
          </cell>
          <cell r="E505">
            <v>-40029.550000000003</v>
          </cell>
          <cell r="F505">
            <v>-72084.69</v>
          </cell>
          <cell r="G505">
            <v>-2980.94</v>
          </cell>
          <cell r="H505">
            <v>-69103.75</v>
          </cell>
        </row>
        <row r="506">
          <cell r="A506" t="str">
            <v>71004930</v>
          </cell>
          <cell r="B506" t="str">
            <v>Ramp Act JBH Chassis</v>
          </cell>
          <cell r="C506">
            <v>-276923.26</v>
          </cell>
          <cell r="D506">
            <v>-300526.96000000002</v>
          </cell>
          <cell r="E506">
            <v>23603.7</v>
          </cell>
          <cell r="F506">
            <v>-786240.25</v>
          </cell>
          <cell r="G506">
            <v>-300526.96000000002</v>
          </cell>
          <cell r="H506">
            <v>-485713.29</v>
          </cell>
        </row>
        <row r="507">
          <cell r="A507" t="str">
            <v>71003902</v>
          </cell>
          <cell r="B507" t="str">
            <v>PLAN and Fcst only</v>
          </cell>
          <cell r="C507">
            <v>0</v>
          </cell>
          <cell r="D507">
            <v>0</v>
          </cell>
          <cell r="E507">
            <v>0</v>
          </cell>
          <cell r="F507">
            <v>0</v>
          </cell>
          <cell r="G507">
            <v>0</v>
          </cell>
          <cell r="H507">
            <v>0</v>
          </cell>
        </row>
        <row r="508">
          <cell r="A508">
            <v>71000000</v>
          </cell>
          <cell r="C508">
            <v>-3369914456.019999</v>
          </cell>
          <cell r="D508">
            <v>-3783340280.4399991</v>
          </cell>
          <cell r="E508">
            <v>413425824.42000037</v>
          </cell>
          <cell r="F508">
            <v>-10265080205.740009</v>
          </cell>
          <cell r="G508">
            <v>-11381875376.140009</v>
          </cell>
          <cell r="H508">
            <v>1116795170.4000018</v>
          </cell>
        </row>
        <row r="510">
          <cell r="A510" t="str">
            <v>71021730</v>
          </cell>
          <cell r="B510" t="str">
            <v>Billable Credit/Labo</v>
          </cell>
          <cell r="C510">
            <v>714286.48</v>
          </cell>
          <cell r="D510">
            <v>667578.86</v>
          </cell>
          <cell r="E510">
            <v>46707.62</v>
          </cell>
          <cell r="F510">
            <v>1834945.58</v>
          </cell>
          <cell r="G510">
            <v>1988517.19</v>
          </cell>
          <cell r="H510">
            <v>-153571.60999999999</v>
          </cell>
        </row>
        <row r="511">
          <cell r="A511" t="str">
            <v>71021731</v>
          </cell>
          <cell r="B511" t="str">
            <v>Billable Cr Labor Ad</v>
          </cell>
          <cell r="C511">
            <v>14301925.970000001</v>
          </cell>
          <cell r="D511">
            <v>16356286.75</v>
          </cell>
          <cell r="E511">
            <v>-2054360.78</v>
          </cell>
          <cell r="F511">
            <v>45004773.829999998</v>
          </cell>
          <cell r="G511">
            <v>35795306.719999999</v>
          </cell>
          <cell r="H511">
            <v>9209467.1099999994</v>
          </cell>
        </row>
        <row r="512">
          <cell r="A512" t="str">
            <v>71021750</v>
          </cell>
          <cell r="B512" t="str">
            <v>BC - Labor Add</v>
          </cell>
          <cell r="C512">
            <v>1271299.18</v>
          </cell>
          <cell r="D512">
            <v>1206688.03</v>
          </cell>
          <cell r="E512">
            <v>64611.15</v>
          </cell>
          <cell r="F512">
            <v>3049975.07</v>
          </cell>
          <cell r="G512">
            <v>3746033.46</v>
          </cell>
          <cell r="H512">
            <v>-696058.39</v>
          </cell>
        </row>
        <row r="513">
          <cell r="A513" t="str">
            <v>71021760</v>
          </cell>
          <cell r="B513" t="str">
            <v>Sch Non-Op Recapital</v>
          </cell>
          <cell r="C513">
            <v>3523283.37</v>
          </cell>
          <cell r="D513">
            <v>2871455.5</v>
          </cell>
          <cell r="E513">
            <v>651827.87</v>
          </cell>
          <cell r="F513">
            <v>9970433.0999999996</v>
          </cell>
          <cell r="G513">
            <v>7126788.21</v>
          </cell>
          <cell r="H513">
            <v>2843644.89</v>
          </cell>
        </row>
        <row r="514">
          <cell r="A514" t="str">
            <v>71022270</v>
          </cell>
          <cell r="B514" t="str">
            <v>Billable Cr Tax Addi</v>
          </cell>
          <cell r="C514">
            <v>0</v>
          </cell>
          <cell r="D514">
            <v>0</v>
          </cell>
          <cell r="E514">
            <v>0</v>
          </cell>
          <cell r="F514">
            <v>0</v>
          </cell>
          <cell r="G514">
            <v>0</v>
          </cell>
          <cell r="H514">
            <v>0</v>
          </cell>
        </row>
        <row r="515">
          <cell r="A515" t="str">
            <v>71022271</v>
          </cell>
          <cell r="B515" t="str">
            <v>Billable Cr Tax Addi</v>
          </cell>
          <cell r="C515">
            <v>2130741.48</v>
          </cell>
          <cell r="D515">
            <v>2362825.21</v>
          </cell>
          <cell r="E515">
            <v>-232083.73</v>
          </cell>
          <cell r="F515">
            <v>6670594.7000000002</v>
          </cell>
          <cell r="G515">
            <v>5298116.9400000004</v>
          </cell>
          <cell r="H515">
            <v>1372477.76</v>
          </cell>
        </row>
        <row r="516">
          <cell r="A516" t="str">
            <v>71022330</v>
          </cell>
          <cell r="B516" t="str">
            <v>BC - Hlth&amp;Wfare</v>
          </cell>
          <cell r="C516">
            <v>0</v>
          </cell>
          <cell r="D516">
            <v>0</v>
          </cell>
          <cell r="E516">
            <v>0</v>
          </cell>
          <cell r="F516">
            <v>0</v>
          </cell>
          <cell r="G516">
            <v>0</v>
          </cell>
          <cell r="H516">
            <v>0</v>
          </cell>
        </row>
        <row r="517">
          <cell r="A517" t="str">
            <v>71022331</v>
          </cell>
          <cell r="B517" t="str">
            <v>Billable Cr H/W Addi</v>
          </cell>
          <cell r="C517">
            <v>2664396.58</v>
          </cell>
          <cell r="D517">
            <v>2965308.75</v>
          </cell>
          <cell r="E517">
            <v>-300912.17</v>
          </cell>
          <cell r="F517">
            <v>8346322.8300000001</v>
          </cell>
          <cell r="G517">
            <v>6658929</v>
          </cell>
          <cell r="H517">
            <v>1687393.83</v>
          </cell>
        </row>
        <row r="518">
          <cell r="A518" t="str">
            <v>71023000</v>
          </cell>
          <cell r="B518" t="str">
            <v>Material &amp; Suppl Cr</v>
          </cell>
          <cell r="C518">
            <v>532.04</v>
          </cell>
          <cell r="D518">
            <v>0</v>
          </cell>
          <cell r="E518">
            <v>532.04</v>
          </cell>
          <cell r="F518">
            <v>532.05999999999995</v>
          </cell>
          <cell r="G518">
            <v>12387.25</v>
          </cell>
          <cell r="H518">
            <v>-11855.19</v>
          </cell>
        </row>
        <row r="519">
          <cell r="A519" t="str">
            <v>71023001</v>
          </cell>
          <cell r="B519" t="str">
            <v>Billable Cr Material</v>
          </cell>
          <cell r="C519">
            <v>1304.51</v>
          </cell>
          <cell r="D519">
            <v>2129.25</v>
          </cell>
          <cell r="E519">
            <v>-824.74</v>
          </cell>
          <cell r="F519">
            <v>1697.78</v>
          </cell>
          <cell r="G519">
            <v>2433.62</v>
          </cell>
          <cell r="H519">
            <v>-735.84</v>
          </cell>
        </row>
        <row r="520">
          <cell r="A520" t="str">
            <v>71023531</v>
          </cell>
          <cell r="B520" t="str">
            <v>Billable Cr Mat Addi</v>
          </cell>
          <cell r="C520">
            <v>1035841.38</v>
          </cell>
          <cell r="D520">
            <v>2483007.79</v>
          </cell>
          <cell r="E520">
            <v>-1447166.41</v>
          </cell>
          <cell r="F520">
            <v>3373953.4</v>
          </cell>
          <cell r="G520">
            <v>3164289.13</v>
          </cell>
          <cell r="H520">
            <v>209664.27</v>
          </cell>
        </row>
        <row r="521">
          <cell r="A521" t="str">
            <v>71023990</v>
          </cell>
          <cell r="B521" t="str">
            <v>Purchased Svcs Cr</v>
          </cell>
          <cell r="C521">
            <v>751111.7</v>
          </cell>
          <cell r="D521">
            <v>450296.03</v>
          </cell>
          <cell r="E521">
            <v>300815.67</v>
          </cell>
          <cell r="F521">
            <v>2137536.3199999998</v>
          </cell>
          <cell r="G521">
            <v>1391847.88</v>
          </cell>
          <cell r="H521">
            <v>745688.44</v>
          </cell>
        </row>
        <row r="522">
          <cell r="A522" t="str">
            <v>71024000</v>
          </cell>
          <cell r="B522" t="str">
            <v>Purch Svcs Credits</v>
          </cell>
          <cell r="C522">
            <v>1295436.27</v>
          </cell>
          <cell r="D522">
            <v>420164.22</v>
          </cell>
          <cell r="E522">
            <v>875272.05</v>
          </cell>
          <cell r="F522">
            <v>2570802.91</v>
          </cell>
          <cell r="G522">
            <v>2562259.9300000002</v>
          </cell>
          <cell r="H522">
            <v>8542.98</v>
          </cell>
        </row>
        <row r="523">
          <cell r="A523" t="str">
            <v>71025010</v>
          </cell>
          <cell r="B523" t="str">
            <v>JF Credits</v>
          </cell>
          <cell r="C523">
            <v>26101249.02</v>
          </cell>
          <cell r="D523">
            <v>29037651.719999999</v>
          </cell>
          <cell r="E523">
            <v>-2936402.7</v>
          </cell>
          <cell r="F523">
            <v>79732248.650000006</v>
          </cell>
          <cell r="G523">
            <v>86530024.379999995</v>
          </cell>
          <cell r="H523">
            <v>-6797775.7300000004</v>
          </cell>
        </row>
        <row r="524">
          <cell r="A524" t="str">
            <v>71025011</v>
          </cell>
          <cell r="B524" t="str">
            <v>JF Credit Additives</v>
          </cell>
          <cell r="C524">
            <v>0</v>
          </cell>
          <cell r="D524">
            <v>0</v>
          </cell>
          <cell r="E524">
            <v>0</v>
          </cell>
          <cell r="F524">
            <v>0</v>
          </cell>
          <cell r="G524">
            <v>0</v>
          </cell>
          <cell r="H524">
            <v>0</v>
          </cell>
        </row>
        <row r="525">
          <cell r="A525" t="str">
            <v>71025110</v>
          </cell>
          <cell r="B525" t="str">
            <v>JF Casualty Credits</v>
          </cell>
          <cell r="C525">
            <v>0</v>
          </cell>
          <cell r="D525">
            <v>0</v>
          </cell>
          <cell r="E525">
            <v>0</v>
          </cell>
          <cell r="F525">
            <v>0</v>
          </cell>
          <cell r="G525">
            <v>0</v>
          </cell>
          <cell r="H525">
            <v>0</v>
          </cell>
        </row>
        <row r="526">
          <cell r="A526" t="str">
            <v>71025690</v>
          </cell>
          <cell r="B526" t="str">
            <v>Casualties - Bill Cr</v>
          </cell>
          <cell r="C526">
            <v>1110913.21</v>
          </cell>
          <cell r="D526">
            <v>3710920.49</v>
          </cell>
          <cell r="E526">
            <v>-2600007.2799999998</v>
          </cell>
          <cell r="F526">
            <v>4434774.58</v>
          </cell>
          <cell r="G526">
            <v>5270361.7300000004</v>
          </cell>
          <cell r="H526">
            <v>-835587.15</v>
          </cell>
        </row>
        <row r="527">
          <cell r="A527" t="str">
            <v>71026001</v>
          </cell>
          <cell r="B527" t="str">
            <v>Billable Cr Ins Addi</v>
          </cell>
          <cell r="C527">
            <v>1398284.9</v>
          </cell>
          <cell r="D527">
            <v>1595998.48</v>
          </cell>
          <cell r="E527">
            <v>-197713.58</v>
          </cell>
          <cell r="F527">
            <v>4448239.38</v>
          </cell>
          <cell r="G527">
            <v>3532691.39</v>
          </cell>
          <cell r="H527">
            <v>915547.99</v>
          </cell>
        </row>
        <row r="528">
          <cell r="A528" t="str">
            <v>71027790</v>
          </cell>
          <cell r="B528" t="str">
            <v>BC - Corporate</v>
          </cell>
          <cell r="C528">
            <v>2380797.61</v>
          </cell>
          <cell r="D528">
            <v>2412048.63</v>
          </cell>
          <cell r="E528">
            <v>-31251.02</v>
          </cell>
          <cell r="F528">
            <v>7102467.3700000001</v>
          </cell>
          <cell r="G528">
            <v>7405462.0999999996</v>
          </cell>
          <cell r="H528">
            <v>-302994.73</v>
          </cell>
        </row>
        <row r="529">
          <cell r="A529" t="str">
            <v>71027820</v>
          </cell>
          <cell r="B529" t="str">
            <v>BC - Additives</v>
          </cell>
          <cell r="C529">
            <v>1805337.76</v>
          </cell>
          <cell r="D529">
            <v>2504745.94</v>
          </cell>
          <cell r="E529">
            <v>-699408.18</v>
          </cell>
          <cell r="F529">
            <v>11221194.08</v>
          </cell>
          <cell r="G529">
            <v>10253209.460000001</v>
          </cell>
          <cell r="H529">
            <v>967984.62</v>
          </cell>
        </row>
        <row r="530">
          <cell r="A530" t="str">
            <v>71027850</v>
          </cell>
          <cell r="B530" t="str">
            <v>BC - Loco Main Labor</v>
          </cell>
          <cell r="C530">
            <v>7214961.4100000001</v>
          </cell>
          <cell r="D530">
            <v>2833093.52</v>
          </cell>
          <cell r="E530">
            <v>4381867.8899999997</v>
          </cell>
          <cell r="F530">
            <v>11842892.460000001</v>
          </cell>
          <cell r="G530">
            <v>9757297.6400000006</v>
          </cell>
          <cell r="H530">
            <v>2085594.82</v>
          </cell>
        </row>
        <row r="531">
          <cell r="A531" t="str">
            <v>71027920</v>
          </cell>
          <cell r="B531" t="str">
            <v>BC -  Amtrak</v>
          </cell>
          <cell r="C531">
            <v>8916901.0299999993</v>
          </cell>
          <cell r="D531">
            <v>7651786.5</v>
          </cell>
          <cell r="E531">
            <v>1265114.53</v>
          </cell>
          <cell r="F531">
            <v>19623460.030000001</v>
          </cell>
          <cell r="G531">
            <v>19140384.84</v>
          </cell>
          <cell r="H531">
            <v>483075.19</v>
          </cell>
        </row>
        <row r="532">
          <cell r="A532" t="str">
            <v>71027930</v>
          </cell>
          <cell r="B532" t="str">
            <v>Power by Mile Rebill</v>
          </cell>
          <cell r="C532">
            <v>-12021452.859999999</v>
          </cell>
          <cell r="D532">
            <v>774813.49</v>
          </cell>
          <cell r="E532">
            <v>-12796266.35</v>
          </cell>
          <cell r="F532">
            <v>0</v>
          </cell>
          <cell r="G532">
            <v>2856016.69</v>
          </cell>
          <cell r="H532">
            <v>-2856016.69</v>
          </cell>
        </row>
        <row r="533">
          <cell r="A533" t="str">
            <v>71027940</v>
          </cell>
          <cell r="B533" t="str">
            <v>Other Billable Cred</v>
          </cell>
          <cell r="C533">
            <v>5521475.4299999997</v>
          </cell>
          <cell r="D533">
            <v>6290423.6699999999</v>
          </cell>
          <cell r="E533">
            <v>-768948.24</v>
          </cell>
          <cell r="F533">
            <v>12651776.539999999</v>
          </cell>
          <cell r="G533">
            <v>12253280.529999999</v>
          </cell>
          <cell r="H533">
            <v>398496.01</v>
          </cell>
        </row>
        <row r="534">
          <cell r="A534">
            <v>71020000</v>
          </cell>
          <cell r="C534">
            <v>70118626.469999999</v>
          </cell>
          <cell r="D534">
            <v>86597222.829999998</v>
          </cell>
          <cell r="E534">
            <v>-16478596.359999999</v>
          </cell>
          <cell r="F534">
            <v>234018620.67000005</v>
          </cell>
          <cell r="G534">
            <v>224745638.08999997</v>
          </cell>
          <cell r="H534">
            <v>9272982.5799999982</v>
          </cell>
        </row>
        <row r="536">
          <cell r="A536" t="str">
            <v>71041700</v>
          </cell>
          <cell r="B536" t="str">
            <v>Road Labor Add-(CNV)</v>
          </cell>
          <cell r="C536">
            <v>0</v>
          </cell>
          <cell r="D536">
            <v>0</v>
          </cell>
          <cell r="E536">
            <v>0</v>
          </cell>
          <cell r="F536">
            <v>0</v>
          </cell>
          <cell r="G536">
            <v>21260.37</v>
          </cell>
          <cell r="H536">
            <v>-21260.37</v>
          </cell>
        </row>
        <row r="537">
          <cell r="A537" t="str">
            <v>71042250</v>
          </cell>
          <cell r="B537" t="str">
            <v>Road Pay Tax Add-(CN</v>
          </cell>
          <cell r="C537">
            <v>0</v>
          </cell>
          <cell r="D537">
            <v>0</v>
          </cell>
          <cell r="E537">
            <v>0</v>
          </cell>
          <cell r="F537">
            <v>0</v>
          </cell>
          <cell r="G537">
            <v>0</v>
          </cell>
          <cell r="H537">
            <v>0</v>
          </cell>
        </row>
        <row r="538">
          <cell r="A538" t="str">
            <v>71042340</v>
          </cell>
          <cell r="B538" t="str">
            <v>Road H&amp;W Additi(CNV)</v>
          </cell>
          <cell r="C538">
            <v>0</v>
          </cell>
          <cell r="D538">
            <v>0</v>
          </cell>
          <cell r="E538">
            <v>0</v>
          </cell>
          <cell r="F538">
            <v>0</v>
          </cell>
          <cell r="G538">
            <v>0</v>
          </cell>
          <cell r="H538">
            <v>0</v>
          </cell>
        </row>
        <row r="539">
          <cell r="A539" t="str">
            <v>71043510</v>
          </cell>
          <cell r="B539" t="str">
            <v>Road Materl Add CNV</v>
          </cell>
          <cell r="C539">
            <v>0</v>
          </cell>
          <cell r="D539">
            <v>0</v>
          </cell>
          <cell r="E539">
            <v>0</v>
          </cell>
          <cell r="F539">
            <v>0</v>
          </cell>
          <cell r="G539">
            <v>0</v>
          </cell>
          <cell r="H539">
            <v>0</v>
          </cell>
        </row>
        <row r="540">
          <cell r="A540" t="str">
            <v>71043880</v>
          </cell>
          <cell r="B540" t="str">
            <v>Road Purch Svc Add</v>
          </cell>
          <cell r="C540">
            <v>-2915504.24</v>
          </cell>
          <cell r="D540">
            <v>-3221674.11</v>
          </cell>
          <cell r="E540">
            <v>306169.87</v>
          </cell>
          <cell r="F540">
            <v>-7270838.2699999996</v>
          </cell>
          <cell r="G540">
            <v>-7900362.71</v>
          </cell>
          <cell r="H540">
            <v>629524.43999999994</v>
          </cell>
        </row>
        <row r="541">
          <cell r="A541" t="str">
            <v>71047800</v>
          </cell>
          <cell r="B541" t="str">
            <v>Road Other Add - CNV</v>
          </cell>
          <cell r="C541">
            <v>5182260.96</v>
          </cell>
          <cell r="D541">
            <v>3221674.11</v>
          </cell>
          <cell r="E541">
            <v>1960586.85</v>
          </cell>
          <cell r="F541">
            <v>9537594.9900000002</v>
          </cell>
          <cell r="G541">
            <v>7900362.71</v>
          </cell>
          <cell r="H541">
            <v>1637232.28</v>
          </cell>
        </row>
        <row r="542">
          <cell r="A542">
            <v>71040000</v>
          </cell>
          <cell r="C542">
            <v>2266756.7199999997</v>
          </cell>
          <cell r="D542">
            <v>0</v>
          </cell>
          <cell r="E542">
            <v>2266756.7200000002</v>
          </cell>
          <cell r="F542">
            <v>2266756.7200000007</v>
          </cell>
          <cell r="G542">
            <v>21260.370000000112</v>
          </cell>
          <cell r="H542">
            <v>2245496.35</v>
          </cell>
        </row>
        <row r="544">
          <cell r="A544" t="str">
            <v>71081700</v>
          </cell>
          <cell r="B544" t="str">
            <v>Equipment Labor Add</v>
          </cell>
          <cell r="C544">
            <v>0</v>
          </cell>
          <cell r="D544">
            <v>0</v>
          </cell>
          <cell r="E544">
            <v>0</v>
          </cell>
          <cell r="F544">
            <v>0</v>
          </cell>
          <cell r="G544">
            <v>0</v>
          </cell>
          <cell r="H544">
            <v>0</v>
          </cell>
        </row>
        <row r="545">
          <cell r="A545" t="str">
            <v>71082250</v>
          </cell>
          <cell r="B545" t="str">
            <v>Equip PyRoll Tax add</v>
          </cell>
          <cell r="C545">
            <v>0</v>
          </cell>
          <cell r="D545">
            <v>0</v>
          </cell>
          <cell r="E545">
            <v>0</v>
          </cell>
          <cell r="F545">
            <v>0</v>
          </cell>
          <cell r="G545">
            <v>0</v>
          </cell>
          <cell r="H545">
            <v>0</v>
          </cell>
        </row>
        <row r="546">
          <cell r="A546" t="str">
            <v>71082340</v>
          </cell>
          <cell r="B546" t="str">
            <v>Equipment H&amp;W Add</v>
          </cell>
          <cell r="C546">
            <v>0</v>
          </cell>
          <cell r="D546">
            <v>0</v>
          </cell>
          <cell r="E546">
            <v>0</v>
          </cell>
          <cell r="F546">
            <v>0</v>
          </cell>
          <cell r="G546">
            <v>0</v>
          </cell>
          <cell r="H546">
            <v>0</v>
          </cell>
        </row>
        <row r="547">
          <cell r="A547" t="str">
            <v>71083510</v>
          </cell>
          <cell r="B547" t="str">
            <v>Equip Matl Add CNV</v>
          </cell>
          <cell r="C547">
            <v>0</v>
          </cell>
          <cell r="D547">
            <v>0</v>
          </cell>
          <cell r="E547">
            <v>0</v>
          </cell>
          <cell r="F547">
            <v>0</v>
          </cell>
          <cell r="G547">
            <v>0</v>
          </cell>
          <cell r="H547">
            <v>0</v>
          </cell>
        </row>
        <row r="548">
          <cell r="A548" t="str">
            <v>71083880</v>
          </cell>
          <cell r="B548" t="str">
            <v>Equip Purch Svc Add</v>
          </cell>
          <cell r="C548">
            <v>0</v>
          </cell>
          <cell r="D548">
            <v>0</v>
          </cell>
          <cell r="E548">
            <v>0</v>
          </cell>
          <cell r="F548">
            <v>0</v>
          </cell>
          <cell r="G548">
            <v>0</v>
          </cell>
          <cell r="H548">
            <v>0</v>
          </cell>
        </row>
        <row r="549">
          <cell r="A549" t="str">
            <v>71087830</v>
          </cell>
          <cell r="B549" t="str">
            <v>Equip Othr Add  CNV</v>
          </cell>
          <cell r="C549">
            <v>0</v>
          </cell>
          <cell r="D549">
            <v>0</v>
          </cell>
          <cell r="E549">
            <v>0</v>
          </cell>
          <cell r="F549">
            <v>0</v>
          </cell>
          <cell r="G549">
            <v>0</v>
          </cell>
          <cell r="H549">
            <v>0</v>
          </cell>
        </row>
        <row r="550">
          <cell r="A550">
            <v>71080000</v>
          </cell>
          <cell r="C550">
            <v>0</v>
          </cell>
          <cell r="D550">
            <v>0</v>
          </cell>
          <cell r="E550">
            <v>0</v>
          </cell>
          <cell r="F550">
            <v>0</v>
          </cell>
          <cell r="G550">
            <v>0</v>
          </cell>
          <cell r="H550">
            <v>0</v>
          </cell>
        </row>
        <row r="552">
          <cell r="A552" t="str">
            <v>71101000</v>
          </cell>
          <cell r="B552" t="str">
            <v>PPA Amort – Fuel</v>
          </cell>
          <cell r="C552">
            <v>0</v>
          </cell>
          <cell r="D552">
            <v>0</v>
          </cell>
          <cell r="E552">
            <v>0</v>
          </cell>
          <cell r="F552">
            <v>0</v>
          </cell>
          <cell r="G552">
            <v>0</v>
          </cell>
          <cell r="H552">
            <v>0</v>
          </cell>
        </row>
        <row r="554">
          <cell r="A554" t="str">
            <v>71150000</v>
          </cell>
          <cell r="B554" t="str">
            <v>FuelHandlingExpense</v>
          </cell>
          <cell r="C554">
            <v>0</v>
          </cell>
          <cell r="D554">
            <v>-8692.74</v>
          </cell>
          <cell r="E554">
            <v>8692.74</v>
          </cell>
          <cell r="F554">
            <v>0</v>
          </cell>
          <cell r="G554">
            <v>-8692.74</v>
          </cell>
          <cell r="H554">
            <v>8692.74</v>
          </cell>
        </row>
        <row r="555">
          <cell r="A555" t="str">
            <v>71155350</v>
          </cell>
          <cell r="B555" t="str">
            <v>Fuel Inventory Adjus</v>
          </cell>
          <cell r="C555">
            <v>658675.78</v>
          </cell>
          <cell r="D555">
            <v>1155104.8799999999</v>
          </cell>
          <cell r="E555">
            <v>-496429.1</v>
          </cell>
          <cell r="F555">
            <v>3104380.68</v>
          </cell>
          <cell r="G555">
            <v>5527648.7000000002</v>
          </cell>
          <cell r="H555">
            <v>-2423268.02</v>
          </cell>
        </row>
        <row r="556">
          <cell r="A556" t="str">
            <v>71155730</v>
          </cell>
          <cell r="B556" t="str">
            <v>Fuel Pipeline Shrink</v>
          </cell>
          <cell r="C556">
            <v>-2233090.83</v>
          </cell>
          <cell r="D556">
            <v>-89623.76</v>
          </cell>
          <cell r="E556">
            <v>-2143467.0699999998</v>
          </cell>
          <cell r="F556">
            <v>-2317424.66</v>
          </cell>
          <cell r="G556">
            <v>-499703.51</v>
          </cell>
          <cell r="H556">
            <v>-1817721.15</v>
          </cell>
        </row>
        <row r="557">
          <cell r="A557" t="str">
            <v>71155740</v>
          </cell>
          <cell r="B557" t="str">
            <v>Fuel RecovEnExciseTx</v>
          </cell>
          <cell r="C557">
            <v>0</v>
          </cell>
          <cell r="D557">
            <v>0</v>
          </cell>
          <cell r="E557">
            <v>0</v>
          </cell>
          <cell r="F557">
            <v>0</v>
          </cell>
          <cell r="G557">
            <v>0</v>
          </cell>
          <cell r="H557">
            <v>0</v>
          </cell>
        </row>
        <row r="558">
          <cell r="A558" t="str">
            <v>71155750</v>
          </cell>
          <cell r="B558" t="str">
            <v>Fuel FED Excise Tax</v>
          </cell>
          <cell r="C558">
            <v>-396720.61</v>
          </cell>
          <cell r="D558">
            <v>-721320.31</v>
          </cell>
          <cell r="E558">
            <v>324599.7</v>
          </cell>
          <cell r="F558">
            <v>-672701.84</v>
          </cell>
          <cell r="G558">
            <v>-1399997.16</v>
          </cell>
          <cell r="H558">
            <v>727295.32</v>
          </cell>
        </row>
        <row r="559">
          <cell r="A559" t="str">
            <v>71155760</v>
          </cell>
          <cell r="B559" t="str">
            <v>Fuel St Env/ExcisTax</v>
          </cell>
          <cell r="C559">
            <v>-2305205.2400000002</v>
          </cell>
          <cell r="D559">
            <v>-845225.85</v>
          </cell>
          <cell r="E559">
            <v>-1459979.39</v>
          </cell>
          <cell r="F559">
            <v>-5935844.8700000001</v>
          </cell>
          <cell r="G559">
            <v>-2413922.2999999998</v>
          </cell>
          <cell r="H559">
            <v>-3521922.57</v>
          </cell>
        </row>
        <row r="560">
          <cell r="A560" t="str">
            <v>71155810</v>
          </cell>
          <cell r="B560" t="str">
            <v>Fuel KS Environment</v>
          </cell>
          <cell r="C560">
            <v>0</v>
          </cell>
          <cell r="D560">
            <v>0</v>
          </cell>
          <cell r="E560">
            <v>0</v>
          </cell>
          <cell r="F560">
            <v>0</v>
          </cell>
          <cell r="G560">
            <v>-135659.94</v>
          </cell>
          <cell r="H560">
            <v>135659.94</v>
          </cell>
        </row>
        <row r="561">
          <cell r="A561" t="str">
            <v>71155820</v>
          </cell>
          <cell r="B561" t="str">
            <v>Fuel - WA Petrol. Pr</v>
          </cell>
          <cell r="C561">
            <v>0</v>
          </cell>
          <cell r="D561">
            <v>0</v>
          </cell>
          <cell r="E561">
            <v>0</v>
          </cell>
          <cell r="F561">
            <v>0</v>
          </cell>
          <cell r="G561">
            <v>0</v>
          </cell>
          <cell r="H561">
            <v>0</v>
          </cell>
        </row>
        <row r="562">
          <cell r="A562" t="str">
            <v>71155830</v>
          </cell>
          <cell r="B562" t="str">
            <v>Fuel WA Hazd Sub Tx</v>
          </cell>
          <cell r="C562">
            <v>-246703.77</v>
          </cell>
          <cell r="D562">
            <v>-340210.33</v>
          </cell>
          <cell r="E562">
            <v>93506.559999999998</v>
          </cell>
          <cell r="F562">
            <v>-714112.07</v>
          </cell>
          <cell r="G562">
            <v>-1128875.81</v>
          </cell>
          <cell r="H562">
            <v>414763.74</v>
          </cell>
        </row>
        <row r="563">
          <cell r="A563" t="str">
            <v>71155840</v>
          </cell>
          <cell r="B563" t="str">
            <v>ND Special Fuel Tax</v>
          </cell>
          <cell r="C563">
            <v>-750627.25</v>
          </cell>
          <cell r="D563">
            <v>-627583.91</v>
          </cell>
          <cell r="E563">
            <v>-123043.34</v>
          </cell>
          <cell r="F563">
            <v>-2285775.9</v>
          </cell>
          <cell r="G563">
            <v>-2040616.53</v>
          </cell>
          <cell r="H563">
            <v>-245159.37</v>
          </cell>
        </row>
        <row r="564">
          <cell r="A564" t="str">
            <v>71157850</v>
          </cell>
          <cell r="B564" t="str">
            <v>Fuel Joint Facility</v>
          </cell>
          <cell r="C564">
            <v>-4101542.61</v>
          </cell>
          <cell r="D564">
            <v>1315977.1000000001</v>
          </cell>
          <cell r="E564">
            <v>-5417519.71</v>
          </cell>
          <cell r="F564">
            <v>-3994933.98</v>
          </cell>
          <cell r="G564">
            <v>-668819.18000000005</v>
          </cell>
          <cell r="H564">
            <v>-3326114.8</v>
          </cell>
        </row>
        <row r="565">
          <cell r="A565" t="str">
            <v>71159770</v>
          </cell>
          <cell r="B565" t="str">
            <v>Fuel - Cash Discount</v>
          </cell>
          <cell r="C565">
            <v>0</v>
          </cell>
          <cell r="D565">
            <v>0</v>
          </cell>
          <cell r="E565">
            <v>0</v>
          </cell>
          <cell r="F565">
            <v>0</v>
          </cell>
          <cell r="G565">
            <v>0</v>
          </cell>
          <cell r="H565">
            <v>0</v>
          </cell>
        </row>
        <row r="566">
          <cell r="A566" t="str">
            <v>71159780</v>
          </cell>
          <cell r="B566" t="str">
            <v>Fuel Trans Expense</v>
          </cell>
          <cell r="C566">
            <v>-18057916.530000001</v>
          </cell>
          <cell r="D566">
            <v>-21226195.190000001</v>
          </cell>
          <cell r="E566">
            <v>3168278.66</v>
          </cell>
          <cell r="F566">
            <v>-66002264.149999999</v>
          </cell>
          <cell r="G566">
            <v>-57153383.060000002</v>
          </cell>
          <cell r="H566">
            <v>-8848881.0899999999</v>
          </cell>
        </row>
        <row r="567">
          <cell r="A567" t="str">
            <v>71159790</v>
          </cell>
          <cell r="B567" t="str">
            <v>Fuel - Sales Tax</v>
          </cell>
          <cell r="C567">
            <v>-7652509.6399999997</v>
          </cell>
          <cell r="D567">
            <v>-15390716.619999999</v>
          </cell>
          <cell r="E567">
            <v>7738206.9800000004</v>
          </cell>
          <cell r="F567">
            <v>-24399983.57</v>
          </cell>
          <cell r="G567">
            <v>-45387000.829999998</v>
          </cell>
          <cell r="H567">
            <v>20987017.260000002</v>
          </cell>
        </row>
        <row r="568">
          <cell r="A568" t="str">
            <v>71159801</v>
          </cell>
          <cell r="B568" t="str">
            <v>Fuel Purch Var/Tol</v>
          </cell>
          <cell r="C568">
            <v>2905.43</v>
          </cell>
          <cell r="D568">
            <v>-10233.450000000001</v>
          </cell>
          <cell r="E568">
            <v>13138.88</v>
          </cell>
          <cell r="F568">
            <v>3177.89</v>
          </cell>
          <cell r="G568">
            <v>-41086.239999999998</v>
          </cell>
          <cell r="H568">
            <v>44264.13</v>
          </cell>
        </row>
        <row r="569">
          <cell r="A569">
            <v>71150000</v>
          </cell>
          <cell r="C569">
            <v>-35082735.270000003</v>
          </cell>
          <cell r="D569">
            <v>-36788720.18</v>
          </cell>
          <cell r="E569">
            <v>1705984.9100000011</v>
          </cell>
          <cell r="F569">
            <v>-103215482.46999998</v>
          </cell>
          <cell r="G569">
            <v>-105350108.59999999</v>
          </cell>
          <cell r="H569">
            <v>2134626.1300000036</v>
          </cell>
        </row>
        <row r="571">
          <cell r="A571" t="str">
            <v>71160000</v>
          </cell>
          <cell r="B571" t="str">
            <v>Gain/Loss Land Sale</v>
          </cell>
          <cell r="C571">
            <v>6087849.9199999999</v>
          </cell>
          <cell r="D571">
            <v>597077.94999999995</v>
          </cell>
          <cell r="E571">
            <v>5490771.9699999997</v>
          </cell>
          <cell r="F571">
            <v>32275876.710000001</v>
          </cell>
          <cell r="G571">
            <v>6609293.4299999997</v>
          </cell>
          <cell r="H571">
            <v>25666583.280000001</v>
          </cell>
        </row>
        <row r="572">
          <cell r="A572" t="str">
            <v>71168910</v>
          </cell>
          <cell r="B572" t="str">
            <v>PPA Amort - Deprecia</v>
          </cell>
          <cell r="C572">
            <v>43109207.659999996</v>
          </cell>
          <cell r="D572">
            <v>53279492.670000002</v>
          </cell>
          <cell r="E572">
            <v>-10170285.01</v>
          </cell>
          <cell r="F572">
            <v>132721979.41</v>
          </cell>
          <cell r="G572">
            <v>159838477.80000001</v>
          </cell>
          <cell r="H572">
            <v>-27116498.390000001</v>
          </cell>
        </row>
        <row r="573">
          <cell r="A573" t="str">
            <v>71168911</v>
          </cell>
          <cell r="B573" t="str">
            <v>PPA Amort - Deprecia</v>
          </cell>
          <cell r="C573">
            <v>-11621990.279999999</v>
          </cell>
          <cell r="D573">
            <v>-80459652.200000003</v>
          </cell>
          <cell r="E573">
            <v>68837661.920000002</v>
          </cell>
          <cell r="F573">
            <v>-57950037.799999997</v>
          </cell>
          <cell r="G573">
            <v>-241378956.56</v>
          </cell>
          <cell r="H573">
            <v>183428918.75999999</v>
          </cell>
        </row>
        <row r="574">
          <cell r="A574" t="str">
            <v>71168912</v>
          </cell>
          <cell r="B574" t="str">
            <v>PPA - Depr A/D Zero</v>
          </cell>
          <cell r="C574">
            <v>180593227.72</v>
          </cell>
          <cell r="D574">
            <v>194354268.25999999</v>
          </cell>
          <cell r="E574">
            <v>-13761040.539999999</v>
          </cell>
          <cell r="F574">
            <v>546405510.82000005</v>
          </cell>
          <cell r="G574">
            <v>583062805.07000005</v>
          </cell>
          <cell r="H574">
            <v>-36657294.25</v>
          </cell>
        </row>
        <row r="575">
          <cell r="A575" t="str">
            <v>71168913</v>
          </cell>
          <cell r="B575" t="str">
            <v>PPA - Depr A/D Zero</v>
          </cell>
          <cell r="C575">
            <v>-180593227.72</v>
          </cell>
          <cell r="D575">
            <v>-194354268.25999999</v>
          </cell>
          <cell r="E575">
            <v>13761040.539999999</v>
          </cell>
          <cell r="F575">
            <v>-546405510.82000005</v>
          </cell>
          <cell r="G575">
            <v>-583062805.07000005</v>
          </cell>
          <cell r="H575">
            <v>36657294.25</v>
          </cell>
        </row>
        <row r="576">
          <cell r="A576" t="str">
            <v>71160910</v>
          </cell>
          <cell r="B576" t="str">
            <v>PPA - Gain on Prop S</v>
          </cell>
          <cell r="C576">
            <v>0</v>
          </cell>
          <cell r="D576">
            <v>0</v>
          </cell>
          <cell r="E576">
            <v>0</v>
          </cell>
          <cell r="F576">
            <v>4997538.47</v>
          </cell>
          <cell r="G576">
            <v>0</v>
          </cell>
          <cell r="H576">
            <v>4997538.47</v>
          </cell>
        </row>
        <row r="577">
          <cell r="A577" t="str">
            <v>71161000</v>
          </cell>
          <cell r="B577" t="str">
            <v>Gain On Pr.sold(OON)</v>
          </cell>
          <cell r="C577">
            <v>-6087849.9199999999</v>
          </cell>
          <cell r="D577">
            <v>-597077.94999999995</v>
          </cell>
          <cell r="E577">
            <v>-5490771.9699999997</v>
          </cell>
          <cell r="F577">
            <v>-32275876.710000001</v>
          </cell>
          <cell r="G577">
            <v>-6609293.4299999997</v>
          </cell>
          <cell r="H577">
            <v>-25666583.280000001</v>
          </cell>
        </row>
        <row r="578">
          <cell r="A578" t="str">
            <v>71160911</v>
          </cell>
          <cell r="B578" t="str">
            <v>PPA - Gain on Prop S</v>
          </cell>
          <cell r="C578">
            <v>0</v>
          </cell>
          <cell r="D578">
            <v>0</v>
          </cell>
          <cell r="E578">
            <v>0</v>
          </cell>
          <cell r="F578">
            <v>-4997538.47</v>
          </cell>
          <cell r="G578">
            <v>0</v>
          </cell>
          <cell r="H578">
            <v>-4997538.47</v>
          </cell>
        </row>
        <row r="579">
          <cell r="A579" t="str">
            <v>71162000</v>
          </cell>
          <cell r="B579" t="str">
            <v>Gain On Prop.sold(IO</v>
          </cell>
          <cell r="C579">
            <v>6087849.9199999999</v>
          </cell>
          <cell r="D579">
            <v>597077.94999999995</v>
          </cell>
          <cell r="E579">
            <v>5490771.9699999997</v>
          </cell>
          <cell r="F579">
            <v>32275876.710000001</v>
          </cell>
          <cell r="G579">
            <v>6609293.4299999997</v>
          </cell>
          <cell r="H579">
            <v>25666583.280000001</v>
          </cell>
        </row>
        <row r="580">
          <cell r="A580">
            <v>71160000</v>
          </cell>
          <cell r="C580">
            <v>37575067.299999982</v>
          </cell>
          <cell r="D580">
            <v>-26583081.579999983</v>
          </cell>
          <cell r="E580">
            <v>64158148.880000003</v>
          </cell>
          <cell r="F580">
            <v>107047818.32000005</v>
          </cell>
          <cell r="G580">
            <v>-74931185.329999983</v>
          </cell>
          <cell r="H580">
            <v>181979003.64999998</v>
          </cell>
        </row>
        <row r="582">
          <cell r="A582" t="str">
            <v>71193880</v>
          </cell>
          <cell r="B582" t="str">
            <v>I/Co Road P/S Additi</v>
          </cell>
          <cell r="C582">
            <v>2915504.24</v>
          </cell>
          <cell r="D582">
            <v>3221674.11</v>
          </cell>
          <cell r="E582">
            <v>-306169.87</v>
          </cell>
          <cell r="F582">
            <v>7270823.5999999996</v>
          </cell>
          <cell r="G582">
            <v>7900362.71</v>
          </cell>
          <cell r="H582">
            <v>-629539.11</v>
          </cell>
        </row>
        <row r="583">
          <cell r="A583" t="str">
            <v>71197800</v>
          </cell>
          <cell r="B583" t="str">
            <v>I/CO Road Other Addi</v>
          </cell>
          <cell r="C583">
            <v>-2915504.24</v>
          </cell>
          <cell r="D583">
            <v>-3221674.11</v>
          </cell>
          <cell r="E583">
            <v>306169.87</v>
          </cell>
          <cell r="F583">
            <v>-7270823.5999999996</v>
          </cell>
          <cell r="G583">
            <v>-7900362.71</v>
          </cell>
          <cell r="H583">
            <v>629539.11</v>
          </cell>
        </row>
        <row r="584">
          <cell r="A584">
            <v>71190000</v>
          </cell>
          <cell r="C584">
            <v>0</v>
          </cell>
          <cell r="D584">
            <v>0</v>
          </cell>
          <cell r="E584">
            <v>0</v>
          </cell>
          <cell r="F584">
            <v>0</v>
          </cell>
          <cell r="G584">
            <v>0</v>
          </cell>
          <cell r="H584">
            <v>0</v>
          </cell>
        </row>
        <row r="586">
          <cell r="A586" t="str">
            <v>71201100</v>
          </cell>
          <cell r="B586" t="str">
            <v>COR - Wages&amp;Salaries</v>
          </cell>
          <cell r="C586">
            <v>-6879407.5</v>
          </cell>
          <cell r="D586">
            <v>-4020640.27</v>
          </cell>
          <cell r="E586">
            <v>-2858767.23</v>
          </cell>
          <cell r="F586">
            <v>-16901344.620000001</v>
          </cell>
          <cell r="G586">
            <v>-10551299.640000001</v>
          </cell>
          <cell r="H586">
            <v>-6350044.9800000004</v>
          </cell>
        </row>
        <row r="587">
          <cell r="A587" t="str">
            <v>71201110</v>
          </cell>
          <cell r="B587" t="str">
            <v>COR - Overtime</v>
          </cell>
          <cell r="C587">
            <v>-1458979.6</v>
          </cell>
          <cell r="D587">
            <v>-723093.91</v>
          </cell>
          <cell r="E587">
            <v>-735885.69</v>
          </cell>
          <cell r="F587">
            <v>-3426184.39</v>
          </cell>
          <cell r="G587">
            <v>-1838044.09</v>
          </cell>
          <cell r="H587">
            <v>-1588140.3</v>
          </cell>
        </row>
        <row r="588">
          <cell r="A588" t="str">
            <v>71201120</v>
          </cell>
          <cell r="B588" t="str">
            <v>COR - Vacation</v>
          </cell>
          <cell r="C588">
            <v>0</v>
          </cell>
          <cell r="D588">
            <v>0</v>
          </cell>
          <cell r="E588">
            <v>0</v>
          </cell>
          <cell r="F588">
            <v>0</v>
          </cell>
          <cell r="G588">
            <v>0</v>
          </cell>
          <cell r="H588">
            <v>0</v>
          </cell>
        </row>
        <row r="589">
          <cell r="A589" t="str">
            <v>71201130</v>
          </cell>
          <cell r="B589" t="str">
            <v>COR - Holiday Pay</v>
          </cell>
          <cell r="C589">
            <v>0</v>
          </cell>
          <cell r="D589">
            <v>0</v>
          </cell>
          <cell r="E589">
            <v>0</v>
          </cell>
          <cell r="F589">
            <v>0</v>
          </cell>
          <cell r="G589">
            <v>0</v>
          </cell>
          <cell r="H589">
            <v>0</v>
          </cell>
        </row>
        <row r="590">
          <cell r="A590" t="str">
            <v>71201230</v>
          </cell>
          <cell r="B590" t="str">
            <v>COR - Seminar Traing</v>
          </cell>
          <cell r="C590">
            <v>0</v>
          </cell>
          <cell r="D590">
            <v>0</v>
          </cell>
          <cell r="E590">
            <v>0</v>
          </cell>
          <cell r="F590">
            <v>0</v>
          </cell>
          <cell r="G590">
            <v>0</v>
          </cell>
          <cell r="H590">
            <v>0</v>
          </cell>
        </row>
        <row r="591">
          <cell r="A591" t="str">
            <v>71201240</v>
          </cell>
          <cell r="B591" t="str">
            <v>COR - Other Claims</v>
          </cell>
          <cell r="C591">
            <v>0</v>
          </cell>
          <cell r="D591">
            <v>0</v>
          </cell>
          <cell r="E591">
            <v>0</v>
          </cell>
          <cell r="F591">
            <v>0</v>
          </cell>
          <cell r="G591">
            <v>-11.16</v>
          </cell>
          <cell r="H591">
            <v>11.16</v>
          </cell>
        </row>
        <row r="592">
          <cell r="A592" t="str">
            <v>71201999</v>
          </cell>
          <cell r="B592" t="str">
            <v>COR - Comp &amp; Ben</v>
          </cell>
          <cell r="C592">
            <v>4177873.59</v>
          </cell>
          <cell r="D592">
            <v>2370518.29</v>
          </cell>
          <cell r="E592">
            <v>1807355.3</v>
          </cell>
          <cell r="F592">
            <v>10144493.65</v>
          </cell>
          <cell r="G592">
            <v>6193336.75</v>
          </cell>
          <cell r="H592">
            <v>3951156.9</v>
          </cell>
        </row>
        <row r="593">
          <cell r="A593" t="str">
            <v>71202290</v>
          </cell>
          <cell r="B593" t="str">
            <v>COR - Payroll Taxes</v>
          </cell>
          <cell r="C593">
            <v>0</v>
          </cell>
          <cell r="D593">
            <v>0</v>
          </cell>
          <cell r="E593">
            <v>0</v>
          </cell>
          <cell r="F593">
            <v>0</v>
          </cell>
          <cell r="G593">
            <v>0</v>
          </cell>
          <cell r="H593">
            <v>0</v>
          </cell>
        </row>
        <row r="594">
          <cell r="A594" t="str">
            <v>71202320</v>
          </cell>
          <cell r="B594" t="str">
            <v>COR - Hlth&amp;Wellfare</v>
          </cell>
          <cell r="C594">
            <v>0</v>
          </cell>
          <cell r="D594">
            <v>0</v>
          </cell>
          <cell r="E594">
            <v>0</v>
          </cell>
          <cell r="F594">
            <v>0</v>
          </cell>
          <cell r="G594">
            <v>0</v>
          </cell>
          <cell r="H594">
            <v>0</v>
          </cell>
        </row>
        <row r="595">
          <cell r="A595" t="str">
            <v>71202470</v>
          </cell>
          <cell r="B595" t="str">
            <v>Per Diem Meals&amp;Lodge</v>
          </cell>
          <cell r="C595">
            <v>0</v>
          </cell>
          <cell r="D595">
            <v>0</v>
          </cell>
          <cell r="E595">
            <v>0</v>
          </cell>
          <cell r="F595">
            <v>0</v>
          </cell>
          <cell r="G595">
            <v>-420</v>
          </cell>
          <cell r="H595">
            <v>420</v>
          </cell>
        </row>
        <row r="596">
          <cell r="A596" t="str">
            <v>71202560</v>
          </cell>
          <cell r="B596" t="str">
            <v>Per Diem Mileage</v>
          </cell>
          <cell r="C596">
            <v>0</v>
          </cell>
          <cell r="D596">
            <v>0</v>
          </cell>
          <cell r="E596">
            <v>0</v>
          </cell>
          <cell r="F596">
            <v>0</v>
          </cell>
          <cell r="G596">
            <v>0</v>
          </cell>
          <cell r="H596">
            <v>0</v>
          </cell>
        </row>
        <row r="597">
          <cell r="A597" t="str">
            <v>71203190</v>
          </cell>
          <cell r="B597" t="str">
            <v>COR - Material</v>
          </cell>
          <cell r="C597">
            <v>0</v>
          </cell>
          <cell r="D597">
            <v>0</v>
          </cell>
          <cell r="E597">
            <v>0</v>
          </cell>
          <cell r="F597">
            <v>0</v>
          </cell>
          <cell r="G597">
            <v>0</v>
          </cell>
          <cell r="H597">
            <v>0</v>
          </cell>
        </row>
        <row r="598">
          <cell r="A598" t="str">
            <v>71203990</v>
          </cell>
          <cell r="B598" t="str">
            <v>COR - Purchased Svcs</v>
          </cell>
          <cell r="C598">
            <v>0</v>
          </cell>
          <cell r="D598">
            <v>0</v>
          </cell>
          <cell r="E598">
            <v>0</v>
          </cell>
          <cell r="F598">
            <v>0</v>
          </cell>
          <cell r="G598">
            <v>0</v>
          </cell>
          <cell r="H598">
            <v>0</v>
          </cell>
        </row>
        <row r="599">
          <cell r="A599" t="str">
            <v>71207660</v>
          </cell>
          <cell r="B599" t="str">
            <v>COR - Othr</v>
          </cell>
          <cell r="C599">
            <v>0</v>
          </cell>
          <cell r="D599">
            <v>0</v>
          </cell>
          <cell r="E599">
            <v>0</v>
          </cell>
          <cell r="F599">
            <v>0</v>
          </cell>
          <cell r="G599">
            <v>0</v>
          </cell>
          <cell r="H599">
            <v>0</v>
          </cell>
        </row>
        <row r="600">
          <cell r="A600" t="str">
            <v>71207999</v>
          </cell>
          <cell r="B600" t="str">
            <v>Cost of Removal - Ot</v>
          </cell>
          <cell r="C600">
            <v>0</v>
          </cell>
          <cell r="D600">
            <v>0</v>
          </cell>
          <cell r="E600">
            <v>0</v>
          </cell>
          <cell r="F600">
            <v>0</v>
          </cell>
          <cell r="G600">
            <v>420</v>
          </cell>
          <cell r="H600">
            <v>-420</v>
          </cell>
        </row>
        <row r="601">
          <cell r="A601" t="str">
            <v>71202291</v>
          </cell>
          <cell r="B601" t="str">
            <v>COR - Payroll Taxes</v>
          </cell>
          <cell r="C601">
            <v>-827219.13</v>
          </cell>
          <cell r="D601">
            <v>-445657.4</v>
          </cell>
          <cell r="E601">
            <v>-381561.73</v>
          </cell>
          <cell r="F601">
            <v>-2008609.86</v>
          </cell>
          <cell r="G601">
            <v>-1163879.99</v>
          </cell>
          <cell r="H601">
            <v>-844729.87</v>
          </cell>
        </row>
        <row r="602">
          <cell r="A602" t="str">
            <v>71202321</v>
          </cell>
          <cell r="B602" t="str">
            <v>COR - Hlth&amp;Wellfare</v>
          </cell>
          <cell r="C602">
            <v>-810507.51</v>
          </cell>
          <cell r="D602">
            <v>-519143.56</v>
          </cell>
          <cell r="E602">
            <v>-291363.95</v>
          </cell>
          <cell r="F602">
            <v>-1968031.79</v>
          </cell>
          <cell r="G602">
            <v>-1355796.34</v>
          </cell>
          <cell r="H602">
            <v>-612235.44999999995</v>
          </cell>
        </row>
        <row r="603">
          <cell r="A603" t="str">
            <v>71203191</v>
          </cell>
          <cell r="B603" t="str">
            <v>COR - Material</v>
          </cell>
          <cell r="C603">
            <v>-5343.16</v>
          </cell>
          <cell r="D603">
            <v>-6996</v>
          </cell>
          <cell r="E603">
            <v>1652.84</v>
          </cell>
          <cell r="F603">
            <v>-14413.54</v>
          </cell>
          <cell r="G603">
            <v>-67316.86</v>
          </cell>
          <cell r="H603">
            <v>52903.32</v>
          </cell>
        </row>
        <row r="604">
          <cell r="A604" t="str">
            <v>71203991</v>
          </cell>
          <cell r="B604" t="str">
            <v>COR - Purchased Svcs</v>
          </cell>
          <cell r="C604">
            <v>-306632.05</v>
          </cell>
          <cell r="D604">
            <v>-282023.8</v>
          </cell>
          <cell r="E604">
            <v>-24608.25</v>
          </cell>
          <cell r="F604">
            <v>-672874.57</v>
          </cell>
          <cell r="G604">
            <v>-647183.73</v>
          </cell>
          <cell r="H604">
            <v>-25690.84</v>
          </cell>
        </row>
        <row r="605">
          <cell r="A605" t="str">
            <v>71207661</v>
          </cell>
          <cell r="B605" t="str">
            <v>COR - Othr</v>
          </cell>
          <cell r="C605">
            <v>0</v>
          </cell>
          <cell r="D605">
            <v>-36759.61</v>
          </cell>
          <cell r="E605">
            <v>36759.61</v>
          </cell>
          <cell r="F605">
            <v>0</v>
          </cell>
          <cell r="G605">
            <v>-179899.36</v>
          </cell>
          <cell r="H605">
            <v>179899.36</v>
          </cell>
        </row>
        <row r="606">
          <cell r="A606">
            <v>71200000</v>
          </cell>
          <cell r="C606">
            <v>-6110215.3599999994</v>
          </cell>
          <cell r="D606">
            <v>-3663796.2599999993</v>
          </cell>
          <cell r="E606">
            <v>-2446419.1</v>
          </cell>
          <cell r="F606">
            <v>-14846965.120000001</v>
          </cell>
          <cell r="G606">
            <v>-9610094.4199999999</v>
          </cell>
          <cell r="H606">
            <v>-5236870.6999999993</v>
          </cell>
        </row>
        <row r="608">
          <cell r="A608" t="str">
            <v>71211100</v>
          </cell>
          <cell r="B608" t="str">
            <v>MOW Removal Labor</v>
          </cell>
          <cell r="C608">
            <v>-4285905.95</v>
          </cell>
          <cell r="D608">
            <v>-3913824.85</v>
          </cell>
          <cell r="E608">
            <v>-372081.1</v>
          </cell>
          <cell r="F608">
            <v>-10656119.35</v>
          </cell>
          <cell r="G608">
            <v>-8427489.5299999993</v>
          </cell>
          <cell r="H608">
            <v>-2228629.8199999998</v>
          </cell>
        </row>
        <row r="609">
          <cell r="A609" t="str">
            <v>71211999</v>
          </cell>
          <cell r="B609" t="str">
            <v>MOW Removal</v>
          </cell>
          <cell r="C609">
            <v>4285905.95</v>
          </cell>
          <cell r="D609">
            <v>3913824.85</v>
          </cell>
          <cell r="E609">
            <v>372081.1</v>
          </cell>
          <cell r="F609">
            <v>10656119.35</v>
          </cell>
          <cell r="G609">
            <v>8427489.5299999993</v>
          </cell>
          <cell r="H609">
            <v>2228629.8199999998</v>
          </cell>
        </row>
        <row r="610">
          <cell r="A610" t="str">
            <v>71212290</v>
          </cell>
          <cell r="B610" t="str">
            <v>MOW Removal PRT</v>
          </cell>
          <cell r="C610">
            <v>-848609.23</v>
          </cell>
          <cell r="D610">
            <v>-735799.01</v>
          </cell>
          <cell r="E610">
            <v>-112810.22</v>
          </cell>
          <cell r="F610">
            <v>-2109911.48</v>
          </cell>
          <cell r="G610">
            <v>-1584505.84</v>
          </cell>
          <cell r="H610">
            <v>-525405.64</v>
          </cell>
        </row>
        <row r="611">
          <cell r="A611" t="str">
            <v>71212320</v>
          </cell>
          <cell r="B611" t="str">
            <v>MOW Removal H&amp;W</v>
          </cell>
          <cell r="C611">
            <v>-831465.74</v>
          </cell>
          <cell r="D611">
            <v>-857127.68</v>
          </cell>
          <cell r="E611">
            <v>25661.94</v>
          </cell>
          <cell r="F611">
            <v>-2067287.09</v>
          </cell>
          <cell r="G611">
            <v>-1845796.34</v>
          </cell>
          <cell r="H611">
            <v>-221490.75</v>
          </cell>
        </row>
        <row r="612">
          <cell r="A612">
            <v>71210000</v>
          </cell>
          <cell r="C612">
            <v>-1680074.97</v>
          </cell>
          <cell r="D612">
            <v>-1592926.69</v>
          </cell>
          <cell r="E612">
            <v>-87148.28</v>
          </cell>
          <cell r="F612">
            <v>-4177198.5700000003</v>
          </cell>
          <cell r="G612">
            <v>-3430302.18</v>
          </cell>
          <cell r="H612">
            <v>-746896.39</v>
          </cell>
        </row>
        <row r="614">
          <cell r="A614" t="str">
            <v>71221100</v>
          </cell>
          <cell r="B614" t="str">
            <v>Signal Removal Labor</v>
          </cell>
          <cell r="C614">
            <v>-1917427.7</v>
          </cell>
          <cell r="D614">
            <v>-1233997.44</v>
          </cell>
          <cell r="E614">
            <v>-683430.26</v>
          </cell>
          <cell r="F614">
            <v>-4682559.71</v>
          </cell>
          <cell r="G614">
            <v>-2830432.46</v>
          </cell>
          <cell r="H614">
            <v>-1852127.25</v>
          </cell>
        </row>
        <row r="615">
          <cell r="A615" t="str">
            <v>71221999</v>
          </cell>
          <cell r="B615" t="str">
            <v>Signal Removal</v>
          </cell>
          <cell r="C615">
            <v>1918123.82</v>
          </cell>
          <cell r="D615">
            <v>1233997.44</v>
          </cell>
          <cell r="E615">
            <v>684126.38</v>
          </cell>
          <cell r="F615">
            <v>4683255.83</v>
          </cell>
          <cell r="G615">
            <v>2830432.46</v>
          </cell>
          <cell r="H615">
            <v>1852823.37</v>
          </cell>
        </row>
        <row r="616">
          <cell r="A616" t="str">
            <v>71222290</v>
          </cell>
          <cell r="B616" t="str">
            <v>Signal Removal PRT</v>
          </cell>
          <cell r="C616">
            <v>-377733.23</v>
          </cell>
          <cell r="D616">
            <v>-230757.52</v>
          </cell>
          <cell r="E616">
            <v>-146975.71</v>
          </cell>
          <cell r="F616">
            <v>-922465.08</v>
          </cell>
          <cell r="G616">
            <v>-529290.81000000006</v>
          </cell>
          <cell r="H616">
            <v>-393174.27</v>
          </cell>
        </row>
        <row r="617">
          <cell r="A617" t="str">
            <v>71222320</v>
          </cell>
          <cell r="B617" t="str">
            <v>Signal Removal H&amp;W</v>
          </cell>
          <cell r="C617">
            <v>-314458.34000000003</v>
          </cell>
          <cell r="D617">
            <v>-214715.65</v>
          </cell>
          <cell r="E617">
            <v>-99742.69</v>
          </cell>
          <cell r="F617">
            <v>-767939.33</v>
          </cell>
          <cell r="G617">
            <v>-492495.47</v>
          </cell>
          <cell r="H617">
            <v>-275443.86</v>
          </cell>
        </row>
        <row r="618">
          <cell r="A618">
            <v>71220000</v>
          </cell>
          <cell r="C618">
            <v>-691495.45</v>
          </cell>
          <cell r="D618">
            <v>-445473.17</v>
          </cell>
          <cell r="E618">
            <v>-246022.28</v>
          </cell>
          <cell r="F618">
            <v>-1689708.2899999998</v>
          </cell>
          <cell r="G618">
            <v>-1021786.28</v>
          </cell>
          <cell r="H618">
            <v>-667922.00999999989</v>
          </cell>
        </row>
        <row r="620">
          <cell r="A620" t="str">
            <v>71401700</v>
          </cell>
          <cell r="B620" t="str">
            <v>Road Labor Additive</v>
          </cell>
          <cell r="C620">
            <v>70160216.609999999</v>
          </cell>
          <cell r="D620">
            <v>55858479.479999997</v>
          </cell>
          <cell r="E620">
            <v>14301737.130000001</v>
          </cell>
          <cell r="F620">
            <v>171682153.56999999</v>
          </cell>
          <cell r="G620">
            <v>134984722.02000001</v>
          </cell>
          <cell r="H620">
            <v>36697431.549999997</v>
          </cell>
        </row>
        <row r="621">
          <cell r="A621" t="str">
            <v>71402250</v>
          </cell>
          <cell r="B621" t="str">
            <v>Road Payroll Taxs Ad</v>
          </cell>
          <cell r="C621">
            <v>9646610.5399999991</v>
          </cell>
          <cell r="D621">
            <v>7995072.4199999999</v>
          </cell>
          <cell r="E621">
            <v>1651538.12</v>
          </cell>
          <cell r="F621">
            <v>23706218.5</v>
          </cell>
          <cell r="G621">
            <v>19395247.390000001</v>
          </cell>
          <cell r="H621">
            <v>4310971.1100000003</v>
          </cell>
        </row>
        <row r="622">
          <cell r="A622" t="str">
            <v>71402340</v>
          </cell>
          <cell r="B622" t="str">
            <v>Road H&amp;W Additive</v>
          </cell>
          <cell r="C622">
            <v>9662125.0199999996</v>
          </cell>
          <cell r="D622">
            <v>7866522.9000000004</v>
          </cell>
          <cell r="E622">
            <v>1795602.12</v>
          </cell>
          <cell r="F622">
            <v>23778560.949999999</v>
          </cell>
          <cell r="G622">
            <v>19116900</v>
          </cell>
          <cell r="H622">
            <v>4661660.95</v>
          </cell>
        </row>
        <row r="623">
          <cell r="A623" t="str">
            <v>71403510</v>
          </cell>
          <cell r="B623" t="str">
            <v>Road Material Additi</v>
          </cell>
          <cell r="C623">
            <v>31324546.530000001</v>
          </cell>
          <cell r="D623">
            <v>27974556.809999999</v>
          </cell>
          <cell r="E623">
            <v>3349989.72</v>
          </cell>
          <cell r="F623">
            <v>77728671.25</v>
          </cell>
          <cell r="G623">
            <v>68301794.189999998</v>
          </cell>
          <cell r="H623">
            <v>9426877.0600000005</v>
          </cell>
        </row>
        <row r="624">
          <cell r="A624" t="str">
            <v>71403880</v>
          </cell>
          <cell r="B624" t="str">
            <v>Road Pur. Serv.  Add</v>
          </cell>
          <cell r="C624">
            <v>39608050.640000001</v>
          </cell>
          <cell r="D624">
            <v>33027510.059999999</v>
          </cell>
          <cell r="E624">
            <v>6580540.5800000001</v>
          </cell>
          <cell r="F624">
            <v>98347499.939999998</v>
          </cell>
          <cell r="G624">
            <v>80856851.519999996</v>
          </cell>
          <cell r="H624">
            <v>17490648.420000002</v>
          </cell>
        </row>
        <row r="625">
          <cell r="A625" t="str">
            <v>71407800</v>
          </cell>
          <cell r="B625" t="str">
            <v>Road Other Additives</v>
          </cell>
          <cell r="C625">
            <v>74640331.890000001</v>
          </cell>
          <cell r="D625">
            <v>62246233.170000002</v>
          </cell>
          <cell r="E625">
            <v>12394098.720000001</v>
          </cell>
          <cell r="F625">
            <v>185234679.61000001</v>
          </cell>
          <cell r="G625">
            <v>152639361.44999999</v>
          </cell>
          <cell r="H625">
            <v>32595318.16</v>
          </cell>
        </row>
        <row r="626">
          <cell r="A626">
            <v>71400000</v>
          </cell>
          <cell r="C626">
            <v>235041881.23000002</v>
          </cell>
          <cell r="D626">
            <v>194968374.84</v>
          </cell>
          <cell r="E626">
            <v>40073506.390000001</v>
          </cell>
          <cell r="F626">
            <v>580477783.81999993</v>
          </cell>
          <cell r="G626">
            <v>475294876.56999999</v>
          </cell>
          <cell r="H626">
            <v>105182907.25</v>
          </cell>
        </row>
        <row r="628">
          <cell r="A628" t="str">
            <v>71801700</v>
          </cell>
          <cell r="B628" t="str">
            <v>Equipment Labor Addi</v>
          </cell>
          <cell r="C628">
            <v>1813526.09</v>
          </cell>
          <cell r="D628">
            <v>1260511.94</v>
          </cell>
          <cell r="E628">
            <v>553014.15</v>
          </cell>
          <cell r="F628">
            <v>5126738.91</v>
          </cell>
          <cell r="G628">
            <v>3465044.52</v>
          </cell>
          <cell r="H628">
            <v>1661694.39</v>
          </cell>
        </row>
        <row r="629">
          <cell r="A629" t="str">
            <v>71802250</v>
          </cell>
          <cell r="B629" t="str">
            <v>Equip Payroll Tax Ad</v>
          </cell>
          <cell r="C629">
            <v>229114.18</v>
          </cell>
          <cell r="D629">
            <v>196258.22</v>
          </cell>
          <cell r="E629">
            <v>32855.96</v>
          </cell>
          <cell r="F629">
            <v>647693.17000000004</v>
          </cell>
          <cell r="G629">
            <v>539497.87</v>
          </cell>
          <cell r="H629">
            <v>108195.3</v>
          </cell>
        </row>
        <row r="630">
          <cell r="A630" t="str">
            <v>71802340</v>
          </cell>
          <cell r="B630" t="str">
            <v>Equipment H&amp;W Additi</v>
          </cell>
          <cell r="C630">
            <v>250615.6</v>
          </cell>
          <cell r="D630">
            <v>188480.48</v>
          </cell>
          <cell r="E630">
            <v>62135.12</v>
          </cell>
          <cell r="F630">
            <v>708476.47</v>
          </cell>
          <cell r="G630">
            <v>518117.47</v>
          </cell>
          <cell r="H630">
            <v>190359</v>
          </cell>
        </row>
        <row r="631">
          <cell r="A631" t="str">
            <v>71803510</v>
          </cell>
          <cell r="B631" t="str">
            <v>Equipment Material A</v>
          </cell>
          <cell r="C631">
            <v>344023.61</v>
          </cell>
          <cell r="D631">
            <v>244220.93</v>
          </cell>
          <cell r="E631">
            <v>99802.68</v>
          </cell>
          <cell r="F631">
            <v>972535.98</v>
          </cell>
          <cell r="G631">
            <v>671343.42</v>
          </cell>
          <cell r="H631">
            <v>301192.56</v>
          </cell>
        </row>
        <row r="632">
          <cell r="A632" t="str">
            <v>71803880</v>
          </cell>
          <cell r="B632" t="str">
            <v>Equip Purch Svc Add</v>
          </cell>
          <cell r="C632">
            <v>787447.45</v>
          </cell>
          <cell r="D632">
            <v>607700.52</v>
          </cell>
          <cell r="E632">
            <v>179746.93</v>
          </cell>
          <cell r="F632">
            <v>2226070.8199999998</v>
          </cell>
          <cell r="G632">
            <v>1670519.11</v>
          </cell>
          <cell r="H632">
            <v>555551.71</v>
          </cell>
        </row>
        <row r="633">
          <cell r="A633" t="str">
            <v>71807830</v>
          </cell>
          <cell r="B633" t="str">
            <v>Equipment Other Addi</v>
          </cell>
          <cell r="C633">
            <v>1686279.69</v>
          </cell>
          <cell r="D633">
            <v>1262067.3700000001</v>
          </cell>
          <cell r="E633">
            <v>424212.32</v>
          </cell>
          <cell r="F633">
            <v>4767020.22</v>
          </cell>
          <cell r="G633">
            <v>3469320.41</v>
          </cell>
          <cell r="H633">
            <v>1297699.81</v>
          </cell>
        </row>
        <row r="634">
          <cell r="A634">
            <v>71800000</v>
          </cell>
          <cell r="C634">
            <v>5111006.6199999992</v>
          </cell>
          <cell r="D634">
            <v>3759239.46</v>
          </cell>
          <cell r="E634">
            <v>1351767.16</v>
          </cell>
          <cell r="F634">
            <v>14448535.57</v>
          </cell>
          <cell r="G634">
            <v>10333842.800000001</v>
          </cell>
          <cell r="H634">
            <v>4114692.77</v>
          </cell>
        </row>
        <row r="636">
          <cell r="A636" t="str">
            <v>71991000</v>
          </cell>
          <cell r="B636" t="str">
            <v>Rejected AFE Ex -C/B</v>
          </cell>
          <cell r="C636">
            <v>0</v>
          </cell>
          <cell r="D636">
            <v>0</v>
          </cell>
          <cell r="E636">
            <v>0</v>
          </cell>
          <cell r="F636">
            <v>0</v>
          </cell>
          <cell r="G636">
            <v>0</v>
          </cell>
          <cell r="H636">
            <v>0</v>
          </cell>
        </row>
        <row r="637">
          <cell r="A637" t="str">
            <v>71993000</v>
          </cell>
          <cell r="B637" t="str">
            <v>Rejected AFE Ex -Mat</v>
          </cell>
          <cell r="C637">
            <v>0</v>
          </cell>
          <cell r="D637">
            <v>0</v>
          </cell>
          <cell r="E637">
            <v>0</v>
          </cell>
          <cell r="F637">
            <v>0</v>
          </cell>
          <cell r="G637">
            <v>0</v>
          </cell>
          <cell r="H637">
            <v>0</v>
          </cell>
        </row>
        <row r="638">
          <cell r="A638" t="str">
            <v>71993360</v>
          </cell>
          <cell r="B638" t="str">
            <v>Rej AFE Exp-NonLoco</v>
          </cell>
          <cell r="C638">
            <v>0</v>
          </cell>
          <cell r="D638">
            <v>0</v>
          </cell>
          <cell r="E638">
            <v>0</v>
          </cell>
          <cell r="F638">
            <v>0</v>
          </cell>
          <cell r="G638">
            <v>0</v>
          </cell>
          <cell r="H638">
            <v>0</v>
          </cell>
        </row>
        <row r="639">
          <cell r="A639" t="str">
            <v>71993990</v>
          </cell>
          <cell r="B639" t="str">
            <v>Rejected AFE Ex -P/S</v>
          </cell>
          <cell r="C639">
            <v>0</v>
          </cell>
          <cell r="D639">
            <v>0</v>
          </cell>
          <cell r="E639">
            <v>0</v>
          </cell>
          <cell r="F639">
            <v>0</v>
          </cell>
          <cell r="G639">
            <v>0</v>
          </cell>
          <cell r="H639">
            <v>0</v>
          </cell>
        </row>
        <row r="640">
          <cell r="A640" t="str">
            <v>71997900</v>
          </cell>
          <cell r="B640" t="str">
            <v>Rejected AFE Expense</v>
          </cell>
          <cell r="C640">
            <v>0</v>
          </cell>
          <cell r="D640">
            <v>0</v>
          </cell>
          <cell r="E640">
            <v>0</v>
          </cell>
          <cell r="F640">
            <v>0</v>
          </cell>
          <cell r="G640">
            <v>0</v>
          </cell>
          <cell r="H640">
            <v>0</v>
          </cell>
        </row>
        <row r="641">
          <cell r="A641">
            <v>71990000</v>
          </cell>
          <cell r="C641">
            <v>0</v>
          </cell>
          <cell r="D641">
            <v>0</v>
          </cell>
          <cell r="E641">
            <v>0</v>
          </cell>
          <cell r="F641">
            <v>0</v>
          </cell>
          <cell r="G641">
            <v>0</v>
          </cell>
          <cell r="H641">
            <v>0</v>
          </cell>
        </row>
        <row r="643">
          <cell r="A643" t="str">
            <v>72000000</v>
          </cell>
          <cell r="B643" t="str">
            <v>System Offline Recei</v>
          </cell>
          <cell r="C643">
            <v>689429.13</v>
          </cell>
          <cell r="D643">
            <v>8638286.1099999994</v>
          </cell>
          <cell r="E643">
            <v>-7948856.9800000004</v>
          </cell>
          <cell r="F643">
            <v>4085142.37</v>
          </cell>
          <cell r="G643">
            <v>64035268.549999997</v>
          </cell>
          <cell r="H643">
            <v>-59950126.18</v>
          </cell>
        </row>
        <row r="644">
          <cell r="A644" t="str">
            <v>72000100</v>
          </cell>
          <cell r="B644" t="str">
            <v>Offline Earnings - T</v>
          </cell>
          <cell r="C644">
            <v>9100928.2799999993</v>
          </cell>
          <cell r="D644">
            <v>9658683.4900000002</v>
          </cell>
          <cell r="E644">
            <v>-557755.21</v>
          </cell>
          <cell r="F644">
            <v>27626556.43</v>
          </cell>
          <cell r="G644">
            <v>9658683.4900000002</v>
          </cell>
          <cell r="H644">
            <v>17967872.940000001</v>
          </cell>
        </row>
        <row r="645">
          <cell r="A645" t="str">
            <v>72000200</v>
          </cell>
          <cell r="B645" t="str">
            <v>Offline Earnings - M</v>
          </cell>
          <cell r="C645">
            <v>3463628.76</v>
          </cell>
          <cell r="D645">
            <v>3820890.44</v>
          </cell>
          <cell r="E645">
            <v>-357261.68</v>
          </cell>
          <cell r="F645">
            <v>10291583.15</v>
          </cell>
          <cell r="G645">
            <v>3820890.44</v>
          </cell>
          <cell r="H645">
            <v>6470692.71</v>
          </cell>
        </row>
        <row r="646">
          <cell r="A646" t="str">
            <v>72000300</v>
          </cell>
          <cell r="B646" t="str">
            <v>Offline Earnings - R</v>
          </cell>
          <cell r="C646">
            <v>-1829718.93</v>
          </cell>
          <cell r="D646">
            <v>-5122600.25</v>
          </cell>
          <cell r="E646">
            <v>3292881.32</v>
          </cell>
          <cell r="F646">
            <v>-4369866.9400000004</v>
          </cell>
          <cell r="G646">
            <v>-5122600.25</v>
          </cell>
          <cell r="H646">
            <v>752733.31</v>
          </cell>
        </row>
        <row r="647">
          <cell r="A647" t="str">
            <v>72000400</v>
          </cell>
          <cell r="B647" t="str">
            <v>Offline Earnings - C</v>
          </cell>
          <cell r="C647">
            <v>78966.210000000006</v>
          </cell>
          <cell r="D647">
            <v>12159.6</v>
          </cell>
          <cell r="E647">
            <v>66806.61</v>
          </cell>
          <cell r="F647">
            <v>168059.93</v>
          </cell>
          <cell r="G647">
            <v>12159.6</v>
          </cell>
          <cell r="H647">
            <v>155900.32999999999</v>
          </cell>
        </row>
        <row r="648">
          <cell r="A648" t="str">
            <v>72000500</v>
          </cell>
          <cell r="B648" t="str">
            <v>Offline Earnings - M</v>
          </cell>
          <cell r="C648">
            <v>27386.1</v>
          </cell>
          <cell r="D648">
            <v>-2211649.61</v>
          </cell>
          <cell r="E648">
            <v>2239035.71</v>
          </cell>
          <cell r="F648">
            <v>2083740.11</v>
          </cell>
          <cell r="G648">
            <v>-2211649.61</v>
          </cell>
          <cell r="H648">
            <v>4295389.72</v>
          </cell>
        </row>
        <row r="649">
          <cell r="A649" t="str">
            <v>72000600</v>
          </cell>
          <cell r="B649" t="str">
            <v>Time - BNSF Rack</v>
          </cell>
          <cell r="C649">
            <v>282153.25</v>
          </cell>
          <cell r="D649">
            <v>261833.49</v>
          </cell>
          <cell r="E649">
            <v>20319.759999999998</v>
          </cell>
          <cell r="F649">
            <v>831650.68</v>
          </cell>
          <cell r="G649">
            <v>261833.49</v>
          </cell>
          <cell r="H649">
            <v>569817.18999999994</v>
          </cell>
        </row>
        <row r="650">
          <cell r="A650" t="str">
            <v>72000610</v>
          </cell>
          <cell r="B650" t="str">
            <v>Rclm-S RK (S FL)</v>
          </cell>
          <cell r="C650">
            <v>-67074.740000000005</v>
          </cell>
          <cell r="D650">
            <v>-21079.29</v>
          </cell>
          <cell r="E650">
            <v>-45995.45</v>
          </cell>
          <cell r="F650">
            <v>-232991.17</v>
          </cell>
          <cell r="G650">
            <v>-21079.29</v>
          </cell>
          <cell r="H650">
            <v>-211911.88</v>
          </cell>
        </row>
        <row r="651">
          <cell r="A651" t="str">
            <v>72000620</v>
          </cell>
          <cell r="B651" t="str">
            <v>Time-S RK (T FL)</v>
          </cell>
          <cell r="C651">
            <v>10583695.550000001</v>
          </cell>
          <cell r="D651">
            <v>2932853.7</v>
          </cell>
          <cell r="E651">
            <v>7650841.8499999996</v>
          </cell>
          <cell r="F651">
            <v>29648939.280000001</v>
          </cell>
          <cell r="G651">
            <v>2932853.7</v>
          </cell>
          <cell r="H651">
            <v>26716085.579999998</v>
          </cell>
        </row>
        <row r="652">
          <cell r="A652" t="str">
            <v>72000630</v>
          </cell>
          <cell r="B652" t="str">
            <v>Rclm-S RK (T FL)</v>
          </cell>
          <cell r="C652">
            <v>-2991454.4</v>
          </cell>
          <cell r="D652">
            <v>-930810.02</v>
          </cell>
          <cell r="E652">
            <v>-2060644.38</v>
          </cell>
          <cell r="F652">
            <v>-8364946.8099999996</v>
          </cell>
          <cell r="G652">
            <v>-930810.02</v>
          </cell>
          <cell r="H652">
            <v>-7434136.79</v>
          </cell>
        </row>
        <row r="653">
          <cell r="A653" t="str">
            <v>72000700</v>
          </cell>
          <cell r="B653" t="str">
            <v>Time - BNSF Flat</v>
          </cell>
          <cell r="C653">
            <v>1623440.15</v>
          </cell>
          <cell r="D653">
            <v>1305979.52</v>
          </cell>
          <cell r="E653">
            <v>317460.63</v>
          </cell>
          <cell r="F653">
            <v>4501419.9800000004</v>
          </cell>
          <cell r="G653">
            <v>1305979.52</v>
          </cell>
          <cell r="H653">
            <v>3195440.46</v>
          </cell>
        </row>
        <row r="654">
          <cell r="A654" t="str">
            <v>72000710</v>
          </cell>
          <cell r="B654" t="str">
            <v>Miles-S FL (S RK)</v>
          </cell>
          <cell r="C654">
            <v>422244.22</v>
          </cell>
          <cell r="D654">
            <v>356401.87</v>
          </cell>
          <cell r="E654">
            <v>65842.350000000006</v>
          </cell>
          <cell r="F654">
            <v>1025560.57</v>
          </cell>
          <cell r="G654">
            <v>356401.87</v>
          </cell>
          <cell r="H654">
            <v>669158.69999999995</v>
          </cell>
        </row>
        <row r="655">
          <cell r="A655" t="str">
            <v>72000720</v>
          </cell>
          <cell r="B655" t="str">
            <v>Rclm-S FL (S RK)</v>
          </cell>
          <cell r="C655">
            <v>-274683.09000000003</v>
          </cell>
          <cell r="D655">
            <v>-6308949.2300000004</v>
          </cell>
          <cell r="E655">
            <v>6034266.1399999997</v>
          </cell>
          <cell r="F655">
            <v>2630463.1800000002</v>
          </cell>
          <cell r="G655">
            <v>-6308949.2300000004</v>
          </cell>
          <cell r="H655">
            <v>8939412.4100000001</v>
          </cell>
        </row>
        <row r="656">
          <cell r="A656" t="str">
            <v>72000900</v>
          </cell>
          <cell r="B656" t="str">
            <v>Offline Earnings - F</v>
          </cell>
          <cell r="C656">
            <v>23126.17</v>
          </cell>
          <cell r="D656">
            <v>-22603.94</v>
          </cell>
          <cell r="E656">
            <v>45730.11</v>
          </cell>
          <cell r="F656">
            <v>29326.36</v>
          </cell>
          <cell r="G656">
            <v>-22603.94</v>
          </cell>
          <cell r="H656">
            <v>51930.3</v>
          </cell>
        </row>
        <row r="657">
          <cell r="A657" t="str">
            <v>72000000x</v>
          </cell>
          <cell r="C657">
            <v>21132066.66</v>
          </cell>
          <cell r="D657">
            <v>12369395.880000008</v>
          </cell>
          <cell r="E657">
            <v>8762670.7799999975</v>
          </cell>
          <cell r="F657">
            <v>69954637.120000005</v>
          </cell>
          <cell r="G657">
            <v>67766378.319999978</v>
          </cell>
          <cell r="H657">
            <v>2188258.8000000073</v>
          </cell>
        </row>
        <row r="659">
          <cell r="A659" t="str">
            <v>72010100</v>
          </cell>
          <cell r="B659" t="str">
            <v>SP-Time</v>
          </cell>
          <cell r="C659">
            <v>-326856.93</v>
          </cell>
          <cell r="D659">
            <v>-400507.79</v>
          </cell>
          <cell r="E659">
            <v>73650.86</v>
          </cell>
          <cell r="F659">
            <v>-1108564.6100000001</v>
          </cell>
          <cell r="G659">
            <v>-400507.79</v>
          </cell>
          <cell r="H659">
            <v>-708056.82</v>
          </cell>
        </row>
        <row r="660">
          <cell r="A660" t="str">
            <v>72010200</v>
          </cell>
          <cell r="B660" t="str">
            <v>SP-Miles</v>
          </cell>
          <cell r="C660">
            <v>-235900.14</v>
          </cell>
          <cell r="D660">
            <v>-177359.34</v>
          </cell>
          <cell r="E660">
            <v>-58540.800000000003</v>
          </cell>
          <cell r="F660">
            <v>-625297.72</v>
          </cell>
          <cell r="G660">
            <v>-177359.34</v>
          </cell>
          <cell r="H660">
            <v>-447938.38</v>
          </cell>
        </row>
        <row r="661">
          <cell r="A661" t="str">
            <v>72010300</v>
          </cell>
          <cell r="B661" t="str">
            <v>SP-Reclaim</v>
          </cell>
          <cell r="C661">
            <v>339983.53</v>
          </cell>
          <cell r="D661">
            <v>74123.69</v>
          </cell>
          <cell r="E661">
            <v>265859.84000000003</v>
          </cell>
          <cell r="F661">
            <v>-1984089.25</v>
          </cell>
          <cell r="G661">
            <v>74123.69</v>
          </cell>
          <cell r="H661">
            <v>-2058212.94</v>
          </cell>
        </row>
        <row r="662">
          <cell r="A662" t="str">
            <v>72010400</v>
          </cell>
          <cell r="B662" t="str">
            <v>SP-Claims</v>
          </cell>
          <cell r="C662">
            <v>-1570.22</v>
          </cell>
          <cell r="D662">
            <v>-527.07000000000005</v>
          </cell>
          <cell r="E662">
            <v>-1043.1500000000001</v>
          </cell>
          <cell r="F662">
            <v>83627.81</v>
          </cell>
          <cell r="G662">
            <v>-527.07000000000005</v>
          </cell>
          <cell r="H662">
            <v>84154.880000000005</v>
          </cell>
        </row>
        <row r="663">
          <cell r="A663" t="str">
            <v>72010500</v>
          </cell>
          <cell r="B663" t="str">
            <v>SP-MRL</v>
          </cell>
          <cell r="C663">
            <v>0</v>
          </cell>
          <cell r="D663">
            <v>-115000</v>
          </cell>
          <cell r="E663">
            <v>115000</v>
          </cell>
          <cell r="F663">
            <v>7456.06</v>
          </cell>
          <cell r="G663">
            <v>-115000</v>
          </cell>
          <cell r="H663">
            <v>122456.06</v>
          </cell>
        </row>
        <row r="664">
          <cell r="A664" t="str">
            <v>72010610</v>
          </cell>
          <cell r="B664" t="str">
            <v>SP-Rclm-S Rk (S Fl)</v>
          </cell>
          <cell r="C664">
            <v>3853.36</v>
          </cell>
          <cell r="D664">
            <v>1391.6</v>
          </cell>
          <cell r="E664">
            <v>2461.7600000000002</v>
          </cell>
          <cell r="F664">
            <v>48488.99</v>
          </cell>
          <cell r="G664">
            <v>1391.6</v>
          </cell>
          <cell r="H664">
            <v>47097.39</v>
          </cell>
        </row>
        <row r="665">
          <cell r="A665" t="str">
            <v>72010620</v>
          </cell>
          <cell r="B665" t="str">
            <v>SP-Time-S Rk (T Fl)</v>
          </cell>
          <cell r="C665">
            <v>-756.8</v>
          </cell>
          <cell r="D665">
            <v>-1483.2</v>
          </cell>
          <cell r="E665">
            <v>726.4</v>
          </cell>
          <cell r="F665">
            <v>268979.42</v>
          </cell>
          <cell r="G665">
            <v>-1483.2</v>
          </cell>
          <cell r="H665">
            <v>270462.62</v>
          </cell>
        </row>
        <row r="666">
          <cell r="A666" t="str">
            <v>72010630</v>
          </cell>
          <cell r="B666" t="str">
            <v>SP-Rclm-S Rk (T Fl)</v>
          </cell>
          <cell r="C666">
            <v>161962.16</v>
          </cell>
          <cell r="D666">
            <v>43997.94</v>
          </cell>
          <cell r="E666">
            <v>117964.22</v>
          </cell>
          <cell r="F666">
            <v>602847.67000000004</v>
          </cell>
          <cell r="G666">
            <v>43997.94</v>
          </cell>
          <cell r="H666">
            <v>558849.73</v>
          </cell>
        </row>
        <row r="667">
          <cell r="A667" t="str">
            <v>72010720</v>
          </cell>
          <cell r="B667" t="str">
            <v>SP-Rclm-S Fl (S Rk)</v>
          </cell>
          <cell r="C667">
            <v>184561.83</v>
          </cell>
          <cell r="D667">
            <v>11575.16</v>
          </cell>
          <cell r="E667">
            <v>172986.67</v>
          </cell>
          <cell r="F667">
            <v>568677.89</v>
          </cell>
          <cell r="G667">
            <v>11575.16</v>
          </cell>
          <cell r="H667">
            <v>557102.73</v>
          </cell>
        </row>
        <row r="668">
          <cell r="A668" t="str">
            <v>72010900</v>
          </cell>
          <cell r="B668" t="str">
            <v>SP-First Month Adj</v>
          </cell>
          <cell r="C668">
            <v>-58137.14</v>
          </cell>
          <cell r="D668">
            <v>-34182.980000000003</v>
          </cell>
          <cell r="E668">
            <v>-23954.16</v>
          </cell>
          <cell r="F668">
            <v>-166029.57</v>
          </cell>
          <cell r="G668">
            <v>-34182.980000000003</v>
          </cell>
          <cell r="H668">
            <v>-131846.59</v>
          </cell>
        </row>
        <row r="669">
          <cell r="A669" t="str">
            <v>72010000x</v>
          </cell>
          <cell r="C669">
            <v>67139.649999999951</v>
          </cell>
          <cell r="D669">
            <v>-597971.98999999987</v>
          </cell>
          <cell r="E669">
            <v>665111.64</v>
          </cell>
          <cell r="F669">
            <v>-2303903.3099999996</v>
          </cell>
          <cell r="G669">
            <v>-597971.98999999987</v>
          </cell>
          <cell r="H669">
            <v>-1705931.3199999996</v>
          </cell>
        </row>
        <row r="671">
          <cell r="A671" t="str">
            <v>72050000</v>
          </cell>
          <cell r="B671" t="str">
            <v>Off Earn Lse Equip</v>
          </cell>
          <cell r="C671">
            <v>2139176.88</v>
          </cell>
          <cell r="D671">
            <v>1332355.73</v>
          </cell>
          <cell r="E671">
            <v>806821.15</v>
          </cell>
          <cell r="F671">
            <v>6855118.0700000003</v>
          </cell>
          <cell r="G671">
            <v>3700094.7</v>
          </cell>
          <cell r="H671">
            <v>3155023.37</v>
          </cell>
        </row>
        <row r="672">
          <cell r="A672" t="str">
            <v>72050100</v>
          </cell>
          <cell r="B672" t="str">
            <v>OEL-Time</v>
          </cell>
          <cell r="C672">
            <v>15988301.789999999</v>
          </cell>
          <cell r="D672">
            <v>17161825.670000002</v>
          </cell>
          <cell r="E672">
            <v>-1173523.8799999999</v>
          </cell>
          <cell r="F672">
            <v>48818954.350000001</v>
          </cell>
          <cell r="G672">
            <v>17161825.670000002</v>
          </cell>
          <cell r="H672">
            <v>31657128.68</v>
          </cell>
        </row>
        <row r="673">
          <cell r="A673" t="str">
            <v>72050200</v>
          </cell>
          <cell r="B673" t="str">
            <v>OEL-Miles</v>
          </cell>
          <cell r="C673">
            <v>4131431.77</v>
          </cell>
          <cell r="D673">
            <v>4808973.09</v>
          </cell>
          <cell r="E673">
            <v>-677541.32</v>
          </cell>
          <cell r="F673">
            <v>11925761.949999999</v>
          </cell>
          <cell r="G673">
            <v>4808973.09</v>
          </cell>
          <cell r="H673">
            <v>7116788.8600000003</v>
          </cell>
        </row>
        <row r="674">
          <cell r="A674" t="str">
            <v>72050300</v>
          </cell>
          <cell r="B674" t="str">
            <v>OEL-Reclaim</v>
          </cell>
          <cell r="C674">
            <v>-1893354.55</v>
          </cell>
          <cell r="D674">
            <v>-1099888.29</v>
          </cell>
          <cell r="E674">
            <v>-793466.26</v>
          </cell>
          <cell r="F674">
            <v>-6497099.2800000003</v>
          </cell>
          <cell r="G674">
            <v>-1099888.29</v>
          </cell>
          <cell r="H674">
            <v>-5397210.9900000002</v>
          </cell>
        </row>
        <row r="675">
          <cell r="A675" t="str">
            <v>72050400</v>
          </cell>
          <cell r="B675" t="str">
            <v>OEL-Claims</v>
          </cell>
          <cell r="C675">
            <v>118241.27</v>
          </cell>
          <cell r="D675">
            <v>40372.03</v>
          </cell>
          <cell r="E675">
            <v>77869.240000000005</v>
          </cell>
          <cell r="F675">
            <v>223002.99</v>
          </cell>
          <cell r="G675">
            <v>40372.03</v>
          </cell>
          <cell r="H675">
            <v>182630.96</v>
          </cell>
        </row>
        <row r="676">
          <cell r="A676" t="str">
            <v>72050500</v>
          </cell>
          <cell r="B676" t="str">
            <v>OEL-MRL</v>
          </cell>
          <cell r="C676">
            <v>82235.929999999993</v>
          </cell>
          <cell r="D676">
            <v>47673.54</v>
          </cell>
          <cell r="E676">
            <v>34562.39</v>
          </cell>
          <cell r="F676">
            <v>241139.35</v>
          </cell>
          <cell r="G676">
            <v>47673.54</v>
          </cell>
          <cell r="H676">
            <v>193465.81</v>
          </cell>
        </row>
        <row r="677">
          <cell r="A677" t="str">
            <v>72050700</v>
          </cell>
          <cell r="B677" t="str">
            <v>OEL-Time-S Fl (S Rk)</v>
          </cell>
          <cell r="C677">
            <v>573909.80000000005</v>
          </cell>
          <cell r="D677">
            <v>512443.56</v>
          </cell>
          <cell r="E677">
            <v>61466.239999999998</v>
          </cell>
          <cell r="F677">
            <v>1616878.6</v>
          </cell>
          <cell r="G677">
            <v>512443.56</v>
          </cell>
          <cell r="H677">
            <v>1104435.04</v>
          </cell>
        </row>
        <row r="678">
          <cell r="A678" t="str">
            <v>72050710</v>
          </cell>
          <cell r="B678" t="str">
            <v>OEL-Mile-S Fl (S Rk)</v>
          </cell>
          <cell r="C678">
            <v>152946.06</v>
          </cell>
          <cell r="D678">
            <v>150315.44</v>
          </cell>
          <cell r="E678">
            <v>2630.62</v>
          </cell>
          <cell r="F678">
            <v>425094.38</v>
          </cell>
          <cell r="G678">
            <v>150315.44</v>
          </cell>
          <cell r="H678">
            <v>274778.94</v>
          </cell>
        </row>
        <row r="679">
          <cell r="A679" t="str">
            <v>72050720</v>
          </cell>
          <cell r="B679" t="str">
            <v>OEL-Rclm-S Fl (S Rk)</v>
          </cell>
          <cell r="C679">
            <v>-107635.53</v>
          </cell>
          <cell r="D679">
            <v>-177858.86</v>
          </cell>
          <cell r="E679">
            <v>70223.33</v>
          </cell>
          <cell r="F679">
            <v>-278772.2</v>
          </cell>
          <cell r="G679">
            <v>-177858.86</v>
          </cell>
          <cell r="H679">
            <v>-100913.34</v>
          </cell>
        </row>
        <row r="680">
          <cell r="A680" t="str">
            <v>72050900</v>
          </cell>
          <cell r="B680" t="str">
            <v>OEL-First Month Adj</v>
          </cell>
          <cell r="C680">
            <v>28724.61</v>
          </cell>
          <cell r="D680">
            <v>-20622.79</v>
          </cell>
          <cell r="E680">
            <v>49347.4</v>
          </cell>
          <cell r="F680">
            <v>-51096.75</v>
          </cell>
          <cell r="G680">
            <v>-20622.79</v>
          </cell>
          <cell r="H680">
            <v>-30473.96</v>
          </cell>
        </row>
        <row r="681">
          <cell r="A681" t="str">
            <v>72080000</v>
          </cell>
          <cell r="B681" t="str">
            <v>Detention Receipts</v>
          </cell>
          <cell r="C681">
            <v>0</v>
          </cell>
          <cell r="D681">
            <v>0</v>
          </cell>
          <cell r="E681">
            <v>0</v>
          </cell>
          <cell r="F681">
            <v>975.24</v>
          </cell>
          <cell r="G681">
            <v>0</v>
          </cell>
          <cell r="H681">
            <v>975.24</v>
          </cell>
        </row>
        <row r="682">
          <cell r="A682" t="str">
            <v>72050000x</v>
          </cell>
          <cell r="C682">
            <v>21213978.029999994</v>
          </cell>
          <cell r="D682">
            <v>22755589.120000005</v>
          </cell>
          <cell r="E682">
            <v>-1541611.0899999999</v>
          </cell>
          <cell r="F682">
            <v>63279956.70000001</v>
          </cell>
          <cell r="G682">
            <v>25123328.090000004</v>
          </cell>
          <cell r="H682">
            <v>38156628.609999992</v>
          </cell>
        </row>
        <row r="684">
          <cell r="A684" t="str">
            <v>73000000</v>
          </cell>
          <cell r="B684" t="str">
            <v>Foreign Car Payments</v>
          </cell>
          <cell r="C684">
            <v>-119834.87</v>
          </cell>
          <cell r="D684">
            <v>668626.66</v>
          </cell>
          <cell r="E684">
            <v>-788461.53</v>
          </cell>
          <cell r="F684">
            <v>-756177.73</v>
          </cell>
          <cell r="G684">
            <v>-68914947.390000001</v>
          </cell>
          <cell r="H684">
            <v>68158769.659999996</v>
          </cell>
        </row>
        <row r="685">
          <cell r="A685" t="str">
            <v>73000100</v>
          </cell>
          <cell r="B685" t="str">
            <v>Foreign Car Hire - T</v>
          </cell>
          <cell r="C685">
            <v>-15891404.68</v>
          </cell>
          <cell r="D685">
            <v>-23992778.309999999</v>
          </cell>
          <cell r="E685">
            <v>8101373.6299999999</v>
          </cell>
          <cell r="F685">
            <v>-47837749.280000001</v>
          </cell>
          <cell r="G685">
            <v>-23992778.309999999</v>
          </cell>
          <cell r="H685">
            <v>-23844970.969999999</v>
          </cell>
        </row>
        <row r="686">
          <cell r="A686" t="str">
            <v>73000200</v>
          </cell>
          <cell r="B686" t="str">
            <v>Foreign Car Hire - M</v>
          </cell>
          <cell r="C686">
            <v>-6789214.0999999996</v>
          </cell>
          <cell r="D686">
            <v>-7862153.04</v>
          </cell>
          <cell r="E686">
            <v>1072938.94</v>
          </cell>
          <cell r="F686">
            <v>-19757984.559999999</v>
          </cell>
          <cell r="G686">
            <v>-7862153.04</v>
          </cell>
          <cell r="H686">
            <v>-11895831.52</v>
          </cell>
        </row>
        <row r="687">
          <cell r="A687" t="str">
            <v>73000300</v>
          </cell>
          <cell r="B687" t="str">
            <v>Foreign Car Hire - R</v>
          </cell>
          <cell r="C687">
            <v>-78189.27</v>
          </cell>
          <cell r="D687">
            <v>343756.21</v>
          </cell>
          <cell r="E687">
            <v>-421945.48</v>
          </cell>
          <cell r="F687">
            <v>-1502325.16</v>
          </cell>
          <cell r="G687">
            <v>343756.21</v>
          </cell>
          <cell r="H687">
            <v>-1846081.37</v>
          </cell>
        </row>
        <row r="688">
          <cell r="A688" t="str">
            <v>73000400</v>
          </cell>
          <cell r="B688" t="str">
            <v>Foreign Car Hire - C</v>
          </cell>
          <cell r="C688">
            <v>-155510.51</v>
          </cell>
          <cell r="D688">
            <v>-5317.49</v>
          </cell>
          <cell r="E688">
            <v>-150193.01999999999</v>
          </cell>
          <cell r="F688">
            <v>-569689.4</v>
          </cell>
          <cell r="G688">
            <v>-5317.49</v>
          </cell>
          <cell r="H688">
            <v>-564371.91</v>
          </cell>
        </row>
        <row r="689">
          <cell r="A689" t="str">
            <v>73000500</v>
          </cell>
          <cell r="B689" t="str">
            <v>Foreign Car Hire - M</v>
          </cell>
          <cell r="C689">
            <v>-662288.18000000005</v>
          </cell>
          <cell r="D689">
            <v>-834430.31</v>
          </cell>
          <cell r="E689">
            <v>172142.13</v>
          </cell>
          <cell r="F689">
            <v>-2288794.4700000002</v>
          </cell>
          <cell r="G689">
            <v>-834430.31</v>
          </cell>
          <cell r="H689">
            <v>-1454364.16</v>
          </cell>
        </row>
        <row r="690">
          <cell r="A690" t="str">
            <v>73000600</v>
          </cell>
          <cell r="B690" t="str">
            <v>Time - Foreign Rack</v>
          </cell>
          <cell r="C690">
            <v>-914761.11</v>
          </cell>
          <cell r="D690">
            <v>-978528.96</v>
          </cell>
          <cell r="E690">
            <v>63767.85</v>
          </cell>
          <cell r="F690">
            <v>-2730103.36</v>
          </cell>
          <cell r="G690">
            <v>-978528.96</v>
          </cell>
          <cell r="H690">
            <v>-1751574.4</v>
          </cell>
        </row>
        <row r="691">
          <cell r="A691" t="str">
            <v>73000610</v>
          </cell>
          <cell r="B691" t="str">
            <v>Rclm-F RK (F FL)</v>
          </cell>
          <cell r="C691">
            <v>189553.06</v>
          </cell>
          <cell r="D691">
            <v>204123.42</v>
          </cell>
          <cell r="E691">
            <v>-14570.36</v>
          </cell>
          <cell r="F691">
            <v>548831.22</v>
          </cell>
          <cell r="G691">
            <v>204123.42</v>
          </cell>
          <cell r="H691">
            <v>344707.8</v>
          </cell>
        </row>
        <row r="692">
          <cell r="A692" t="str">
            <v>73000700</v>
          </cell>
          <cell r="B692" t="str">
            <v>Time - Foreign Flat</v>
          </cell>
          <cell r="C692">
            <v>-2374296.48</v>
          </cell>
          <cell r="D692">
            <v>-2724857.41</v>
          </cell>
          <cell r="E692">
            <v>350560.93</v>
          </cell>
          <cell r="F692">
            <v>-7190761.3899999997</v>
          </cell>
          <cell r="G692">
            <v>-2724857.41</v>
          </cell>
          <cell r="H692">
            <v>-4465903.9800000004</v>
          </cell>
        </row>
        <row r="693">
          <cell r="A693" t="str">
            <v>73000710</v>
          </cell>
          <cell r="B693" t="str">
            <v>Miles-F FL (F RK)</v>
          </cell>
          <cell r="C693">
            <v>-836638.77</v>
          </cell>
          <cell r="D693">
            <v>-936610.31</v>
          </cell>
          <cell r="E693">
            <v>99971.54</v>
          </cell>
          <cell r="F693">
            <v>-2419220.4300000002</v>
          </cell>
          <cell r="G693">
            <v>-936610.31</v>
          </cell>
          <cell r="H693">
            <v>-1482610.12</v>
          </cell>
        </row>
        <row r="694">
          <cell r="A694" t="str">
            <v>73000720</v>
          </cell>
          <cell r="B694" t="str">
            <v>Rclm-F FL (F RK)</v>
          </cell>
          <cell r="C694">
            <v>188913.84</v>
          </cell>
          <cell r="D694">
            <v>2285604.35</v>
          </cell>
          <cell r="E694">
            <v>-2096690.51</v>
          </cell>
          <cell r="F694">
            <v>-1619305.76</v>
          </cell>
          <cell r="G694">
            <v>2285604.35</v>
          </cell>
          <cell r="H694">
            <v>-3904910.11</v>
          </cell>
        </row>
        <row r="695">
          <cell r="A695" t="str">
            <v>73000800</v>
          </cell>
          <cell r="B695" t="str">
            <v>Foreign Car Hire - M</v>
          </cell>
          <cell r="C695">
            <v>-171017.08</v>
          </cell>
          <cell r="D695">
            <v>10665.35</v>
          </cell>
          <cell r="E695">
            <v>-181682.43</v>
          </cell>
          <cell r="F695">
            <v>-393435.23</v>
          </cell>
          <cell r="G695">
            <v>10665.35</v>
          </cell>
          <cell r="H695">
            <v>-404100.58</v>
          </cell>
        </row>
        <row r="696">
          <cell r="A696" t="str">
            <v>73000900</v>
          </cell>
          <cell r="B696" t="str">
            <v>Foreign Car Hire - F</v>
          </cell>
          <cell r="C696">
            <v>3773.36</v>
          </cell>
          <cell r="D696">
            <v>4294.41</v>
          </cell>
          <cell r="E696">
            <v>-521.04999999999995</v>
          </cell>
          <cell r="F696">
            <v>20130.27</v>
          </cell>
          <cell r="G696">
            <v>4294.41</v>
          </cell>
          <cell r="H696">
            <v>15835.86</v>
          </cell>
        </row>
        <row r="697">
          <cell r="A697" t="str">
            <v>73000000x</v>
          </cell>
          <cell r="C697">
            <v>-27610914.789999999</v>
          </cell>
          <cell r="D697">
            <v>-33817605.429999992</v>
          </cell>
          <cell r="E697">
            <v>6206690.6399999978</v>
          </cell>
          <cell r="F697">
            <v>-86496585.280000016</v>
          </cell>
          <cell r="G697">
            <v>-103401179.48000002</v>
          </cell>
          <cell r="H697">
            <v>16904594.199999999</v>
          </cell>
        </row>
        <row r="699">
          <cell r="A699" t="str">
            <v>73210000</v>
          </cell>
          <cell r="B699" t="str">
            <v>TTX Car Payments</v>
          </cell>
          <cell r="C699">
            <v>341789.37</v>
          </cell>
          <cell r="D699">
            <v>208850.39</v>
          </cell>
          <cell r="E699">
            <v>132938.98000000001</v>
          </cell>
          <cell r="F699">
            <v>-1117426.3899999999</v>
          </cell>
          <cell r="G699">
            <v>-152920456.06999999</v>
          </cell>
          <cell r="H699">
            <v>151803029.68000001</v>
          </cell>
        </row>
        <row r="700">
          <cell r="A700" t="str">
            <v>73210110</v>
          </cell>
          <cell r="B700" t="str">
            <v>TTX Car Hire - Incen</v>
          </cell>
          <cell r="C700">
            <v>1298824.78</v>
          </cell>
          <cell r="D700">
            <v>1668152.71</v>
          </cell>
          <cell r="E700">
            <v>-369327.93</v>
          </cell>
          <cell r="F700">
            <v>4939322</v>
          </cell>
          <cell r="G700">
            <v>1668152.71</v>
          </cell>
          <cell r="H700">
            <v>3271169.29</v>
          </cell>
        </row>
        <row r="701">
          <cell r="A701" t="str">
            <v>73210200</v>
          </cell>
          <cell r="B701" t="str">
            <v>TTX Car Hire - Miles</v>
          </cell>
          <cell r="C701">
            <v>-22213182.039999999</v>
          </cell>
          <cell r="D701">
            <v>-19138449.280000001</v>
          </cell>
          <cell r="E701">
            <v>-3074732.76</v>
          </cell>
          <cell r="F701">
            <v>-62782430.32</v>
          </cell>
          <cell r="G701">
            <v>-19138449.280000001</v>
          </cell>
          <cell r="H701">
            <v>-43643981.039999999</v>
          </cell>
        </row>
        <row r="702">
          <cell r="A702" t="str">
            <v>73210300</v>
          </cell>
          <cell r="B702" t="str">
            <v>TTX Car Hire - Recla</v>
          </cell>
          <cell r="C702">
            <v>-891589.74</v>
          </cell>
          <cell r="D702">
            <v>65146.38</v>
          </cell>
          <cell r="E702">
            <v>-956736.12</v>
          </cell>
          <cell r="F702">
            <v>-5785933.6900000004</v>
          </cell>
          <cell r="G702">
            <v>65146.38</v>
          </cell>
          <cell r="H702">
            <v>-5851080.0700000003</v>
          </cell>
        </row>
        <row r="703">
          <cell r="A703" t="str">
            <v>73210500</v>
          </cell>
          <cell r="B703" t="str">
            <v>TTX Car Hire - MRL</v>
          </cell>
          <cell r="C703">
            <v>-552340.39</v>
          </cell>
          <cell r="D703">
            <v>-186017.69</v>
          </cell>
          <cell r="E703">
            <v>-366322.7</v>
          </cell>
          <cell r="F703">
            <v>-1798952.65</v>
          </cell>
          <cell r="G703">
            <v>-186017.69</v>
          </cell>
          <cell r="H703">
            <v>-1612934.96</v>
          </cell>
        </row>
        <row r="704">
          <cell r="A704" t="str">
            <v>73210600</v>
          </cell>
          <cell r="B704" t="str">
            <v>Time - Foreign Rack</v>
          </cell>
          <cell r="C704">
            <v>-8260366.0700000003</v>
          </cell>
          <cell r="D704">
            <v>-10302812.210000001</v>
          </cell>
          <cell r="E704">
            <v>2042446.14</v>
          </cell>
          <cell r="F704">
            <v>-21467725.629999999</v>
          </cell>
          <cell r="G704">
            <v>-10302812.210000001</v>
          </cell>
          <cell r="H704">
            <v>-11164913.42</v>
          </cell>
        </row>
        <row r="705">
          <cell r="A705" t="str">
            <v>73210610</v>
          </cell>
          <cell r="B705" t="str">
            <v>Rclm-F RK (T FL)</v>
          </cell>
          <cell r="C705">
            <v>1634854.06</v>
          </cell>
          <cell r="D705">
            <v>1593743.56</v>
          </cell>
          <cell r="E705">
            <v>41110.5</v>
          </cell>
          <cell r="F705">
            <v>4720523.3099999996</v>
          </cell>
          <cell r="G705">
            <v>1593743.56</v>
          </cell>
          <cell r="H705">
            <v>3126779.75</v>
          </cell>
        </row>
        <row r="706">
          <cell r="A706" t="str">
            <v>73210700</v>
          </cell>
          <cell r="B706" t="str">
            <v>Time - TTX Flat</v>
          </cell>
          <cell r="C706">
            <v>-1208068.3600000001</v>
          </cell>
          <cell r="D706">
            <v>-1146921.93</v>
          </cell>
          <cell r="E706">
            <v>-61146.43</v>
          </cell>
          <cell r="F706">
            <v>-3467133.5</v>
          </cell>
          <cell r="G706">
            <v>-1146921.93</v>
          </cell>
          <cell r="H706">
            <v>-2320211.5699999998</v>
          </cell>
        </row>
        <row r="707">
          <cell r="A707" t="str">
            <v>73210710</v>
          </cell>
          <cell r="B707" t="str">
            <v>Miles-T FL (S RK)</v>
          </cell>
          <cell r="C707">
            <v>-92969.51</v>
          </cell>
          <cell r="D707">
            <v>-76741.38</v>
          </cell>
          <cell r="E707">
            <v>-16228.13</v>
          </cell>
          <cell r="F707">
            <v>-267647.09999999998</v>
          </cell>
          <cell r="G707">
            <v>-76741.38</v>
          </cell>
          <cell r="H707">
            <v>-190905.72</v>
          </cell>
        </row>
        <row r="708">
          <cell r="A708" t="str">
            <v>73210720</v>
          </cell>
          <cell r="B708" t="str">
            <v>Rclm-T FL (S RK)</v>
          </cell>
          <cell r="C708">
            <v>-2284258.23</v>
          </cell>
          <cell r="D708">
            <v>-795401</v>
          </cell>
          <cell r="E708">
            <v>-1488857.23</v>
          </cell>
          <cell r="F708">
            <v>-6557929.0599999996</v>
          </cell>
          <cell r="G708">
            <v>-795401</v>
          </cell>
          <cell r="H708">
            <v>-5762528.0599999996</v>
          </cell>
        </row>
        <row r="709">
          <cell r="A709" t="str">
            <v>73210730</v>
          </cell>
          <cell r="B709" t="str">
            <v>Time-T FL (F RK)</v>
          </cell>
          <cell r="C709">
            <v>-8596153.2200000007</v>
          </cell>
          <cell r="D709">
            <v>-8872507.8800000008</v>
          </cell>
          <cell r="E709">
            <v>276354.65999999997</v>
          </cell>
          <cell r="F709">
            <v>-25407692.359999999</v>
          </cell>
          <cell r="G709">
            <v>-8872507.8800000008</v>
          </cell>
          <cell r="H709">
            <v>-16535184.48</v>
          </cell>
        </row>
        <row r="710">
          <cell r="A710" t="str">
            <v>73210740</v>
          </cell>
          <cell r="B710" t="str">
            <v>Miles-T FL (F RK)</v>
          </cell>
          <cell r="C710">
            <v>-671755.62</v>
          </cell>
          <cell r="D710">
            <v>-625147.24</v>
          </cell>
          <cell r="E710">
            <v>-46608.38</v>
          </cell>
          <cell r="F710">
            <v>-2002786.9</v>
          </cell>
          <cell r="G710">
            <v>-625147.24</v>
          </cell>
          <cell r="H710">
            <v>-1377639.66</v>
          </cell>
        </row>
        <row r="711">
          <cell r="A711" t="str">
            <v>73210750</v>
          </cell>
          <cell r="B711" t="str">
            <v>Rclm-T FL (F RK)</v>
          </cell>
          <cell r="C711">
            <v>1659779.43</v>
          </cell>
          <cell r="D711">
            <v>1760340.57</v>
          </cell>
          <cell r="E711">
            <v>-100561.14</v>
          </cell>
          <cell r="F711">
            <v>4825024.26</v>
          </cell>
          <cell r="G711">
            <v>1760340.57</v>
          </cell>
          <cell r="H711">
            <v>3064683.69</v>
          </cell>
        </row>
        <row r="712">
          <cell r="A712" t="str">
            <v>73210100</v>
          </cell>
          <cell r="B712" t="str">
            <v>TTX Car Hire - Time</v>
          </cell>
          <cell r="C712">
            <v>-41632022.659999996</v>
          </cell>
          <cell r="D712">
            <v>-43540642.840000004</v>
          </cell>
          <cell r="E712">
            <v>1908620.18</v>
          </cell>
          <cell r="F712">
            <v>-121590580.03</v>
          </cell>
          <cell r="G712">
            <v>-44101713.909999996</v>
          </cell>
          <cell r="H712">
            <v>-77488866.120000005</v>
          </cell>
        </row>
        <row r="713">
          <cell r="A713" t="str">
            <v>73210400</v>
          </cell>
          <cell r="B713" t="str">
            <v>TTX Car Hire - Claim</v>
          </cell>
          <cell r="C713">
            <v>0</v>
          </cell>
          <cell r="D713">
            <v>428100</v>
          </cell>
          <cell r="E713">
            <v>-428100</v>
          </cell>
          <cell r="F713">
            <v>-225545.03</v>
          </cell>
          <cell r="G713">
            <v>-212300</v>
          </cell>
          <cell r="H713">
            <v>-13245.03</v>
          </cell>
        </row>
        <row r="714">
          <cell r="A714" t="str">
            <v>73210000x</v>
          </cell>
          <cell r="C714">
            <v>-81467458.199999988</v>
          </cell>
          <cell r="D714">
            <v>-78960307.840000004</v>
          </cell>
          <cell r="E714">
            <v>-2507150.3600000003</v>
          </cell>
          <cell r="F714">
            <v>-237986913.09</v>
          </cell>
          <cell r="G714">
            <v>-233291085.37</v>
          </cell>
          <cell r="H714">
            <v>-4695827.719999983</v>
          </cell>
        </row>
        <row r="716">
          <cell r="A716" t="str">
            <v>73330000</v>
          </cell>
          <cell r="B716" t="str">
            <v>Other Equipment Rent</v>
          </cell>
          <cell r="C716">
            <v>-410515.71</v>
          </cell>
          <cell r="D716">
            <v>-739920.18</v>
          </cell>
          <cell r="E716">
            <v>329404.46999999997</v>
          </cell>
          <cell r="F716">
            <v>-3106177.6</v>
          </cell>
          <cell r="G716">
            <v>-2901392.47</v>
          </cell>
          <cell r="H716">
            <v>-204785.13</v>
          </cell>
        </row>
        <row r="717">
          <cell r="A717" t="str">
            <v>73331000</v>
          </cell>
          <cell r="B717" t="str">
            <v>Operating Lease - Lo</v>
          </cell>
          <cell r="C717">
            <v>-41509606.460000001</v>
          </cell>
          <cell r="D717">
            <v>-45835231.969999999</v>
          </cell>
          <cell r="E717">
            <v>4325625.51</v>
          </cell>
          <cell r="F717">
            <v>-129573725.59</v>
          </cell>
          <cell r="G717">
            <v>-138077558.24000001</v>
          </cell>
          <cell r="H717">
            <v>8503832.6500000004</v>
          </cell>
        </row>
        <row r="718">
          <cell r="A718" t="str">
            <v>73332000</v>
          </cell>
          <cell r="B718" t="str">
            <v>Operating Lease - Sh</v>
          </cell>
          <cell r="C718">
            <v>-19694038.27</v>
          </cell>
          <cell r="D718">
            <v>-18435819.23</v>
          </cell>
          <cell r="E718">
            <v>-1258219.04</v>
          </cell>
          <cell r="F718">
            <v>-59133159.740000002</v>
          </cell>
          <cell r="G718">
            <v>-50023900.68</v>
          </cell>
          <cell r="H718">
            <v>-9109259.0600000005</v>
          </cell>
        </row>
        <row r="719">
          <cell r="A719" t="str">
            <v>73333000</v>
          </cell>
          <cell r="B719" t="str">
            <v>Operating Lease - St</v>
          </cell>
          <cell r="C719">
            <v>-975304.9</v>
          </cell>
          <cell r="D719">
            <v>-250404.24</v>
          </cell>
          <cell r="E719">
            <v>-724900.66</v>
          </cell>
          <cell r="F719">
            <v>-2095918.86</v>
          </cell>
          <cell r="G719">
            <v>-576413.56999999995</v>
          </cell>
          <cell r="H719">
            <v>-1519505.29</v>
          </cell>
        </row>
        <row r="720">
          <cell r="A720" t="str">
            <v>73334000</v>
          </cell>
          <cell r="B720" t="str">
            <v>PFU Lease</v>
          </cell>
          <cell r="C720">
            <v>331651.99</v>
          </cell>
          <cell r="D720">
            <v>41096.82</v>
          </cell>
          <cell r="E720">
            <v>290555.17</v>
          </cell>
          <cell r="F720">
            <v>1386760.23</v>
          </cell>
          <cell r="G720">
            <v>41096.82</v>
          </cell>
          <cell r="H720">
            <v>1345663.41</v>
          </cell>
        </row>
        <row r="721">
          <cell r="A721" t="str">
            <v>73334100</v>
          </cell>
          <cell r="B721" t="str">
            <v>PFU Lease - Time</v>
          </cell>
          <cell r="C721">
            <v>-3279271.03</v>
          </cell>
          <cell r="D721">
            <v>-2663189.54</v>
          </cell>
          <cell r="E721">
            <v>-616081.49</v>
          </cell>
          <cell r="F721">
            <v>-9736088.2200000007</v>
          </cell>
          <cell r="G721">
            <v>-2663189.54</v>
          </cell>
          <cell r="H721">
            <v>-7072898.6799999997</v>
          </cell>
        </row>
        <row r="722">
          <cell r="A722" t="str">
            <v>73334200</v>
          </cell>
          <cell r="B722" t="str">
            <v>PFU Lease - Miles</v>
          </cell>
          <cell r="C722">
            <v>-3820357.44</v>
          </cell>
          <cell r="D722">
            <v>-4348359.0199999996</v>
          </cell>
          <cell r="E722">
            <v>528001.57999999996</v>
          </cell>
          <cell r="F722">
            <v>-11418944.619999999</v>
          </cell>
          <cell r="G722">
            <v>-4348359.0199999996</v>
          </cell>
          <cell r="H722">
            <v>-7070585.5999999996</v>
          </cell>
        </row>
        <row r="723">
          <cell r="A723" t="str">
            <v>73334300</v>
          </cell>
          <cell r="B723" t="str">
            <v>PFU Lease - Reclaims</v>
          </cell>
          <cell r="C723">
            <v>-379773.73</v>
          </cell>
          <cell r="D723">
            <v>-117460.71</v>
          </cell>
          <cell r="E723">
            <v>-262313.02</v>
          </cell>
          <cell r="F723">
            <v>-1600285.43</v>
          </cell>
          <cell r="G723">
            <v>-117460.71</v>
          </cell>
          <cell r="H723">
            <v>-1482824.72</v>
          </cell>
        </row>
        <row r="724">
          <cell r="A724" t="str">
            <v>73334400</v>
          </cell>
          <cell r="B724" t="str">
            <v>PFU Lease - Claims</v>
          </cell>
          <cell r="C724">
            <v>-147105.57</v>
          </cell>
          <cell r="D724">
            <v>-4679.1499999999996</v>
          </cell>
          <cell r="E724">
            <v>-142426.42000000001</v>
          </cell>
          <cell r="F724">
            <v>-423349.26</v>
          </cell>
          <cell r="G724">
            <v>-4679.1499999999996</v>
          </cell>
          <cell r="H724">
            <v>-418670.11</v>
          </cell>
        </row>
        <row r="725">
          <cell r="A725" t="str">
            <v>73334500</v>
          </cell>
          <cell r="B725" t="str">
            <v>PFU Lease - MRL</v>
          </cell>
          <cell r="C725">
            <v>-812804.78</v>
          </cell>
          <cell r="D725">
            <v>-87956.6</v>
          </cell>
          <cell r="E725">
            <v>-724848.18</v>
          </cell>
          <cell r="F725">
            <v>-1631617.13</v>
          </cell>
          <cell r="G725">
            <v>-87956.6</v>
          </cell>
          <cell r="H725">
            <v>-1543660.53</v>
          </cell>
        </row>
        <row r="726">
          <cell r="A726" t="str">
            <v>73334900</v>
          </cell>
          <cell r="B726" t="str">
            <v>PFU Lease - First Mo</v>
          </cell>
          <cell r="C726">
            <v>-1485.43</v>
          </cell>
          <cell r="D726">
            <v>1021.86</v>
          </cell>
          <cell r="E726">
            <v>-2507.29</v>
          </cell>
          <cell r="F726">
            <v>-73636.06</v>
          </cell>
          <cell r="G726">
            <v>1021.86</v>
          </cell>
          <cell r="H726">
            <v>-74657.919999999998</v>
          </cell>
        </row>
        <row r="727">
          <cell r="A727" t="str">
            <v>73330000x</v>
          </cell>
          <cell r="C727">
            <v>-70698611.329999998</v>
          </cell>
          <cell r="D727">
            <v>-72440901.959999993</v>
          </cell>
          <cell r="E727">
            <v>1742290.629999999</v>
          </cell>
          <cell r="F727">
            <v>-217406142.28000003</v>
          </cell>
          <cell r="G727">
            <v>-198758791.30000001</v>
          </cell>
          <cell r="H727">
            <v>-18647350.980000004</v>
          </cell>
        </row>
        <row r="729">
          <cell r="A729" t="str">
            <v>73340000</v>
          </cell>
          <cell r="B729" t="str">
            <v>PPA Amort – Equip</v>
          </cell>
          <cell r="C729">
            <v>569942.65</v>
          </cell>
          <cell r="D729">
            <v>552901.89</v>
          </cell>
          <cell r="E729">
            <v>17040.759999999998</v>
          </cell>
          <cell r="F729">
            <v>-187871.17</v>
          </cell>
          <cell r="G729">
            <v>1286146.83</v>
          </cell>
          <cell r="H729">
            <v>-1474018</v>
          </cell>
        </row>
        <row r="730">
          <cell r="C730">
            <v>569942.65</v>
          </cell>
          <cell r="D730">
            <v>552901.89</v>
          </cell>
          <cell r="E730">
            <v>17040.759999999998</v>
          </cell>
          <cell r="F730">
            <v>-187871.17</v>
          </cell>
          <cell r="G730">
            <v>1286146.83</v>
          </cell>
          <cell r="H730">
            <v>-1474018</v>
          </cell>
        </row>
        <row r="732">
          <cell r="A732" t="str">
            <v>73470000</v>
          </cell>
          <cell r="B732" t="str">
            <v>Private Car Payments</v>
          </cell>
          <cell r="C732">
            <v>0</v>
          </cell>
          <cell r="D732">
            <v>-290705.18</v>
          </cell>
          <cell r="E732">
            <v>290705.18</v>
          </cell>
          <cell r="F732">
            <v>0</v>
          </cell>
          <cell r="G732">
            <v>-6031430.6399999997</v>
          </cell>
          <cell r="H732">
            <v>6031430.6399999997</v>
          </cell>
        </row>
        <row r="733">
          <cell r="A733" t="str">
            <v>73470200</v>
          </cell>
          <cell r="B733" t="str">
            <v>Private Car Hire - M</v>
          </cell>
          <cell r="C733">
            <v>-1248520.72</v>
          </cell>
          <cell r="D733">
            <v>-1861247.12</v>
          </cell>
          <cell r="E733">
            <v>612726.4</v>
          </cell>
          <cell r="F733">
            <v>-2974810.82</v>
          </cell>
          <cell r="G733">
            <v>-1861247.12</v>
          </cell>
          <cell r="H733">
            <v>-1113563.7</v>
          </cell>
        </row>
        <row r="734">
          <cell r="A734" t="str">
            <v>73470300</v>
          </cell>
          <cell r="B734" t="str">
            <v>Private Car Hire - R</v>
          </cell>
          <cell r="C734">
            <v>-11597.12</v>
          </cell>
          <cell r="D734">
            <v>-462.18</v>
          </cell>
          <cell r="E734">
            <v>-11134.94</v>
          </cell>
          <cell r="F734">
            <v>-98504.22</v>
          </cell>
          <cell r="G734">
            <v>-462.18</v>
          </cell>
          <cell r="H734">
            <v>-98042.04</v>
          </cell>
        </row>
        <row r="735">
          <cell r="A735" t="str">
            <v>73470400</v>
          </cell>
          <cell r="B735" t="str">
            <v>Private Car Hire - C</v>
          </cell>
          <cell r="C735">
            <v>-95973.65</v>
          </cell>
          <cell r="D735">
            <v>-31546.46</v>
          </cell>
          <cell r="E735">
            <v>-64427.19</v>
          </cell>
          <cell r="F735">
            <v>-306253.63</v>
          </cell>
          <cell r="G735">
            <v>-31546.46</v>
          </cell>
          <cell r="H735">
            <v>-274707.17</v>
          </cell>
        </row>
        <row r="736">
          <cell r="A736" t="str">
            <v>73470500</v>
          </cell>
          <cell r="B736" t="str">
            <v>Private Car Hire - M</v>
          </cell>
          <cell r="C736">
            <v>7049.55</v>
          </cell>
          <cell r="D736">
            <v>-10028.58</v>
          </cell>
          <cell r="E736">
            <v>17078.13</v>
          </cell>
          <cell r="F736">
            <v>-240175.93</v>
          </cell>
          <cell r="G736">
            <v>-10028.58</v>
          </cell>
          <cell r="H736">
            <v>-230147.35</v>
          </cell>
        </row>
        <row r="737">
          <cell r="A737" t="str">
            <v>73470900</v>
          </cell>
          <cell r="B737" t="str">
            <v>Private Car Hire - F</v>
          </cell>
          <cell r="C737">
            <v>-9769.5</v>
          </cell>
          <cell r="D737">
            <v>-7100.84</v>
          </cell>
          <cell r="E737">
            <v>-2668.66</v>
          </cell>
          <cell r="F737">
            <v>-57093.81</v>
          </cell>
          <cell r="G737">
            <v>-7100.84</v>
          </cell>
          <cell r="H737">
            <v>-49992.97</v>
          </cell>
        </row>
        <row r="738">
          <cell r="A738" t="str">
            <v>73470000x</v>
          </cell>
          <cell r="C738">
            <v>-1358811.44</v>
          </cell>
          <cell r="D738">
            <v>-2201090.3600000003</v>
          </cell>
          <cell r="E738">
            <v>842278.92000000016</v>
          </cell>
          <cell r="F738">
            <v>-3676838.41</v>
          </cell>
          <cell r="G738">
            <v>-7941815.8199999994</v>
          </cell>
          <cell r="H738">
            <v>4264977.41</v>
          </cell>
        </row>
        <row r="740">
          <cell r="A740" t="str">
            <v>73660000</v>
          </cell>
          <cell r="B740" t="str">
            <v>Car Hire Exp Coal Dt</v>
          </cell>
          <cell r="C740">
            <v>0</v>
          </cell>
          <cell r="D740">
            <v>0</v>
          </cell>
          <cell r="E740">
            <v>0</v>
          </cell>
          <cell r="F740">
            <v>0</v>
          </cell>
          <cell r="G740">
            <v>0</v>
          </cell>
          <cell r="H740">
            <v>0</v>
          </cell>
        </row>
        <row r="741">
          <cell r="A741" t="str">
            <v>75170000</v>
          </cell>
          <cell r="B741" t="str">
            <v>Loco Rent Per Diem</v>
          </cell>
          <cell r="C741">
            <v>-8604802.7799999993</v>
          </cell>
          <cell r="D741">
            <v>-2324707.2400000002</v>
          </cell>
          <cell r="E741">
            <v>-6280095.54</v>
          </cell>
          <cell r="F741">
            <v>-17804861.280000001</v>
          </cell>
          <cell r="G741">
            <v>-22709693.370000001</v>
          </cell>
          <cell r="H741">
            <v>4904832.09</v>
          </cell>
        </row>
        <row r="742">
          <cell r="A742" t="str">
            <v>75180000</v>
          </cell>
          <cell r="B742" t="str">
            <v>Loco Rent Receipts</v>
          </cell>
          <cell r="C742">
            <v>46545.5</v>
          </cell>
          <cell r="D742">
            <v>5938.17</v>
          </cell>
          <cell r="E742">
            <v>40607.33</v>
          </cell>
          <cell r="F742">
            <v>81441.22</v>
          </cell>
          <cell r="G742">
            <v>28267.73</v>
          </cell>
          <cell r="H742">
            <v>53173.49</v>
          </cell>
        </row>
        <row r="743">
          <cell r="A743" t="str">
            <v>75770000</v>
          </cell>
          <cell r="B743" t="str">
            <v>Locomotive Rent Lse</v>
          </cell>
          <cell r="C743">
            <v>-58142097.049999997</v>
          </cell>
          <cell r="D743">
            <v>-60996810.420000002</v>
          </cell>
          <cell r="E743">
            <v>2854713.37</v>
          </cell>
          <cell r="F743">
            <v>-169991259.16</v>
          </cell>
          <cell r="G743">
            <v>-182990431.19999999</v>
          </cell>
          <cell r="H743">
            <v>12999172.039999999</v>
          </cell>
        </row>
        <row r="744">
          <cell r="C744">
            <v>-66700354.329999998</v>
          </cell>
          <cell r="D744">
            <v>-63315579.490000002</v>
          </cell>
          <cell r="E744">
            <v>-3384774.84</v>
          </cell>
          <cell r="F744">
            <v>-187714679.22</v>
          </cell>
          <cell r="G744">
            <v>-205671856.83999997</v>
          </cell>
          <cell r="H744">
            <v>17957177.619999997</v>
          </cell>
        </row>
        <row r="746">
          <cell r="A746" t="str">
            <v>76000000</v>
          </cell>
          <cell r="B746" t="str">
            <v>Prop Tax Ad Valorem</v>
          </cell>
          <cell r="C746">
            <v>-89460020.329999998</v>
          </cell>
          <cell r="D746">
            <v>-83595994.400000006</v>
          </cell>
          <cell r="E746">
            <v>-5864025.9299999997</v>
          </cell>
          <cell r="F746">
            <v>-280837142.92000002</v>
          </cell>
          <cell r="G746">
            <v>-249201327.81999999</v>
          </cell>
          <cell r="H746">
            <v>-31635815.100000001</v>
          </cell>
        </row>
        <row r="747">
          <cell r="A747" t="str">
            <v>76001000</v>
          </cell>
          <cell r="B747" t="str">
            <v>Prop Tax Spec Asses</v>
          </cell>
          <cell r="C747">
            <v>-2299997.64</v>
          </cell>
          <cell r="D747">
            <v>-2201802.15</v>
          </cell>
          <cell r="E747">
            <v>-98195.49</v>
          </cell>
          <cell r="F747">
            <v>-6833134.0700000003</v>
          </cell>
          <cell r="G747">
            <v>-6698217.4100000001</v>
          </cell>
          <cell r="H747">
            <v>-134916.66</v>
          </cell>
        </row>
        <row r="748">
          <cell r="A748" t="str">
            <v>76000000x</v>
          </cell>
          <cell r="C748">
            <v>-91760017.969999999</v>
          </cell>
          <cell r="D748">
            <v>-85797796.550000012</v>
          </cell>
          <cell r="E748">
            <v>-5962221.4199999999</v>
          </cell>
          <cell r="F748">
            <v>-287670276.99000001</v>
          </cell>
          <cell r="G748">
            <v>-255899545.22999999</v>
          </cell>
          <cell r="H748">
            <v>-31770731.760000002</v>
          </cell>
        </row>
        <row r="751">
          <cell r="A751" t="str">
            <v>76010000</v>
          </cell>
          <cell r="B751" t="str">
            <v>Sales/Use Tax</v>
          </cell>
          <cell r="C751">
            <v>-1510606.8</v>
          </cell>
          <cell r="D751">
            <v>-1237921.3500000001</v>
          </cell>
          <cell r="E751">
            <v>-272685.45</v>
          </cell>
          <cell r="F751">
            <v>-245504.8</v>
          </cell>
          <cell r="G751">
            <v>-6970732.9500000002</v>
          </cell>
          <cell r="H751">
            <v>6725228.1500000004</v>
          </cell>
        </row>
        <row r="752">
          <cell r="A752" t="str">
            <v>76030000</v>
          </cell>
          <cell r="B752" t="str">
            <v>Licenses Auto&amp;Truck</v>
          </cell>
          <cell r="C752">
            <v>-332222.14</v>
          </cell>
          <cell r="D752">
            <v>-351271.06</v>
          </cell>
          <cell r="E752">
            <v>19048.919999999998</v>
          </cell>
          <cell r="F752">
            <v>-996874.93</v>
          </cell>
          <cell r="G752">
            <v>-1051996.1000000001</v>
          </cell>
          <cell r="H752">
            <v>55121.17</v>
          </cell>
        </row>
        <row r="753">
          <cell r="A753" t="str">
            <v>76040000</v>
          </cell>
          <cell r="B753" t="str">
            <v>Othr State&amp;Local Tax</v>
          </cell>
          <cell r="C753">
            <v>-20489.96</v>
          </cell>
          <cell r="D753">
            <v>-26664.65</v>
          </cell>
          <cell r="E753">
            <v>6174.69</v>
          </cell>
          <cell r="F753">
            <v>-32080.58</v>
          </cell>
          <cell r="G753">
            <v>-77472.960000000006</v>
          </cell>
          <cell r="H753">
            <v>45392.38</v>
          </cell>
        </row>
        <row r="754">
          <cell r="A754" t="str">
            <v>76070000</v>
          </cell>
          <cell r="B754" t="str">
            <v>US Customs Svc User</v>
          </cell>
          <cell r="C754">
            <v>0</v>
          </cell>
          <cell r="D754">
            <v>-467.46</v>
          </cell>
          <cell r="E754">
            <v>467.46</v>
          </cell>
          <cell r="F754">
            <v>0</v>
          </cell>
          <cell r="G754">
            <v>-1671.66</v>
          </cell>
          <cell r="H754">
            <v>1671.66</v>
          </cell>
        </row>
        <row r="755">
          <cell r="A755" t="str">
            <v>76080000</v>
          </cell>
          <cell r="B755" t="str">
            <v>Other Federal Taxes</v>
          </cell>
          <cell r="C755">
            <v>8850.81</v>
          </cell>
          <cell r="D755">
            <v>0</v>
          </cell>
          <cell r="E755">
            <v>8850.81</v>
          </cell>
          <cell r="F755">
            <v>-5815.72</v>
          </cell>
          <cell r="G755">
            <v>0</v>
          </cell>
          <cell r="H755">
            <v>-5815.72</v>
          </cell>
        </row>
        <row r="756">
          <cell r="A756" t="str">
            <v>76110000</v>
          </cell>
          <cell r="B756" t="str">
            <v>Corporate Franchise</v>
          </cell>
          <cell r="C756">
            <v>0</v>
          </cell>
          <cell r="D756">
            <v>-24.08</v>
          </cell>
          <cell r="E756">
            <v>24.08</v>
          </cell>
          <cell r="F756">
            <v>-253</v>
          </cell>
          <cell r="G756">
            <v>-277.08</v>
          </cell>
          <cell r="H756">
            <v>24.08</v>
          </cell>
        </row>
        <row r="757">
          <cell r="C757">
            <v>-1854468.0899999999</v>
          </cell>
          <cell r="D757">
            <v>-1616348.6</v>
          </cell>
          <cell r="E757">
            <v>-238119.49000000005</v>
          </cell>
          <cell r="F757">
            <v>-1280529.03</v>
          </cell>
          <cell r="G757">
            <v>-8102150.7500000009</v>
          </cell>
          <cell r="H757">
            <v>6821621.7200000007</v>
          </cell>
        </row>
        <row r="760">
          <cell r="A760" t="str">
            <v>79992000</v>
          </cell>
          <cell r="B760" t="str">
            <v>I/C Contract Service</v>
          </cell>
          <cell r="C760">
            <v>0</v>
          </cell>
          <cell r="D760">
            <v>0</v>
          </cell>
          <cell r="E760">
            <v>0</v>
          </cell>
          <cell r="F760">
            <v>0</v>
          </cell>
          <cell r="G760">
            <v>0</v>
          </cell>
          <cell r="H760">
            <v>0</v>
          </cell>
        </row>
        <row r="761">
          <cell r="A761" t="str">
            <v>79993000</v>
          </cell>
          <cell r="B761" t="str">
            <v>I/C OPEX Matls&amp;Other</v>
          </cell>
          <cell r="C761">
            <v>0</v>
          </cell>
          <cell r="D761">
            <v>0</v>
          </cell>
          <cell r="E761">
            <v>0</v>
          </cell>
          <cell r="F761">
            <v>0</v>
          </cell>
          <cell r="G761">
            <v>0</v>
          </cell>
          <cell r="H761">
            <v>0</v>
          </cell>
        </row>
        <row r="762">
          <cell r="A762" t="str">
            <v>79995000</v>
          </cell>
          <cell r="B762" t="str">
            <v>I/C OPEX Equip Rent</v>
          </cell>
          <cell r="C762">
            <v>0</v>
          </cell>
          <cell r="D762">
            <v>0</v>
          </cell>
          <cell r="E762">
            <v>0</v>
          </cell>
          <cell r="F762">
            <v>0</v>
          </cell>
          <cell r="G762">
            <v>0</v>
          </cell>
          <cell r="H762">
            <v>0</v>
          </cell>
        </row>
        <row r="763">
          <cell r="A763" t="str">
            <v>79997000</v>
          </cell>
          <cell r="B763" t="str">
            <v>I/C Other</v>
          </cell>
          <cell r="C763">
            <v>0</v>
          </cell>
          <cell r="D763">
            <v>0</v>
          </cell>
          <cell r="E763">
            <v>0</v>
          </cell>
          <cell r="F763">
            <v>0</v>
          </cell>
          <cell r="G763">
            <v>0</v>
          </cell>
          <cell r="H763">
            <v>0</v>
          </cell>
        </row>
        <row r="764">
          <cell r="A764" t="str">
            <v>79998000</v>
          </cell>
          <cell r="B764" t="str">
            <v>I/C Loco Leases</v>
          </cell>
          <cell r="C764">
            <v>0</v>
          </cell>
          <cell r="D764">
            <v>0</v>
          </cell>
          <cell r="E764">
            <v>0</v>
          </cell>
          <cell r="F764">
            <v>0</v>
          </cell>
          <cell r="G764">
            <v>0</v>
          </cell>
          <cell r="H764">
            <v>0</v>
          </cell>
        </row>
        <row r="765">
          <cell r="A765" t="str">
            <v>79999000</v>
          </cell>
          <cell r="B765" t="str">
            <v>I/C Deprec &amp; Amort</v>
          </cell>
          <cell r="C765">
            <v>0</v>
          </cell>
          <cell r="D765">
            <v>0</v>
          </cell>
          <cell r="E765">
            <v>0</v>
          </cell>
          <cell r="F765">
            <v>0</v>
          </cell>
          <cell r="G765">
            <v>0</v>
          </cell>
          <cell r="H765">
            <v>0</v>
          </cell>
        </row>
        <row r="766">
          <cell r="C766">
            <v>0</v>
          </cell>
          <cell r="D766">
            <v>0</v>
          </cell>
          <cell r="E766">
            <v>0</v>
          </cell>
          <cell r="F766">
            <v>0</v>
          </cell>
          <cell r="G766">
            <v>0</v>
          </cell>
          <cell r="H766">
            <v>0</v>
          </cell>
        </row>
        <row r="768">
          <cell r="A768" t="str">
            <v>Total Expenses</v>
          </cell>
          <cell r="C768">
            <v>-3361833147.8899984</v>
          </cell>
          <cell r="D768">
            <v>-3870159156.5199995</v>
          </cell>
          <cell r="E768">
            <v>508326008.63000041</v>
          </cell>
          <cell r="F768">
            <v>-10342239190.050011</v>
          </cell>
          <cell r="G768">
            <v>-11785311778.660009</v>
          </cell>
          <cell r="H768">
            <v>1443072588.6100016</v>
          </cell>
        </row>
        <row r="769">
          <cell r="F769">
            <v>10350365038</v>
          </cell>
          <cell r="G769">
            <v>8125847.9499893188</v>
          </cell>
        </row>
        <row r="770">
          <cell r="A770" t="str">
            <v>80470000</v>
          </cell>
          <cell r="B770" t="str">
            <v>Aubrey Water Co Revn</v>
          </cell>
          <cell r="C770">
            <v>-67850.05</v>
          </cell>
          <cell r="D770">
            <v>13452.5</v>
          </cell>
          <cell r="E770">
            <v>-81302.55</v>
          </cell>
          <cell r="F770">
            <v>-83032.33</v>
          </cell>
          <cell r="G770">
            <v>28367.67</v>
          </cell>
          <cell r="H770">
            <v>-111400</v>
          </cell>
        </row>
        <row r="771">
          <cell r="A771" t="str">
            <v>80900000</v>
          </cell>
          <cell r="B771" t="str">
            <v>Dividend Income</v>
          </cell>
          <cell r="C771">
            <v>200000</v>
          </cell>
          <cell r="D771">
            <v>100000</v>
          </cell>
          <cell r="E771">
            <v>100000</v>
          </cell>
          <cell r="F771">
            <v>300000</v>
          </cell>
          <cell r="G771">
            <v>300000</v>
          </cell>
          <cell r="H771">
            <v>0</v>
          </cell>
        </row>
        <row r="772">
          <cell r="A772" t="str">
            <v>81000000</v>
          </cell>
          <cell r="B772" t="str">
            <v>Intercomp Int Income</v>
          </cell>
          <cell r="C772">
            <v>34927067.200000003</v>
          </cell>
          <cell r="D772">
            <v>88293612.829999998</v>
          </cell>
          <cell r="E772">
            <v>-53366545.630000003</v>
          </cell>
          <cell r="F772">
            <v>117998399.66</v>
          </cell>
          <cell r="G772">
            <v>255806562.75</v>
          </cell>
          <cell r="H772">
            <v>-137808163.09</v>
          </cell>
        </row>
        <row r="773">
          <cell r="A773" t="str">
            <v>82000000</v>
          </cell>
          <cell r="B773" t="str">
            <v>Int Inc Germ Lev Lse</v>
          </cell>
          <cell r="C773">
            <v>1311875.67</v>
          </cell>
          <cell r="D773">
            <v>1512918.13</v>
          </cell>
          <cell r="E773">
            <v>-201042.46</v>
          </cell>
          <cell r="F773">
            <v>3909080.78</v>
          </cell>
          <cell r="G773">
            <v>4661292.92</v>
          </cell>
          <cell r="H773">
            <v>-752212.14</v>
          </cell>
        </row>
        <row r="774">
          <cell r="A774" t="str">
            <v>82010000</v>
          </cell>
          <cell r="B774" t="str">
            <v>Interest Income</v>
          </cell>
          <cell r="C774">
            <v>311863.03000000003</v>
          </cell>
          <cell r="D774">
            <v>50478.96</v>
          </cell>
          <cell r="E774">
            <v>261384.07</v>
          </cell>
          <cell r="F774">
            <v>702317.05</v>
          </cell>
          <cell r="G774">
            <v>459716.66</v>
          </cell>
          <cell r="H774">
            <v>242600.39</v>
          </cell>
        </row>
        <row r="775">
          <cell r="A775" t="str">
            <v>82030000</v>
          </cell>
          <cell r="B775" t="str">
            <v>Interest In TxRefund</v>
          </cell>
          <cell r="C775">
            <v>1122.6500000000001</v>
          </cell>
          <cell r="D775">
            <v>19.66</v>
          </cell>
          <cell r="E775">
            <v>1102.99</v>
          </cell>
          <cell r="F775">
            <v>1134.2</v>
          </cell>
          <cell r="G775">
            <v>19.66</v>
          </cell>
          <cell r="H775">
            <v>1114.54</v>
          </cell>
        </row>
        <row r="776">
          <cell r="A776" t="str">
            <v>82040000</v>
          </cell>
          <cell r="B776" t="str">
            <v>Interest Expense</v>
          </cell>
          <cell r="C776">
            <v>0</v>
          </cell>
          <cell r="D776">
            <v>0</v>
          </cell>
          <cell r="E776">
            <v>0</v>
          </cell>
          <cell r="F776">
            <v>0</v>
          </cell>
          <cell r="G776">
            <v>-28819.91</v>
          </cell>
          <cell r="H776">
            <v>28819.91</v>
          </cell>
        </row>
        <row r="777">
          <cell r="A777" t="str">
            <v>82380000</v>
          </cell>
          <cell r="B777" t="str">
            <v>Supplemental Pension</v>
          </cell>
          <cell r="C777">
            <v>-222075.92</v>
          </cell>
          <cell r="D777">
            <v>-129391.23</v>
          </cell>
          <cell r="E777">
            <v>-92684.69</v>
          </cell>
          <cell r="F777">
            <v>-338121</v>
          </cell>
          <cell r="G777">
            <v>-328146.5</v>
          </cell>
          <cell r="H777">
            <v>-9974.5</v>
          </cell>
        </row>
        <row r="778">
          <cell r="A778" t="str">
            <v>82420000</v>
          </cell>
          <cell r="B778" t="str">
            <v>All Other Income</v>
          </cell>
          <cell r="C778">
            <v>46638.96</v>
          </cell>
          <cell r="D778">
            <v>-819.54</v>
          </cell>
          <cell r="E778">
            <v>47458.5</v>
          </cell>
          <cell r="F778">
            <v>356765.48</v>
          </cell>
          <cell r="G778">
            <v>25077.73</v>
          </cell>
          <cell r="H778">
            <v>331687.75</v>
          </cell>
        </row>
        <row r="779">
          <cell r="A779" t="str">
            <v>82500000</v>
          </cell>
          <cell r="B779" t="str">
            <v>Foreign Gain / Loss</v>
          </cell>
          <cell r="C779">
            <v>-385260.64</v>
          </cell>
          <cell r="D779">
            <v>-153760.89000000001</v>
          </cell>
          <cell r="E779">
            <v>-231499.75</v>
          </cell>
          <cell r="F779">
            <v>-986638.33</v>
          </cell>
          <cell r="G779">
            <v>-180042.64</v>
          </cell>
          <cell r="H779">
            <v>-806595.69</v>
          </cell>
        </row>
        <row r="780">
          <cell r="A780" t="str">
            <v>82510000</v>
          </cell>
          <cell r="B780" t="str">
            <v>GainDispositionEquip</v>
          </cell>
          <cell r="C780">
            <v>0</v>
          </cell>
          <cell r="D780">
            <v>0</v>
          </cell>
          <cell r="E780">
            <v>0</v>
          </cell>
          <cell r="F780">
            <v>0</v>
          </cell>
          <cell r="G780">
            <v>0</v>
          </cell>
          <cell r="H780">
            <v>0</v>
          </cell>
        </row>
        <row r="781">
          <cell r="A781" t="str">
            <v>82600000</v>
          </cell>
          <cell r="B781" t="str">
            <v>G/L on Sale Eq Sec</v>
          </cell>
          <cell r="C781">
            <v>-13974.91</v>
          </cell>
          <cell r="D781">
            <v>0</v>
          </cell>
          <cell r="E781">
            <v>-13974.91</v>
          </cell>
          <cell r="F781">
            <v>-13974.91</v>
          </cell>
          <cell r="G781">
            <v>0</v>
          </cell>
          <cell r="H781">
            <v>-13974.91</v>
          </cell>
        </row>
        <row r="782">
          <cell r="A782" t="str">
            <v>82800000</v>
          </cell>
          <cell r="B782" t="str">
            <v>Unrealzd G/L Eq Sec</v>
          </cell>
          <cell r="C782">
            <v>0</v>
          </cell>
          <cell r="D782">
            <v>0</v>
          </cell>
          <cell r="E782">
            <v>0</v>
          </cell>
          <cell r="F782">
            <v>-7661531.5</v>
          </cell>
          <cell r="G782">
            <v>0</v>
          </cell>
          <cell r="H782">
            <v>0</v>
          </cell>
        </row>
        <row r="783">
          <cell r="A783" t="str">
            <v>84100000</v>
          </cell>
          <cell r="B783" t="str">
            <v>Unrealzd G/L Eq Sec</v>
          </cell>
          <cell r="C783">
            <v>0</v>
          </cell>
          <cell r="D783">
            <v>0</v>
          </cell>
          <cell r="E783">
            <v>0</v>
          </cell>
          <cell r="F783">
            <v>0</v>
          </cell>
          <cell r="G783">
            <v>0</v>
          </cell>
          <cell r="H783">
            <v>0</v>
          </cell>
        </row>
        <row r="784">
          <cell r="A784" t="str">
            <v>85000000</v>
          </cell>
          <cell r="B784" t="str">
            <v>Interco Int Expense</v>
          </cell>
          <cell r="C784">
            <v>-1413787.13</v>
          </cell>
          <cell r="D784">
            <v>-60991989.829999998</v>
          </cell>
          <cell r="E784">
            <v>59578202.700000003</v>
          </cell>
          <cell r="F784">
            <v>-24470422.800000001</v>
          </cell>
          <cell r="G784">
            <v>-180439298.37</v>
          </cell>
          <cell r="H784">
            <v>155968875.56999999</v>
          </cell>
        </row>
        <row r="785">
          <cell r="A785" t="str">
            <v>86000000</v>
          </cell>
          <cell r="B785" t="str">
            <v>Interest Expense</v>
          </cell>
          <cell r="C785">
            <v>-16329797.77</v>
          </cell>
          <cell r="D785">
            <v>-14096268.720000001</v>
          </cell>
          <cell r="E785">
            <v>-2233529.0499999998</v>
          </cell>
          <cell r="F785">
            <v>-39483668.630000003</v>
          </cell>
          <cell r="G785">
            <v>-47003932.289999999</v>
          </cell>
          <cell r="H785">
            <v>7520263.6600000001</v>
          </cell>
        </row>
        <row r="786">
          <cell r="A786" t="str">
            <v>87023050</v>
          </cell>
          <cell r="B786" t="str">
            <v>SH Jointed Rl PRR</v>
          </cell>
          <cell r="C786">
            <v>0</v>
          </cell>
          <cell r="D786">
            <v>0</v>
          </cell>
          <cell r="E786">
            <v>0</v>
          </cell>
          <cell r="F786">
            <v>0</v>
          </cell>
          <cell r="G786">
            <v>0</v>
          </cell>
          <cell r="H786">
            <v>0</v>
          </cell>
        </row>
        <row r="787">
          <cell r="A787" t="str">
            <v>87023110</v>
          </cell>
          <cell r="B787" t="str">
            <v>Track Salvage PRR</v>
          </cell>
          <cell r="C787">
            <v>0</v>
          </cell>
          <cell r="D787">
            <v>0</v>
          </cell>
          <cell r="E787">
            <v>0</v>
          </cell>
          <cell r="F787">
            <v>0</v>
          </cell>
          <cell r="G787">
            <v>0</v>
          </cell>
          <cell r="H787">
            <v>0</v>
          </cell>
        </row>
        <row r="788">
          <cell r="A788" t="str">
            <v>87023710</v>
          </cell>
          <cell r="B788" t="str">
            <v>Corp Lod - PRR</v>
          </cell>
          <cell r="C788">
            <v>0</v>
          </cell>
          <cell r="D788">
            <v>0</v>
          </cell>
          <cell r="E788">
            <v>0</v>
          </cell>
          <cell r="F788">
            <v>0</v>
          </cell>
          <cell r="G788">
            <v>0</v>
          </cell>
          <cell r="H788">
            <v>0</v>
          </cell>
        </row>
        <row r="789">
          <cell r="A789" t="str">
            <v>87027820</v>
          </cell>
          <cell r="B789" t="str">
            <v>Billable Overheads -</v>
          </cell>
          <cell r="C789">
            <v>0</v>
          </cell>
          <cell r="D789">
            <v>0</v>
          </cell>
          <cell r="E789">
            <v>0</v>
          </cell>
          <cell r="F789">
            <v>0</v>
          </cell>
          <cell r="G789">
            <v>0</v>
          </cell>
          <cell r="H789">
            <v>0</v>
          </cell>
        </row>
        <row r="790">
          <cell r="A790" t="str">
            <v>87040956</v>
          </cell>
          <cell r="B790" t="str">
            <v>JF Capital Asset – A</v>
          </cell>
          <cell r="C790">
            <v>0</v>
          </cell>
          <cell r="D790">
            <v>0</v>
          </cell>
          <cell r="E790">
            <v>0</v>
          </cell>
          <cell r="F790">
            <v>0</v>
          </cell>
          <cell r="G790">
            <v>0</v>
          </cell>
          <cell r="H790">
            <v>0</v>
          </cell>
        </row>
        <row r="791">
          <cell r="A791" t="str">
            <v>87041750</v>
          </cell>
          <cell r="B791" t="str">
            <v>BC - Additives</v>
          </cell>
          <cell r="C791">
            <v>0</v>
          </cell>
          <cell r="D791">
            <v>0</v>
          </cell>
          <cell r="E791">
            <v>0</v>
          </cell>
          <cell r="F791">
            <v>0</v>
          </cell>
          <cell r="G791">
            <v>0</v>
          </cell>
          <cell r="H791">
            <v>0</v>
          </cell>
        </row>
        <row r="792">
          <cell r="A792" t="str">
            <v>87043530</v>
          </cell>
          <cell r="B792" t="str">
            <v>BC - Material</v>
          </cell>
          <cell r="C792">
            <v>0</v>
          </cell>
          <cell r="D792">
            <v>0</v>
          </cell>
          <cell r="E792">
            <v>0</v>
          </cell>
          <cell r="F792">
            <v>0</v>
          </cell>
          <cell r="G792">
            <v>0</v>
          </cell>
          <cell r="H792">
            <v>0</v>
          </cell>
        </row>
        <row r="793">
          <cell r="A793" t="str">
            <v>87047820</v>
          </cell>
          <cell r="B793" t="str">
            <v>BC - Additives</v>
          </cell>
          <cell r="C793">
            <v>0</v>
          </cell>
          <cell r="D793">
            <v>0</v>
          </cell>
          <cell r="E793">
            <v>0</v>
          </cell>
          <cell r="F793">
            <v>0</v>
          </cell>
          <cell r="G793">
            <v>0</v>
          </cell>
          <cell r="H793">
            <v>0</v>
          </cell>
        </row>
        <row r="794">
          <cell r="A794" t="str">
            <v>87100000</v>
          </cell>
          <cell r="B794" t="str">
            <v>Cov for Ex Acct Str</v>
          </cell>
          <cell r="C794">
            <v>0</v>
          </cell>
          <cell r="D794">
            <v>0</v>
          </cell>
          <cell r="E794">
            <v>0</v>
          </cell>
          <cell r="F794">
            <v>0</v>
          </cell>
          <cell r="G794">
            <v>0</v>
          </cell>
          <cell r="H794">
            <v>0</v>
          </cell>
        </row>
        <row r="795">
          <cell r="A795" t="str">
            <v>87101000</v>
          </cell>
          <cell r="B795" t="str">
            <v>Regular Time Exm PR</v>
          </cell>
          <cell r="C795">
            <v>0</v>
          </cell>
          <cell r="D795">
            <v>0</v>
          </cell>
          <cell r="E795">
            <v>0</v>
          </cell>
          <cell r="F795">
            <v>0</v>
          </cell>
          <cell r="G795">
            <v>0</v>
          </cell>
          <cell r="H795">
            <v>0</v>
          </cell>
        </row>
        <row r="796">
          <cell r="A796" t="str">
            <v>87101030</v>
          </cell>
          <cell r="B796" t="str">
            <v>Sched Relief Exm PR</v>
          </cell>
          <cell r="C796">
            <v>0</v>
          </cell>
          <cell r="D796">
            <v>0</v>
          </cell>
          <cell r="E796">
            <v>0</v>
          </cell>
          <cell r="F796">
            <v>0</v>
          </cell>
          <cell r="G796">
            <v>0</v>
          </cell>
          <cell r="H796">
            <v>0</v>
          </cell>
        </row>
        <row r="797">
          <cell r="A797" t="str">
            <v>87101100</v>
          </cell>
          <cell r="B797" t="str">
            <v>Regular Tm Sc NOp PR</v>
          </cell>
          <cell r="C797">
            <v>0</v>
          </cell>
          <cell r="D797">
            <v>0</v>
          </cell>
          <cell r="E797">
            <v>0</v>
          </cell>
          <cell r="F797">
            <v>0</v>
          </cell>
          <cell r="G797">
            <v>0</v>
          </cell>
          <cell r="H797">
            <v>0</v>
          </cell>
        </row>
        <row r="798">
          <cell r="A798" t="str">
            <v>87101110</v>
          </cell>
          <cell r="B798" t="str">
            <v>OT Sched Non Oper PR</v>
          </cell>
          <cell r="C798">
            <v>0</v>
          </cell>
          <cell r="D798">
            <v>0</v>
          </cell>
          <cell r="E798">
            <v>0</v>
          </cell>
          <cell r="F798">
            <v>0</v>
          </cell>
          <cell r="G798">
            <v>0</v>
          </cell>
          <cell r="H798">
            <v>0</v>
          </cell>
        </row>
        <row r="799">
          <cell r="A799" t="str">
            <v>87101120</v>
          </cell>
          <cell r="B799" t="str">
            <v>Sched NOp Vaca PR</v>
          </cell>
          <cell r="C799">
            <v>0</v>
          </cell>
          <cell r="D799">
            <v>0</v>
          </cell>
          <cell r="E799">
            <v>0</v>
          </cell>
          <cell r="F799">
            <v>0</v>
          </cell>
          <cell r="G799">
            <v>0</v>
          </cell>
          <cell r="H799">
            <v>0</v>
          </cell>
        </row>
        <row r="800">
          <cell r="A800" t="str">
            <v>87101130</v>
          </cell>
          <cell r="B800" t="str">
            <v>Sched NOp HolPy PR</v>
          </cell>
          <cell r="C800">
            <v>0</v>
          </cell>
          <cell r="D800">
            <v>0</v>
          </cell>
          <cell r="E800">
            <v>0</v>
          </cell>
          <cell r="F800">
            <v>0</v>
          </cell>
          <cell r="G800">
            <v>0</v>
          </cell>
          <cell r="H800">
            <v>0</v>
          </cell>
        </row>
        <row r="801">
          <cell r="A801" t="str">
            <v>87101150</v>
          </cell>
          <cell r="B801" t="str">
            <v>Othr Tm Pd Not Wk PR</v>
          </cell>
          <cell r="C801">
            <v>0</v>
          </cell>
          <cell r="D801">
            <v>0</v>
          </cell>
          <cell r="E801">
            <v>0</v>
          </cell>
          <cell r="F801">
            <v>0</v>
          </cell>
          <cell r="G801">
            <v>0</v>
          </cell>
          <cell r="H801">
            <v>0</v>
          </cell>
        </row>
        <row r="802">
          <cell r="A802" t="str">
            <v>87101180</v>
          </cell>
          <cell r="B802" t="str">
            <v>OT Holiday(Schd)PR</v>
          </cell>
          <cell r="C802">
            <v>0</v>
          </cell>
          <cell r="D802">
            <v>0</v>
          </cell>
          <cell r="E802">
            <v>0</v>
          </cell>
          <cell r="F802">
            <v>0</v>
          </cell>
          <cell r="G802">
            <v>0</v>
          </cell>
          <cell r="H802">
            <v>0</v>
          </cell>
        </row>
        <row r="803">
          <cell r="A803" t="str">
            <v>87101300</v>
          </cell>
          <cell r="B803" t="str">
            <v>Regular Tm Sch Op PR</v>
          </cell>
          <cell r="C803">
            <v>0</v>
          </cell>
          <cell r="D803">
            <v>0</v>
          </cell>
          <cell r="E803">
            <v>0</v>
          </cell>
          <cell r="F803">
            <v>0</v>
          </cell>
          <cell r="G803">
            <v>0</v>
          </cell>
          <cell r="H803">
            <v>0</v>
          </cell>
        </row>
        <row r="804">
          <cell r="A804" t="str">
            <v>87101760</v>
          </cell>
          <cell r="B804" t="str">
            <v>Mechanical Base Labo</v>
          </cell>
          <cell r="C804">
            <v>0</v>
          </cell>
          <cell r="D804">
            <v>0</v>
          </cell>
          <cell r="E804">
            <v>0</v>
          </cell>
          <cell r="F804">
            <v>0</v>
          </cell>
          <cell r="G804">
            <v>0</v>
          </cell>
          <cell r="H804">
            <v>0</v>
          </cell>
        </row>
        <row r="805">
          <cell r="A805" t="str">
            <v>87102290</v>
          </cell>
          <cell r="B805" t="str">
            <v>PRAC - PROJECT RELAT</v>
          </cell>
          <cell r="C805">
            <v>0</v>
          </cell>
          <cell r="D805">
            <v>0</v>
          </cell>
          <cell r="E805">
            <v>0</v>
          </cell>
          <cell r="F805">
            <v>0</v>
          </cell>
          <cell r="G805">
            <v>0</v>
          </cell>
          <cell r="H805">
            <v>0</v>
          </cell>
        </row>
        <row r="806">
          <cell r="A806" t="str">
            <v>87102470</v>
          </cell>
          <cell r="B806" t="str">
            <v>TIMESHEET MEALS/MILE</v>
          </cell>
          <cell r="C806">
            <v>0</v>
          </cell>
          <cell r="D806">
            <v>0</v>
          </cell>
          <cell r="E806">
            <v>0</v>
          </cell>
          <cell r="F806">
            <v>0</v>
          </cell>
          <cell r="G806">
            <v>0</v>
          </cell>
          <cell r="H806">
            <v>0</v>
          </cell>
        </row>
        <row r="807">
          <cell r="A807" t="str">
            <v>87102990</v>
          </cell>
          <cell r="B807" t="str">
            <v>TIES - NEW COMPOSITE</v>
          </cell>
          <cell r="C807">
            <v>0</v>
          </cell>
          <cell r="D807">
            <v>0</v>
          </cell>
          <cell r="E807">
            <v>0</v>
          </cell>
          <cell r="F807">
            <v>0</v>
          </cell>
          <cell r="G807">
            <v>0</v>
          </cell>
          <cell r="H807">
            <v>0</v>
          </cell>
        </row>
        <row r="808">
          <cell r="A808" t="str">
            <v>87103000</v>
          </cell>
          <cell r="B808" t="str">
            <v>New Wood Ties PR</v>
          </cell>
          <cell r="C808">
            <v>0</v>
          </cell>
          <cell r="D808">
            <v>0</v>
          </cell>
          <cell r="E808">
            <v>0</v>
          </cell>
          <cell r="F808">
            <v>0</v>
          </cell>
          <cell r="G808">
            <v>0</v>
          </cell>
          <cell r="H808">
            <v>0</v>
          </cell>
        </row>
        <row r="809">
          <cell r="A809" t="str">
            <v>87103020</v>
          </cell>
          <cell r="B809" t="str">
            <v>New CncretStlTies PR</v>
          </cell>
          <cell r="C809">
            <v>0</v>
          </cell>
          <cell r="D809">
            <v>0</v>
          </cell>
          <cell r="E809">
            <v>0</v>
          </cell>
          <cell r="F809">
            <v>0</v>
          </cell>
          <cell r="G809">
            <v>0</v>
          </cell>
          <cell r="H809">
            <v>0</v>
          </cell>
        </row>
        <row r="810">
          <cell r="A810" t="str">
            <v>87103030</v>
          </cell>
          <cell r="B810" t="str">
            <v>SH CocreteStl Tie PR</v>
          </cell>
          <cell r="C810">
            <v>0</v>
          </cell>
          <cell r="D810">
            <v>0</v>
          </cell>
          <cell r="E810">
            <v>0</v>
          </cell>
          <cell r="F810">
            <v>0</v>
          </cell>
          <cell r="G810">
            <v>0</v>
          </cell>
          <cell r="H810">
            <v>0</v>
          </cell>
        </row>
        <row r="811">
          <cell r="A811" t="str">
            <v>87103040</v>
          </cell>
          <cell r="B811" t="str">
            <v>New Jointed Rail PR</v>
          </cell>
          <cell r="C811">
            <v>0</v>
          </cell>
          <cell r="D811">
            <v>0</v>
          </cell>
          <cell r="E811">
            <v>0</v>
          </cell>
          <cell r="F811">
            <v>0</v>
          </cell>
          <cell r="G811">
            <v>0</v>
          </cell>
          <cell r="H811">
            <v>0</v>
          </cell>
        </row>
        <row r="812">
          <cell r="A812" t="str">
            <v>87103050</v>
          </cell>
          <cell r="B812" t="str">
            <v>SH Jointed Rl PR</v>
          </cell>
          <cell r="C812">
            <v>0</v>
          </cell>
          <cell r="D812">
            <v>0</v>
          </cell>
          <cell r="E812">
            <v>0</v>
          </cell>
          <cell r="F812">
            <v>0</v>
          </cell>
          <cell r="G812">
            <v>0</v>
          </cell>
          <cell r="H812">
            <v>0</v>
          </cell>
        </row>
        <row r="813">
          <cell r="A813" t="str">
            <v>87103060</v>
          </cell>
          <cell r="B813" t="str">
            <v>New Weld RailPR</v>
          </cell>
          <cell r="C813">
            <v>0</v>
          </cell>
          <cell r="D813">
            <v>0</v>
          </cell>
          <cell r="E813">
            <v>0</v>
          </cell>
          <cell r="F813">
            <v>0</v>
          </cell>
          <cell r="G813">
            <v>0</v>
          </cell>
          <cell r="H813">
            <v>0</v>
          </cell>
        </row>
        <row r="814">
          <cell r="A814" t="str">
            <v>87103070</v>
          </cell>
          <cell r="B814" t="str">
            <v>SH Welded Rail PR</v>
          </cell>
          <cell r="C814">
            <v>0</v>
          </cell>
          <cell r="D814">
            <v>0</v>
          </cell>
          <cell r="E814">
            <v>0</v>
          </cell>
          <cell r="F814">
            <v>0</v>
          </cell>
          <cell r="G814">
            <v>0</v>
          </cell>
          <cell r="H814">
            <v>0</v>
          </cell>
        </row>
        <row r="815">
          <cell r="A815" t="str">
            <v>87103080</v>
          </cell>
          <cell r="B815" t="str">
            <v>New Othr Trk Matl PR</v>
          </cell>
          <cell r="C815">
            <v>0</v>
          </cell>
          <cell r="D815">
            <v>0</v>
          </cell>
          <cell r="E815">
            <v>0</v>
          </cell>
          <cell r="F815">
            <v>0</v>
          </cell>
          <cell r="G815">
            <v>0</v>
          </cell>
          <cell r="H815">
            <v>0</v>
          </cell>
        </row>
        <row r="816">
          <cell r="A816" t="str">
            <v>87103090</v>
          </cell>
          <cell r="B816" t="str">
            <v>SH Oth Track Matl PR</v>
          </cell>
          <cell r="C816">
            <v>0</v>
          </cell>
          <cell r="D816">
            <v>0</v>
          </cell>
          <cell r="E816">
            <v>0</v>
          </cell>
          <cell r="F816">
            <v>0</v>
          </cell>
          <cell r="G816">
            <v>0</v>
          </cell>
          <cell r="H816">
            <v>0</v>
          </cell>
        </row>
        <row r="817">
          <cell r="A817" t="str">
            <v>87103100</v>
          </cell>
          <cell r="B817" t="str">
            <v>Ballast Proj Related</v>
          </cell>
          <cell r="C817">
            <v>0</v>
          </cell>
          <cell r="D817">
            <v>0</v>
          </cell>
          <cell r="E817">
            <v>0</v>
          </cell>
          <cell r="F817">
            <v>0</v>
          </cell>
          <cell r="G817">
            <v>0</v>
          </cell>
          <cell r="H817">
            <v>0</v>
          </cell>
        </row>
        <row r="818">
          <cell r="A818" t="str">
            <v>87103110</v>
          </cell>
          <cell r="B818" t="str">
            <v>Track Salvage PR</v>
          </cell>
          <cell r="C818">
            <v>0</v>
          </cell>
          <cell r="D818">
            <v>0</v>
          </cell>
          <cell r="E818">
            <v>0</v>
          </cell>
          <cell r="F818">
            <v>0</v>
          </cell>
          <cell r="G818">
            <v>0</v>
          </cell>
          <cell r="H818">
            <v>0</v>
          </cell>
        </row>
        <row r="819">
          <cell r="A819" t="str">
            <v>87103120</v>
          </cell>
          <cell r="B819" t="str">
            <v>Telecom Matl PR</v>
          </cell>
          <cell r="C819">
            <v>0</v>
          </cell>
          <cell r="D819">
            <v>0</v>
          </cell>
          <cell r="E819">
            <v>0</v>
          </cell>
          <cell r="F819">
            <v>0</v>
          </cell>
          <cell r="G819">
            <v>0</v>
          </cell>
          <cell r="H819">
            <v>0</v>
          </cell>
        </row>
        <row r="820">
          <cell r="A820" t="str">
            <v>87103130</v>
          </cell>
          <cell r="B820" t="str">
            <v>Signal Matl PR</v>
          </cell>
          <cell r="C820">
            <v>0</v>
          </cell>
          <cell r="D820">
            <v>0</v>
          </cell>
          <cell r="E820">
            <v>0</v>
          </cell>
          <cell r="F820">
            <v>0</v>
          </cell>
          <cell r="G820">
            <v>0</v>
          </cell>
          <cell r="H820">
            <v>0</v>
          </cell>
        </row>
        <row r="821">
          <cell r="A821" t="str">
            <v>87103140</v>
          </cell>
          <cell r="B821" t="str">
            <v>Bridge Matl Prj Rel</v>
          </cell>
          <cell r="C821">
            <v>0</v>
          </cell>
          <cell r="D821">
            <v>0</v>
          </cell>
          <cell r="E821">
            <v>0</v>
          </cell>
          <cell r="F821">
            <v>0</v>
          </cell>
          <cell r="G821">
            <v>0</v>
          </cell>
          <cell r="H821">
            <v>0</v>
          </cell>
        </row>
        <row r="822">
          <cell r="A822" t="str">
            <v>87103190</v>
          </cell>
          <cell r="B822" t="str">
            <v>Othr M/W Matl PR</v>
          </cell>
          <cell r="C822">
            <v>0</v>
          </cell>
          <cell r="D822">
            <v>0</v>
          </cell>
          <cell r="E822">
            <v>0</v>
          </cell>
          <cell r="F822">
            <v>0</v>
          </cell>
          <cell r="G822">
            <v>0</v>
          </cell>
          <cell r="H822">
            <v>0</v>
          </cell>
        </row>
        <row r="823">
          <cell r="A823" t="str">
            <v>87103200</v>
          </cell>
          <cell r="B823" t="str">
            <v>Locomotive Proj Rel</v>
          </cell>
          <cell r="C823">
            <v>0</v>
          </cell>
          <cell r="D823">
            <v>0</v>
          </cell>
          <cell r="E823">
            <v>0</v>
          </cell>
          <cell r="F823">
            <v>0</v>
          </cell>
          <cell r="G823">
            <v>0</v>
          </cell>
          <cell r="H823">
            <v>0</v>
          </cell>
        </row>
        <row r="824">
          <cell r="A824" t="str">
            <v>87103250</v>
          </cell>
          <cell r="B824" t="str">
            <v>Frt Car Prj Related</v>
          </cell>
          <cell r="C824">
            <v>0</v>
          </cell>
          <cell r="D824">
            <v>0</v>
          </cell>
          <cell r="E824">
            <v>0</v>
          </cell>
          <cell r="F824">
            <v>0</v>
          </cell>
          <cell r="G824">
            <v>0</v>
          </cell>
          <cell r="H824">
            <v>0</v>
          </cell>
        </row>
        <row r="825">
          <cell r="A825" t="str">
            <v>87103280</v>
          </cell>
          <cell r="B825" t="str">
            <v>Purch Cap Equip PR</v>
          </cell>
          <cell r="C825">
            <v>0</v>
          </cell>
          <cell r="D825">
            <v>0</v>
          </cell>
          <cell r="E825">
            <v>0</v>
          </cell>
          <cell r="F825">
            <v>0</v>
          </cell>
          <cell r="G825">
            <v>0</v>
          </cell>
          <cell r="H825">
            <v>0</v>
          </cell>
        </row>
        <row r="826">
          <cell r="A826" t="str">
            <v>87103290</v>
          </cell>
          <cell r="B826" t="str">
            <v>Other Equip Rel PR</v>
          </cell>
          <cell r="C826">
            <v>0</v>
          </cell>
          <cell r="D826">
            <v>0</v>
          </cell>
          <cell r="E826">
            <v>0</v>
          </cell>
          <cell r="F826">
            <v>0</v>
          </cell>
          <cell r="G826">
            <v>0</v>
          </cell>
          <cell r="H826">
            <v>0</v>
          </cell>
        </row>
        <row r="827">
          <cell r="A827" t="str">
            <v>87103300</v>
          </cell>
          <cell r="B827" t="str">
            <v>LOCO DIESEL FUEL ONL</v>
          </cell>
          <cell r="C827">
            <v>0</v>
          </cell>
          <cell r="D827">
            <v>0</v>
          </cell>
          <cell r="E827">
            <v>0</v>
          </cell>
          <cell r="F827">
            <v>0</v>
          </cell>
          <cell r="G827">
            <v>0</v>
          </cell>
          <cell r="H827">
            <v>0</v>
          </cell>
        </row>
        <row r="828">
          <cell r="A828" t="str">
            <v>87103360</v>
          </cell>
          <cell r="B828" t="str">
            <v>Off Hwy/NLoco FuelPR</v>
          </cell>
          <cell r="C828">
            <v>0</v>
          </cell>
          <cell r="D828">
            <v>0</v>
          </cell>
          <cell r="E828">
            <v>0</v>
          </cell>
          <cell r="F828">
            <v>0</v>
          </cell>
          <cell r="G828">
            <v>0</v>
          </cell>
          <cell r="H828">
            <v>0</v>
          </cell>
        </row>
        <row r="829">
          <cell r="A829" t="str">
            <v>87103390</v>
          </cell>
          <cell r="B829" t="str">
            <v>Othr Oper Related PR</v>
          </cell>
          <cell r="C829">
            <v>0</v>
          </cell>
          <cell r="D829">
            <v>0</v>
          </cell>
          <cell r="E829">
            <v>0</v>
          </cell>
          <cell r="F829">
            <v>0</v>
          </cell>
          <cell r="G829">
            <v>0</v>
          </cell>
          <cell r="H829">
            <v>0</v>
          </cell>
        </row>
        <row r="830">
          <cell r="A830" t="str">
            <v>87103460</v>
          </cell>
          <cell r="B830" t="str">
            <v>Computer H/S Prj Rel</v>
          </cell>
          <cell r="C830">
            <v>0</v>
          </cell>
          <cell r="D830">
            <v>0</v>
          </cell>
          <cell r="E830">
            <v>0</v>
          </cell>
          <cell r="F830">
            <v>0</v>
          </cell>
          <cell r="G830">
            <v>0</v>
          </cell>
          <cell r="H830">
            <v>0</v>
          </cell>
        </row>
        <row r="831">
          <cell r="A831" t="str">
            <v>87103501</v>
          </cell>
          <cell r="B831" t="str">
            <v>CC35A Store Exp PR</v>
          </cell>
          <cell r="C831">
            <v>0</v>
          </cell>
          <cell r="D831">
            <v>0</v>
          </cell>
          <cell r="E831">
            <v>0</v>
          </cell>
          <cell r="F831">
            <v>0</v>
          </cell>
          <cell r="G831">
            <v>0</v>
          </cell>
          <cell r="H831">
            <v>0</v>
          </cell>
        </row>
        <row r="832">
          <cell r="A832" t="str">
            <v>87103502</v>
          </cell>
          <cell r="B832" t="str">
            <v>STORE EXPENSE SH - P</v>
          </cell>
          <cell r="C832">
            <v>0</v>
          </cell>
          <cell r="D832">
            <v>0</v>
          </cell>
          <cell r="E832">
            <v>0</v>
          </cell>
          <cell r="F832">
            <v>0</v>
          </cell>
          <cell r="G832">
            <v>0</v>
          </cell>
          <cell r="H832">
            <v>0</v>
          </cell>
        </row>
        <row r="833">
          <cell r="A833" t="str">
            <v>87103503</v>
          </cell>
          <cell r="B833" t="str">
            <v>ONLINE TRANSPORTATIO</v>
          </cell>
          <cell r="C833">
            <v>0</v>
          </cell>
          <cell r="D833">
            <v>0</v>
          </cell>
          <cell r="E833">
            <v>0</v>
          </cell>
          <cell r="F833">
            <v>0</v>
          </cell>
          <cell r="G833">
            <v>0</v>
          </cell>
          <cell r="H833">
            <v>0</v>
          </cell>
        </row>
        <row r="834">
          <cell r="A834" t="str">
            <v>87103504</v>
          </cell>
          <cell r="B834" t="str">
            <v>ONLINE TRANSPORTATIO</v>
          </cell>
          <cell r="C834">
            <v>0</v>
          </cell>
          <cell r="D834">
            <v>0</v>
          </cell>
          <cell r="E834">
            <v>0</v>
          </cell>
          <cell r="F834">
            <v>0</v>
          </cell>
          <cell r="G834">
            <v>0</v>
          </cell>
          <cell r="H834">
            <v>0</v>
          </cell>
        </row>
        <row r="835">
          <cell r="A835" t="str">
            <v>87103505</v>
          </cell>
          <cell r="B835" t="str">
            <v>SALES &amp; USE TAX NEW</v>
          </cell>
          <cell r="C835">
            <v>0</v>
          </cell>
          <cell r="D835">
            <v>0</v>
          </cell>
          <cell r="E835">
            <v>0</v>
          </cell>
          <cell r="F835">
            <v>0</v>
          </cell>
          <cell r="G835">
            <v>0</v>
          </cell>
          <cell r="H835">
            <v>0</v>
          </cell>
        </row>
        <row r="836">
          <cell r="A836" t="str">
            <v>87103506</v>
          </cell>
          <cell r="B836" t="str">
            <v>SALES &amp; USE TAX SH -</v>
          </cell>
          <cell r="C836">
            <v>0</v>
          </cell>
          <cell r="D836">
            <v>0</v>
          </cell>
          <cell r="E836">
            <v>0</v>
          </cell>
          <cell r="F836">
            <v>0</v>
          </cell>
          <cell r="G836">
            <v>0</v>
          </cell>
          <cell r="H836">
            <v>0</v>
          </cell>
        </row>
        <row r="837">
          <cell r="A837" t="str">
            <v>87103550</v>
          </cell>
          <cell r="B837" t="str">
            <v>Loco Matl Recap - PR</v>
          </cell>
          <cell r="C837">
            <v>0</v>
          </cell>
          <cell r="D837">
            <v>0</v>
          </cell>
          <cell r="E837">
            <v>0</v>
          </cell>
          <cell r="F837">
            <v>0</v>
          </cell>
          <cell r="G837">
            <v>0</v>
          </cell>
          <cell r="H837">
            <v>0</v>
          </cell>
        </row>
        <row r="838">
          <cell r="A838" t="str">
            <v>87103560</v>
          </cell>
          <cell r="B838" t="str">
            <v>Frt Car Mat Recap PR</v>
          </cell>
          <cell r="C838">
            <v>0</v>
          </cell>
          <cell r="D838">
            <v>0</v>
          </cell>
          <cell r="E838">
            <v>0</v>
          </cell>
          <cell r="F838">
            <v>0</v>
          </cell>
          <cell r="G838">
            <v>0</v>
          </cell>
          <cell r="H838">
            <v>0</v>
          </cell>
        </row>
        <row r="839">
          <cell r="A839" t="str">
            <v>87103610</v>
          </cell>
          <cell r="B839" t="str">
            <v>Consult Svcs Prj Rel</v>
          </cell>
          <cell r="C839">
            <v>0</v>
          </cell>
          <cell r="D839">
            <v>0</v>
          </cell>
          <cell r="E839">
            <v>0</v>
          </cell>
          <cell r="F839">
            <v>0</v>
          </cell>
          <cell r="G839">
            <v>0</v>
          </cell>
          <cell r="H839">
            <v>0</v>
          </cell>
        </row>
        <row r="840">
          <cell r="A840" t="str">
            <v>87103620</v>
          </cell>
          <cell r="B840" t="str">
            <v>Legl Svcs I&amp;EFees PR</v>
          </cell>
          <cell r="C840">
            <v>0</v>
          </cell>
          <cell r="D840">
            <v>0</v>
          </cell>
          <cell r="E840">
            <v>0</v>
          </cell>
          <cell r="F840">
            <v>0</v>
          </cell>
          <cell r="G840">
            <v>0</v>
          </cell>
          <cell r="H840">
            <v>0</v>
          </cell>
        </row>
        <row r="841">
          <cell r="A841" t="str">
            <v>87103670</v>
          </cell>
          <cell r="B841" t="str">
            <v>Pro Eng Sig Svc PR</v>
          </cell>
          <cell r="C841">
            <v>0</v>
          </cell>
          <cell r="D841">
            <v>0</v>
          </cell>
          <cell r="E841">
            <v>0</v>
          </cell>
          <cell r="F841">
            <v>0</v>
          </cell>
          <cell r="G841">
            <v>0</v>
          </cell>
          <cell r="H841">
            <v>0</v>
          </cell>
        </row>
        <row r="842">
          <cell r="A842" t="str">
            <v>87103690</v>
          </cell>
          <cell r="B842" t="str">
            <v>Pro Svc OS NLegl PR</v>
          </cell>
          <cell r="C842">
            <v>0</v>
          </cell>
          <cell r="D842">
            <v>0</v>
          </cell>
          <cell r="E842">
            <v>0</v>
          </cell>
          <cell r="F842">
            <v>0</v>
          </cell>
          <cell r="G842">
            <v>0</v>
          </cell>
          <cell r="H842">
            <v>0</v>
          </cell>
        </row>
        <row r="843">
          <cell r="A843" t="str">
            <v>87103700</v>
          </cell>
          <cell r="B843" t="str">
            <v>Rail Switch Grind PR</v>
          </cell>
          <cell r="C843">
            <v>0</v>
          </cell>
          <cell r="D843">
            <v>0</v>
          </cell>
          <cell r="E843">
            <v>0</v>
          </cell>
          <cell r="F843">
            <v>0</v>
          </cell>
          <cell r="G843">
            <v>0</v>
          </cell>
          <cell r="H843">
            <v>0</v>
          </cell>
        </row>
        <row r="844">
          <cell r="A844" t="str">
            <v>87103710</v>
          </cell>
          <cell r="B844" t="str">
            <v>Corp Lodging - PR</v>
          </cell>
          <cell r="C844">
            <v>0</v>
          </cell>
          <cell r="D844">
            <v>0</v>
          </cell>
          <cell r="E844">
            <v>0</v>
          </cell>
          <cell r="F844">
            <v>0</v>
          </cell>
          <cell r="G844">
            <v>0</v>
          </cell>
          <cell r="H844">
            <v>0</v>
          </cell>
        </row>
        <row r="845">
          <cell r="A845" t="str">
            <v>87103760</v>
          </cell>
          <cell r="B845" t="str">
            <v>Comput SWarePurch PR</v>
          </cell>
          <cell r="C845">
            <v>0</v>
          </cell>
          <cell r="D845">
            <v>0</v>
          </cell>
          <cell r="E845">
            <v>0</v>
          </cell>
          <cell r="F845">
            <v>0</v>
          </cell>
          <cell r="G845">
            <v>0</v>
          </cell>
          <cell r="H845">
            <v>0</v>
          </cell>
        </row>
        <row r="846">
          <cell r="A846" t="str">
            <v>87103860</v>
          </cell>
          <cell r="B846" t="str">
            <v>Security Alarm Svcs</v>
          </cell>
          <cell r="C846">
            <v>0</v>
          </cell>
          <cell r="D846">
            <v>0</v>
          </cell>
          <cell r="E846">
            <v>0</v>
          </cell>
          <cell r="F846">
            <v>0</v>
          </cell>
          <cell r="G846">
            <v>0</v>
          </cell>
          <cell r="H846">
            <v>0</v>
          </cell>
        </row>
        <row r="847">
          <cell r="A847" t="str">
            <v>87103890</v>
          </cell>
          <cell r="B847" t="str">
            <v>Construction Mg Svcs</v>
          </cell>
          <cell r="C847">
            <v>0</v>
          </cell>
          <cell r="D847">
            <v>0</v>
          </cell>
          <cell r="E847">
            <v>0</v>
          </cell>
          <cell r="F847">
            <v>0</v>
          </cell>
          <cell r="G847">
            <v>0</v>
          </cell>
          <cell r="H847">
            <v>0</v>
          </cell>
        </row>
        <row r="848">
          <cell r="A848" t="str">
            <v>87103910</v>
          </cell>
          <cell r="B848" t="str">
            <v>Cont Equip WO Op PR</v>
          </cell>
          <cell r="C848">
            <v>0</v>
          </cell>
          <cell r="D848">
            <v>0</v>
          </cell>
          <cell r="E848">
            <v>0</v>
          </cell>
          <cell r="F848">
            <v>0</v>
          </cell>
          <cell r="G848">
            <v>0</v>
          </cell>
          <cell r="H848">
            <v>0</v>
          </cell>
        </row>
        <row r="849">
          <cell r="A849" t="str">
            <v>87103911</v>
          </cell>
          <cell r="B849" t="str">
            <v>Loco Ctrt Maint PR</v>
          </cell>
          <cell r="C849">
            <v>0</v>
          </cell>
          <cell r="D849">
            <v>0</v>
          </cell>
          <cell r="E849">
            <v>0</v>
          </cell>
          <cell r="F849">
            <v>0</v>
          </cell>
          <cell r="G849">
            <v>0</v>
          </cell>
          <cell r="H849">
            <v>0</v>
          </cell>
        </row>
        <row r="850">
          <cell r="A850" t="str">
            <v>87103912</v>
          </cell>
          <cell r="B850" t="str">
            <v>Car EquipContMain PR</v>
          </cell>
          <cell r="C850">
            <v>0</v>
          </cell>
          <cell r="D850">
            <v>0</v>
          </cell>
          <cell r="E850">
            <v>0</v>
          </cell>
          <cell r="F850">
            <v>0</v>
          </cell>
          <cell r="G850">
            <v>0</v>
          </cell>
          <cell r="H850">
            <v>0</v>
          </cell>
        </row>
        <row r="851">
          <cell r="A851" t="str">
            <v>87103920</v>
          </cell>
          <cell r="B851" t="str">
            <v>Oper Cont Equip PR</v>
          </cell>
          <cell r="C851">
            <v>0</v>
          </cell>
          <cell r="D851">
            <v>0</v>
          </cell>
          <cell r="E851">
            <v>0</v>
          </cell>
          <cell r="F851">
            <v>0</v>
          </cell>
          <cell r="G851">
            <v>0</v>
          </cell>
          <cell r="H851">
            <v>0</v>
          </cell>
        </row>
        <row r="852">
          <cell r="A852" t="str">
            <v>87103921</v>
          </cell>
          <cell r="B852" t="str">
            <v>GE Maint Contract PR</v>
          </cell>
          <cell r="C852">
            <v>0</v>
          </cell>
          <cell r="D852">
            <v>0</v>
          </cell>
          <cell r="E852">
            <v>0</v>
          </cell>
          <cell r="F852">
            <v>0</v>
          </cell>
          <cell r="G852">
            <v>0</v>
          </cell>
          <cell r="H852">
            <v>0</v>
          </cell>
        </row>
        <row r="853">
          <cell r="A853" t="str">
            <v>87103922</v>
          </cell>
          <cell r="B853" t="str">
            <v>EMD MaintContract PR</v>
          </cell>
          <cell r="C853">
            <v>0</v>
          </cell>
          <cell r="D853">
            <v>0</v>
          </cell>
          <cell r="E853">
            <v>0</v>
          </cell>
          <cell r="F853">
            <v>0</v>
          </cell>
          <cell r="G853">
            <v>0</v>
          </cell>
          <cell r="H853">
            <v>0</v>
          </cell>
        </row>
        <row r="854">
          <cell r="A854" t="str">
            <v>87103927</v>
          </cell>
          <cell r="B854" t="str">
            <v>Emerg Contr Svcs PR</v>
          </cell>
          <cell r="C854">
            <v>0</v>
          </cell>
          <cell r="D854">
            <v>0</v>
          </cell>
          <cell r="E854">
            <v>0</v>
          </cell>
          <cell r="F854">
            <v>0</v>
          </cell>
          <cell r="G854">
            <v>0</v>
          </cell>
          <cell r="H854">
            <v>0</v>
          </cell>
        </row>
        <row r="855">
          <cell r="A855" t="str">
            <v>87103950</v>
          </cell>
          <cell r="B855" t="str">
            <v>Grade/Pav/Dirt Wk PR</v>
          </cell>
          <cell r="C855">
            <v>0</v>
          </cell>
          <cell r="D855">
            <v>0</v>
          </cell>
          <cell r="E855">
            <v>0</v>
          </cell>
          <cell r="F855">
            <v>0</v>
          </cell>
          <cell r="G855">
            <v>0</v>
          </cell>
          <cell r="H855">
            <v>0</v>
          </cell>
        </row>
        <row r="856">
          <cell r="A856" t="str">
            <v>87103960</v>
          </cell>
          <cell r="B856" t="str">
            <v>Ongoing Fac Svcs Pr</v>
          </cell>
          <cell r="C856">
            <v>0</v>
          </cell>
          <cell r="D856">
            <v>0</v>
          </cell>
          <cell r="E856">
            <v>0</v>
          </cell>
          <cell r="F856">
            <v>0</v>
          </cell>
          <cell r="G856">
            <v>0</v>
          </cell>
          <cell r="H856">
            <v>0</v>
          </cell>
        </row>
        <row r="857">
          <cell r="A857" t="str">
            <v>87103970</v>
          </cell>
          <cell r="B857" t="str">
            <v>Landscaping - PR</v>
          </cell>
          <cell r="C857">
            <v>0</v>
          </cell>
          <cell r="D857">
            <v>0</v>
          </cell>
          <cell r="E857">
            <v>0</v>
          </cell>
          <cell r="F857">
            <v>0</v>
          </cell>
          <cell r="G857">
            <v>0</v>
          </cell>
          <cell r="H857">
            <v>0</v>
          </cell>
        </row>
        <row r="858">
          <cell r="A858" t="str">
            <v>87103980</v>
          </cell>
          <cell r="B858" t="str">
            <v>Const&amp;Demo Prj Rel</v>
          </cell>
          <cell r="C858">
            <v>0</v>
          </cell>
          <cell r="D858">
            <v>0</v>
          </cell>
          <cell r="E858">
            <v>0</v>
          </cell>
          <cell r="F858">
            <v>0</v>
          </cell>
          <cell r="G858">
            <v>0</v>
          </cell>
          <cell r="H858">
            <v>0</v>
          </cell>
        </row>
        <row r="859">
          <cell r="A859" t="str">
            <v>87103990</v>
          </cell>
          <cell r="B859" t="str">
            <v>Cont Svcs - Prj Rel</v>
          </cell>
          <cell r="C859">
            <v>0</v>
          </cell>
          <cell r="D859">
            <v>0</v>
          </cell>
          <cell r="E859">
            <v>0</v>
          </cell>
          <cell r="F859">
            <v>0</v>
          </cell>
          <cell r="G859">
            <v>0</v>
          </cell>
          <cell r="H859">
            <v>0</v>
          </cell>
        </row>
        <row r="860">
          <cell r="A860" t="str">
            <v>87104005</v>
          </cell>
          <cell r="B860" t="str">
            <v>Exempt Air Trav RTPU</v>
          </cell>
          <cell r="C860">
            <v>0</v>
          </cell>
          <cell r="D860">
            <v>0</v>
          </cell>
          <cell r="E860">
            <v>0</v>
          </cell>
          <cell r="F860">
            <v>0</v>
          </cell>
          <cell r="G860">
            <v>0</v>
          </cell>
          <cell r="H860">
            <v>0</v>
          </cell>
        </row>
        <row r="861">
          <cell r="A861" t="str">
            <v>87104040</v>
          </cell>
          <cell r="B861" t="str">
            <v>Air Travel Proj Rel</v>
          </cell>
          <cell r="C861">
            <v>0</v>
          </cell>
          <cell r="D861">
            <v>0</v>
          </cell>
          <cell r="E861">
            <v>0</v>
          </cell>
          <cell r="F861">
            <v>0</v>
          </cell>
          <cell r="G861">
            <v>0</v>
          </cell>
          <cell r="H861">
            <v>0</v>
          </cell>
        </row>
        <row r="862">
          <cell r="A862" t="str">
            <v>87104090</v>
          </cell>
          <cell r="B862" t="str">
            <v>Sched AutRen TraX PR</v>
          </cell>
          <cell r="C862">
            <v>0</v>
          </cell>
          <cell r="D862">
            <v>0</v>
          </cell>
          <cell r="E862">
            <v>0</v>
          </cell>
          <cell r="F862">
            <v>0</v>
          </cell>
          <cell r="G862">
            <v>0</v>
          </cell>
          <cell r="H862">
            <v>0</v>
          </cell>
        </row>
        <row r="863">
          <cell r="A863" t="str">
            <v>87104100</v>
          </cell>
          <cell r="B863" t="str">
            <v>Electricity Prj Rel</v>
          </cell>
          <cell r="C863">
            <v>0</v>
          </cell>
          <cell r="D863">
            <v>0</v>
          </cell>
          <cell r="E863">
            <v>0</v>
          </cell>
          <cell r="F863">
            <v>0</v>
          </cell>
          <cell r="G863">
            <v>0</v>
          </cell>
          <cell r="H863">
            <v>0</v>
          </cell>
        </row>
        <row r="864">
          <cell r="A864" t="str">
            <v>87104120</v>
          </cell>
          <cell r="B864" t="str">
            <v>Water Prj Rel</v>
          </cell>
          <cell r="C864">
            <v>0</v>
          </cell>
          <cell r="D864">
            <v>0</v>
          </cell>
          <cell r="E864">
            <v>0</v>
          </cell>
          <cell r="F864">
            <v>0</v>
          </cell>
          <cell r="G864">
            <v>0</v>
          </cell>
          <cell r="H864">
            <v>0</v>
          </cell>
        </row>
        <row r="865">
          <cell r="A865" t="str">
            <v>87104300</v>
          </cell>
          <cell r="B865" t="str">
            <v>Rents Lse Ofc PR</v>
          </cell>
          <cell r="C865">
            <v>0</v>
          </cell>
          <cell r="D865">
            <v>0</v>
          </cell>
          <cell r="E865">
            <v>0</v>
          </cell>
          <cell r="F865">
            <v>0</v>
          </cell>
          <cell r="G865">
            <v>0</v>
          </cell>
          <cell r="H865">
            <v>0</v>
          </cell>
        </row>
        <row r="866">
          <cell r="A866" t="str">
            <v>87104330</v>
          </cell>
          <cell r="B866" t="str">
            <v>Rents Ls Vehicles PR</v>
          </cell>
          <cell r="C866">
            <v>0</v>
          </cell>
          <cell r="D866">
            <v>0</v>
          </cell>
          <cell r="E866">
            <v>0</v>
          </cell>
          <cell r="F866">
            <v>0</v>
          </cell>
          <cell r="G866">
            <v>0</v>
          </cell>
          <cell r="H866">
            <v>0</v>
          </cell>
        </row>
        <row r="867">
          <cell r="A867" t="str">
            <v>87104340</v>
          </cell>
          <cell r="B867" t="str">
            <v>Rents Ls Sm Tools PR</v>
          </cell>
          <cell r="C867">
            <v>0</v>
          </cell>
          <cell r="D867">
            <v>0</v>
          </cell>
          <cell r="E867">
            <v>0</v>
          </cell>
          <cell r="F867">
            <v>0</v>
          </cell>
          <cell r="G867">
            <v>0</v>
          </cell>
          <cell r="H867">
            <v>0</v>
          </cell>
        </row>
        <row r="868">
          <cell r="A868" t="str">
            <v>87104350</v>
          </cell>
          <cell r="B868" t="str">
            <v>Rents Lse Gen Fac PR</v>
          </cell>
          <cell r="C868">
            <v>0</v>
          </cell>
          <cell r="D868">
            <v>0</v>
          </cell>
          <cell r="E868">
            <v>0</v>
          </cell>
          <cell r="F868">
            <v>0</v>
          </cell>
          <cell r="G868">
            <v>0</v>
          </cell>
          <cell r="H868">
            <v>0</v>
          </cell>
        </row>
        <row r="869">
          <cell r="A869" t="str">
            <v>87104360</v>
          </cell>
          <cell r="B869" t="str">
            <v>Rents Ls RdEquip PR</v>
          </cell>
          <cell r="C869">
            <v>0</v>
          </cell>
          <cell r="D869">
            <v>0</v>
          </cell>
          <cell r="E869">
            <v>0</v>
          </cell>
          <cell r="F869">
            <v>0</v>
          </cell>
          <cell r="G869">
            <v>0</v>
          </cell>
          <cell r="H869">
            <v>0</v>
          </cell>
        </row>
        <row r="870">
          <cell r="A870" t="str">
            <v>87106970</v>
          </cell>
          <cell r="B870" t="str">
            <v>Cap Interest</v>
          </cell>
          <cell r="C870">
            <v>0</v>
          </cell>
          <cell r="D870">
            <v>0</v>
          </cell>
          <cell r="E870">
            <v>0</v>
          </cell>
          <cell r="F870">
            <v>0</v>
          </cell>
          <cell r="G870">
            <v>0</v>
          </cell>
          <cell r="H870">
            <v>0</v>
          </cell>
        </row>
        <row r="871">
          <cell r="A871" t="str">
            <v>87107610</v>
          </cell>
          <cell r="B871" t="str">
            <v>Contributions - PR</v>
          </cell>
          <cell r="C871">
            <v>0</v>
          </cell>
          <cell r="D871">
            <v>0</v>
          </cell>
          <cell r="E871">
            <v>0</v>
          </cell>
          <cell r="F871">
            <v>0</v>
          </cell>
          <cell r="G871">
            <v>0</v>
          </cell>
          <cell r="H871">
            <v>0</v>
          </cell>
        </row>
        <row r="872">
          <cell r="A872" t="str">
            <v>87107660</v>
          </cell>
          <cell r="B872" t="str">
            <v>Frt Charges PR</v>
          </cell>
          <cell r="C872">
            <v>0</v>
          </cell>
          <cell r="D872">
            <v>0</v>
          </cell>
          <cell r="E872">
            <v>0</v>
          </cell>
          <cell r="F872">
            <v>0</v>
          </cell>
          <cell r="G872">
            <v>0</v>
          </cell>
          <cell r="H872">
            <v>0</v>
          </cell>
        </row>
        <row r="873">
          <cell r="A873" t="str">
            <v>87107690</v>
          </cell>
          <cell r="B873" t="str">
            <v>Land Acqui PR</v>
          </cell>
          <cell r="C873">
            <v>0</v>
          </cell>
          <cell r="D873">
            <v>0</v>
          </cell>
          <cell r="E873">
            <v>0</v>
          </cell>
          <cell r="F873">
            <v>0</v>
          </cell>
          <cell r="G873">
            <v>0</v>
          </cell>
          <cell r="H873">
            <v>0</v>
          </cell>
        </row>
        <row r="874">
          <cell r="A874" t="str">
            <v>87107800</v>
          </cell>
          <cell r="B874" t="str">
            <v>Internal OHead Rd PR</v>
          </cell>
          <cell r="C874">
            <v>0</v>
          </cell>
          <cell r="D874">
            <v>0</v>
          </cell>
          <cell r="E874">
            <v>0</v>
          </cell>
          <cell r="F874">
            <v>0</v>
          </cell>
          <cell r="G874">
            <v>0</v>
          </cell>
          <cell r="H874">
            <v>0</v>
          </cell>
        </row>
        <row r="875">
          <cell r="A875" t="str">
            <v>87107820</v>
          </cell>
          <cell r="B875" t="str">
            <v>Bill Credits Mat &amp; O</v>
          </cell>
          <cell r="C875">
            <v>0</v>
          </cell>
          <cell r="D875">
            <v>0</v>
          </cell>
          <cell r="E875">
            <v>0</v>
          </cell>
          <cell r="F875">
            <v>0</v>
          </cell>
          <cell r="G875">
            <v>0</v>
          </cell>
          <cell r="H875">
            <v>0</v>
          </cell>
        </row>
        <row r="876">
          <cell r="A876" t="str">
            <v>87107830</v>
          </cell>
          <cell r="B876" t="str">
            <v>Internal OHead Eq PR</v>
          </cell>
          <cell r="C876">
            <v>0</v>
          </cell>
          <cell r="D876">
            <v>0</v>
          </cell>
          <cell r="E876">
            <v>0</v>
          </cell>
          <cell r="F876">
            <v>0</v>
          </cell>
          <cell r="G876">
            <v>0</v>
          </cell>
          <cell r="H876">
            <v>0</v>
          </cell>
        </row>
        <row r="877">
          <cell r="A877" t="str">
            <v>87107900</v>
          </cell>
          <cell r="B877" t="str">
            <v>OTHER - PROJECT RELA</v>
          </cell>
          <cell r="C877">
            <v>0</v>
          </cell>
          <cell r="D877">
            <v>0</v>
          </cell>
          <cell r="E877">
            <v>0</v>
          </cell>
          <cell r="F877">
            <v>0</v>
          </cell>
          <cell r="G877">
            <v>0</v>
          </cell>
          <cell r="H877">
            <v>0</v>
          </cell>
        </row>
        <row r="878">
          <cell r="A878" t="str">
            <v>87114000</v>
          </cell>
          <cell r="B878" t="str">
            <v>JF Reserve ZBA</v>
          </cell>
          <cell r="C878">
            <v>0</v>
          </cell>
          <cell r="D878">
            <v>0</v>
          </cell>
          <cell r="E878">
            <v>0</v>
          </cell>
          <cell r="F878">
            <v>0</v>
          </cell>
          <cell r="G878">
            <v>0</v>
          </cell>
          <cell r="H878">
            <v>0</v>
          </cell>
        </row>
        <row r="879">
          <cell r="A879" t="str">
            <v>87123300</v>
          </cell>
          <cell r="B879" t="str">
            <v>LOCO DIESEL FUEL ONL</v>
          </cell>
          <cell r="C879">
            <v>0</v>
          </cell>
          <cell r="D879">
            <v>0</v>
          </cell>
          <cell r="E879">
            <v>0</v>
          </cell>
          <cell r="F879">
            <v>0</v>
          </cell>
          <cell r="G879">
            <v>0</v>
          </cell>
          <cell r="H879">
            <v>0</v>
          </cell>
        </row>
        <row r="880">
          <cell r="A880" t="str">
            <v>87123690</v>
          </cell>
          <cell r="B880" t="str">
            <v>Pro Svc OS NLegl RT</v>
          </cell>
          <cell r="C880">
            <v>0</v>
          </cell>
          <cell r="D880">
            <v>0</v>
          </cell>
          <cell r="E880">
            <v>0</v>
          </cell>
          <cell r="F880">
            <v>0</v>
          </cell>
          <cell r="G880">
            <v>0</v>
          </cell>
          <cell r="H880">
            <v>0</v>
          </cell>
        </row>
        <row r="881">
          <cell r="A881" t="str">
            <v>87123710</v>
          </cell>
          <cell r="B881" t="str">
            <v>Corp Lodging - RTPU</v>
          </cell>
          <cell r="C881">
            <v>0</v>
          </cell>
          <cell r="D881">
            <v>0</v>
          </cell>
          <cell r="E881">
            <v>0</v>
          </cell>
          <cell r="F881">
            <v>0</v>
          </cell>
          <cell r="G881">
            <v>0</v>
          </cell>
          <cell r="H881">
            <v>0</v>
          </cell>
        </row>
        <row r="882">
          <cell r="A882" t="str">
            <v>87123910</v>
          </cell>
          <cell r="B882" t="str">
            <v>Cont Equip WO Op RT</v>
          </cell>
          <cell r="C882">
            <v>0</v>
          </cell>
          <cell r="D882">
            <v>0</v>
          </cell>
          <cell r="E882">
            <v>0</v>
          </cell>
          <cell r="F882">
            <v>0</v>
          </cell>
          <cell r="G882">
            <v>0</v>
          </cell>
          <cell r="H882">
            <v>0</v>
          </cell>
        </row>
        <row r="883">
          <cell r="A883" t="str">
            <v>87123920</v>
          </cell>
          <cell r="B883" t="str">
            <v>Oper Cont Equip RTPU</v>
          </cell>
          <cell r="C883">
            <v>0</v>
          </cell>
          <cell r="D883">
            <v>0</v>
          </cell>
          <cell r="E883">
            <v>0</v>
          </cell>
          <cell r="F883">
            <v>0</v>
          </cell>
          <cell r="G883">
            <v>0</v>
          </cell>
          <cell r="H883">
            <v>0</v>
          </cell>
        </row>
        <row r="884">
          <cell r="A884" t="str">
            <v>87123990</v>
          </cell>
          <cell r="B884" t="str">
            <v>Cont Svcs R/T Pk Up</v>
          </cell>
          <cell r="C884">
            <v>0</v>
          </cell>
          <cell r="D884">
            <v>0</v>
          </cell>
          <cell r="E884">
            <v>0</v>
          </cell>
          <cell r="F884">
            <v>0</v>
          </cell>
          <cell r="G884">
            <v>0</v>
          </cell>
          <cell r="H884">
            <v>0</v>
          </cell>
        </row>
        <row r="885">
          <cell r="A885" t="str">
            <v>87124330</v>
          </cell>
          <cell r="B885" t="str">
            <v>Rents Ls Vehicl RTPU</v>
          </cell>
          <cell r="C885">
            <v>0</v>
          </cell>
          <cell r="D885">
            <v>0</v>
          </cell>
          <cell r="E885">
            <v>0</v>
          </cell>
          <cell r="F885">
            <v>0</v>
          </cell>
          <cell r="G885">
            <v>0</v>
          </cell>
          <cell r="H885">
            <v>0</v>
          </cell>
        </row>
        <row r="886">
          <cell r="A886" t="str">
            <v>87124340</v>
          </cell>
          <cell r="B886" t="str">
            <v>Rent Ls Sm Tool RTPU</v>
          </cell>
          <cell r="C886">
            <v>0</v>
          </cell>
          <cell r="D886">
            <v>0</v>
          </cell>
          <cell r="E886">
            <v>0</v>
          </cell>
          <cell r="F886">
            <v>0</v>
          </cell>
          <cell r="G886">
            <v>0</v>
          </cell>
          <cell r="H886">
            <v>0</v>
          </cell>
        </row>
        <row r="887">
          <cell r="A887" t="str">
            <v>87127660</v>
          </cell>
          <cell r="B887" t="str">
            <v>COR - Other</v>
          </cell>
          <cell r="C887">
            <v>0</v>
          </cell>
          <cell r="D887">
            <v>0</v>
          </cell>
          <cell r="E887">
            <v>0</v>
          </cell>
          <cell r="F887">
            <v>0</v>
          </cell>
          <cell r="G887">
            <v>0</v>
          </cell>
          <cell r="H887">
            <v>0</v>
          </cell>
        </row>
        <row r="888">
          <cell r="A888" t="str">
            <v>87127830</v>
          </cell>
          <cell r="B888" t="str">
            <v>Equipment Overheads</v>
          </cell>
          <cell r="C888">
            <v>0</v>
          </cell>
          <cell r="D888">
            <v>0</v>
          </cell>
          <cell r="E888">
            <v>0</v>
          </cell>
          <cell r="F888">
            <v>0</v>
          </cell>
          <cell r="G888">
            <v>0</v>
          </cell>
          <cell r="H888">
            <v>0</v>
          </cell>
        </row>
        <row r="889">
          <cell r="A889" t="str">
            <v>87127900</v>
          </cell>
          <cell r="B889" t="str">
            <v>OTHER - RAIL/TIE PIC</v>
          </cell>
          <cell r="C889">
            <v>0</v>
          </cell>
          <cell r="D889">
            <v>0</v>
          </cell>
          <cell r="E889">
            <v>0</v>
          </cell>
          <cell r="F889">
            <v>0</v>
          </cell>
          <cell r="G889">
            <v>0</v>
          </cell>
          <cell r="H889">
            <v>0</v>
          </cell>
        </row>
        <row r="890">
          <cell r="A890" t="str">
            <v>87130000</v>
          </cell>
          <cell r="B890" t="str">
            <v>Co for exp Acc St Kc</v>
          </cell>
          <cell r="C890">
            <v>0</v>
          </cell>
          <cell r="D890">
            <v>0</v>
          </cell>
          <cell r="E890">
            <v>0</v>
          </cell>
          <cell r="F890">
            <v>0</v>
          </cell>
          <cell r="G890">
            <v>0</v>
          </cell>
          <cell r="H890">
            <v>0</v>
          </cell>
        </row>
        <row r="891">
          <cell r="A891" t="str">
            <v>87131100</v>
          </cell>
          <cell r="B891" t="str">
            <v>Reg Tm Sc NOp KCT</v>
          </cell>
          <cell r="C891">
            <v>0</v>
          </cell>
          <cell r="D891">
            <v>0</v>
          </cell>
          <cell r="E891">
            <v>0</v>
          </cell>
          <cell r="F891">
            <v>0</v>
          </cell>
          <cell r="G891">
            <v>0</v>
          </cell>
          <cell r="H891">
            <v>0</v>
          </cell>
        </row>
        <row r="892">
          <cell r="A892" t="str">
            <v>87131110</v>
          </cell>
          <cell r="B892" t="str">
            <v>OT Sched Non Opr KCT</v>
          </cell>
          <cell r="C892">
            <v>0</v>
          </cell>
          <cell r="D892">
            <v>0</v>
          </cell>
          <cell r="E892">
            <v>0</v>
          </cell>
          <cell r="F892">
            <v>0</v>
          </cell>
          <cell r="G892">
            <v>0</v>
          </cell>
          <cell r="H892">
            <v>0</v>
          </cell>
        </row>
        <row r="893">
          <cell r="A893" t="str">
            <v>87132290</v>
          </cell>
          <cell r="B893" t="str">
            <v>Payroll Tax - KCT</v>
          </cell>
          <cell r="C893">
            <v>0</v>
          </cell>
          <cell r="D893">
            <v>0</v>
          </cell>
          <cell r="E893">
            <v>0</v>
          </cell>
          <cell r="F893">
            <v>0</v>
          </cell>
          <cell r="G893">
            <v>0</v>
          </cell>
          <cell r="H893">
            <v>0</v>
          </cell>
        </row>
        <row r="894">
          <cell r="A894" t="str">
            <v>87133000</v>
          </cell>
          <cell r="B894" t="str">
            <v>New Wood Tie KCT</v>
          </cell>
          <cell r="C894">
            <v>0</v>
          </cell>
          <cell r="D894">
            <v>0</v>
          </cell>
          <cell r="E894">
            <v>0</v>
          </cell>
          <cell r="F894">
            <v>0</v>
          </cell>
          <cell r="G894">
            <v>0</v>
          </cell>
          <cell r="H894">
            <v>0</v>
          </cell>
        </row>
        <row r="895">
          <cell r="A895" t="str">
            <v>87133060</v>
          </cell>
          <cell r="B895" t="str">
            <v>New Weld RailKC</v>
          </cell>
          <cell r="C895">
            <v>0</v>
          </cell>
          <cell r="D895">
            <v>0</v>
          </cell>
          <cell r="E895">
            <v>0</v>
          </cell>
          <cell r="F895">
            <v>0</v>
          </cell>
          <cell r="G895">
            <v>0</v>
          </cell>
          <cell r="H895">
            <v>0</v>
          </cell>
        </row>
        <row r="896">
          <cell r="A896" t="str">
            <v>87133080</v>
          </cell>
          <cell r="B896" t="str">
            <v>New Othr Trk Mat KCT</v>
          </cell>
          <cell r="C896">
            <v>0</v>
          </cell>
          <cell r="D896">
            <v>0</v>
          </cell>
          <cell r="E896">
            <v>0</v>
          </cell>
          <cell r="F896">
            <v>0</v>
          </cell>
          <cell r="G896">
            <v>0</v>
          </cell>
          <cell r="H896">
            <v>0</v>
          </cell>
        </row>
        <row r="897">
          <cell r="A897" t="str">
            <v>87133100</v>
          </cell>
          <cell r="B897" t="str">
            <v>Ballast - KCT</v>
          </cell>
          <cell r="C897">
            <v>0</v>
          </cell>
          <cell r="D897">
            <v>0</v>
          </cell>
          <cell r="E897">
            <v>0</v>
          </cell>
          <cell r="F897">
            <v>0</v>
          </cell>
          <cell r="G897">
            <v>0</v>
          </cell>
          <cell r="H897">
            <v>0</v>
          </cell>
        </row>
        <row r="898">
          <cell r="A898" t="str">
            <v>87133120</v>
          </cell>
          <cell r="B898" t="str">
            <v>Telecom Mater - KCT</v>
          </cell>
          <cell r="C898">
            <v>0</v>
          </cell>
          <cell r="D898">
            <v>0</v>
          </cell>
          <cell r="E898">
            <v>0</v>
          </cell>
          <cell r="F898">
            <v>0</v>
          </cell>
          <cell r="G898">
            <v>0</v>
          </cell>
          <cell r="H898">
            <v>0</v>
          </cell>
        </row>
        <row r="899">
          <cell r="A899" t="str">
            <v>87133130</v>
          </cell>
          <cell r="B899" t="str">
            <v>Signal Material - KC</v>
          </cell>
          <cell r="C899">
            <v>0</v>
          </cell>
          <cell r="D899">
            <v>0</v>
          </cell>
          <cell r="E899">
            <v>0</v>
          </cell>
          <cell r="F899">
            <v>0</v>
          </cell>
          <cell r="G899">
            <v>0</v>
          </cell>
          <cell r="H899">
            <v>0</v>
          </cell>
        </row>
        <row r="900">
          <cell r="A900" t="str">
            <v>87133190</v>
          </cell>
          <cell r="B900" t="str">
            <v>Othr M/W Matl KCT</v>
          </cell>
          <cell r="C900">
            <v>0</v>
          </cell>
          <cell r="D900">
            <v>0</v>
          </cell>
          <cell r="E900">
            <v>0</v>
          </cell>
          <cell r="F900">
            <v>0</v>
          </cell>
          <cell r="G900">
            <v>0</v>
          </cell>
          <cell r="H900">
            <v>0</v>
          </cell>
        </row>
        <row r="901">
          <cell r="A901" t="str">
            <v>87133501</v>
          </cell>
          <cell r="B901" t="str">
            <v>Store Expense - KCT</v>
          </cell>
          <cell r="C901">
            <v>0</v>
          </cell>
          <cell r="D901">
            <v>0</v>
          </cell>
          <cell r="E901">
            <v>0</v>
          </cell>
          <cell r="F901">
            <v>0</v>
          </cell>
          <cell r="G901">
            <v>0</v>
          </cell>
          <cell r="H901">
            <v>0</v>
          </cell>
        </row>
        <row r="902">
          <cell r="A902" t="str">
            <v>87133670</v>
          </cell>
          <cell r="B902" t="str">
            <v>Pro Eng Sig Svc KCT</v>
          </cell>
          <cell r="C902">
            <v>0</v>
          </cell>
          <cell r="D902">
            <v>0</v>
          </cell>
          <cell r="E902">
            <v>0</v>
          </cell>
          <cell r="F902">
            <v>0</v>
          </cell>
          <cell r="G902">
            <v>0</v>
          </cell>
          <cell r="H902">
            <v>0</v>
          </cell>
        </row>
        <row r="903">
          <cell r="A903" t="str">
            <v>87133690</v>
          </cell>
          <cell r="B903" t="str">
            <v>Pro Svc OS NLegl KCT</v>
          </cell>
          <cell r="C903">
            <v>0</v>
          </cell>
          <cell r="D903">
            <v>0</v>
          </cell>
          <cell r="E903">
            <v>0</v>
          </cell>
          <cell r="F903">
            <v>0</v>
          </cell>
          <cell r="G903">
            <v>0</v>
          </cell>
          <cell r="H903">
            <v>0</v>
          </cell>
        </row>
        <row r="904">
          <cell r="A904" t="str">
            <v>87133700</v>
          </cell>
          <cell r="B904" t="str">
            <v>Rail Switch KCT</v>
          </cell>
          <cell r="C904">
            <v>0</v>
          </cell>
          <cell r="D904">
            <v>0</v>
          </cell>
          <cell r="E904">
            <v>0</v>
          </cell>
          <cell r="F904">
            <v>0</v>
          </cell>
          <cell r="G904">
            <v>0</v>
          </cell>
          <cell r="H904">
            <v>0</v>
          </cell>
        </row>
        <row r="905">
          <cell r="A905" t="str">
            <v>87133990</v>
          </cell>
          <cell r="B905" t="str">
            <v>Contract Svcs - KCT</v>
          </cell>
          <cell r="C905">
            <v>0</v>
          </cell>
          <cell r="D905">
            <v>0</v>
          </cell>
          <cell r="E905">
            <v>0</v>
          </cell>
          <cell r="F905">
            <v>0</v>
          </cell>
          <cell r="G905">
            <v>0</v>
          </cell>
          <cell r="H905">
            <v>0</v>
          </cell>
        </row>
        <row r="906">
          <cell r="A906" t="str">
            <v>87137820</v>
          </cell>
          <cell r="B906" t="str">
            <v>Billable Overheads -</v>
          </cell>
          <cell r="C906">
            <v>0</v>
          </cell>
          <cell r="D906">
            <v>0</v>
          </cell>
          <cell r="E906">
            <v>0</v>
          </cell>
          <cell r="F906">
            <v>0</v>
          </cell>
          <cell r="G906">
            <v>0</v>
          </cell>
          <cell r="H906">
            <v>0</v>
          </cell>
        </row>
        <row r="907">
          <cell r="A907" t="str">
            <v>87151000</v>
          </cell>
          <cell r="B907" t="str">
            <v>Regular Time Exm WIP</v>
          </cell>
          <cell r="C907">
            <v>0</v>
          </cell>
          <cell r="D907">
            <v>0</v>
          </cell>
          <cell r="E907">
            <v>0</v>
          </cell>
          <cell r="F907">
            <v>0</v>
          </cell>
          <cell r="G907">
            <v>0</v>
          </cell>
          <cell r="H907">
            <v>0</v>
          </cell>
        </row>
        <row r="908">
          <cell r="A908" t="str">
            <v>87151020</v>
          </cell>
          <cell r="B908" t="str">
            <v>Vaca Exempt WIP</v>
          </cell>
          <cell r="C908">
            <v>0</v>
          </cell>
          <cell r="D908">
            <v>0</v>
          </cell>
          <cell r="E908">
            <v>0</v>
          </cell>
          <cell r="F908">
            <v>0</v>
          </cell>
          <cell r="G908">
            <v>0</v>
          </cell>
          <cell r="H908">
            <v>0</v>
          </cell>
        </row>
        <row r="909">
          <cell r="A909" t="str">
            <v>87151100</v>
          </cell>
          <cell r="B909" t="str">
            <v>Reg Tm Sc NOp WIP</v>
          </cell>
          <cell r="C909">
            <v>0</v>
          </cell>
          <cell r="D909">
            <v>0</v>
          </cell>
          <cell r="E909">
            <v>0</v>
          </cell>
          <cell r="F909">
            <v>0</v>
          </cell>
          <cell r="G909">
            <v>0</v>
          </cell>
          <cell r="H909">
            <v>0</v>
          </cell>
        </row>
        <row r="910">
          <cell r="A910" t="str">
            <v>87151110</v>
          </cell>
          <cell r="B910" t="str">
            <v>OT Sched Non Opr WIP</v>
          </cell>
          <cell r="C910">
            <v>0</v>
          </cell>
          <cell r="D910">
            <v>0</v>
          </cell>
          <cell r="E910">
            <v>0</v>
          </cell>
          <cell r="F910">
            <v>0</v>
          </cell>
          <cell r="G910">
            <v>0</v>
          </cell>
          <cell r="H910">
            <v>0</v>
          </cell>
        </row>
        <row r="911">
          <cell r="A911" t="str">
            <v>87151130</v>
          </cell>
          <cell r="B911" t="str">
            <v>Sched NOp HolPy WIP</v>
          </cell>
          <cell r="C911">
            <v>0</v>
          </cell>
          <cell r="D911">
            <v>0</v>
          </cell>
          <cell r="E911">
            <v>0</v>
          </cell>
          <cell r="F911">
            <v>0</v>
          </cell>
          <cell r="G911">
            <v>0</v>
          </cell>
          <cell r="H911">
            <v>0</v>
          </cell>
        </row>
        <row r="912">
          <cell r="A912" t="str">
            <v>87151150</v>
          </cell>
          <cell r="B912" t="str">
            <v>Othr Tm Pd Not Wk WP</v>
          </cell>
          <cell r="C912">
            <v>0</v>
          </cell>
          <cell r="D912">
            <v>0</v>
          </cell>
          <cell r="E912">
            <v>0</v>
          </cell>
          <cell r="F912">
            <v>0</v>
          </cell>
          <cell r="G912">
            <v>0</v>
          </cell>
          <cell r="H912">
            <v>0</v>
          </cell>
        </row>
        <row r="913">
          <cell r="A913" t="str">
            <v>87151230</v>
          </cell>
          <cell r="B913" t="str">
            <v>Sem&amp;Train Sch NOp WP</v>
          </cell>
          <cell r="C913">
            <v>0</v>
          </cell>
          <cell r="D913">
            <v>0</v>
          </cell>
          <cell r="E913">
            <v>0</v>
          </cell>
          <cell r="F913">
            <v>0</v>
          </cell>
          <cell r="G913">
            <v>0</v>
          </cell>
          <cell r="H913">
            <v>0</v>
          </cell>
        </row>
        <row r="914">
          <cell r="A914" t="str">
            <v>87151240</v>
          </cell>
          <cell r="B914" t="str">
            <v>Oth Claim Sc N Op WP</v>
          </cell>
          <cell r="C914">
            <v>0</v>
          </cell>
          <cell r="D914">
            <v>0</v>
          </cell>
          <cell r="E914">
            <v>0</v>
          </cell>
          <cell r="F914">
            <v>0</v>
          </cell>
          <cell r="G914">
            <v>0</v>
          </cell>
          <cell r="H914">
            <v>0</v>
          </cell>
        </row>
        <row r="915">
          <cell r="A915" t="str">
            <v>87152440</v>
          </cell>
          <cell r="B915" t="str">
            <v>Safety Shoes WIP</v>
          </cell>
          <cell r="C915">
            <v>0</v>
          </cell>
          <cell r="D915">
            <v>0</v>
          </cell>
          <cell r="E915">
            <v>0</v>
          </cell>
          <cell r="F915">
            <v>0</v>
          </cell>
          <cell r="G915">
            <v>0</v>
          </cell>
          <cell r="H915">
            <v>0</v>
          </cell>
        </row>
        <row r="916">
          <cell r="A916" t="str">
            <v>87152480</v>
          </cell>
          <cell r="B916" t="str">
            <v>Safety Eye Prot WIP</v>
          </cell>
          <cell r="C916">
            <v>0</v>
          </cell>
          <cell r="D916">
            <v>0</v>
          </cell>
          <cell r="E916">
            <v>0</v>
          </cell>
          <cell r="F916">
            <v>0</v>
          </cell>
          <cell r="G916">
            <v>0</v>
          </cell>
          <cell r="H916">
            <v>0</v>
          </cell>
        </row>
        <row r="917">
          <cell r="A917" t="str">
            <v>87152490</v>
          </cell>
          <cell r="B917" t="str">
            <v>Oth Safety Equip WIP</v>
          </cell>
          <cell r="C917">
            <v>0</v>
          </cell>
          <cell r="D917">
            <v>0</v>
          </cell>
          <cell r="E917">
            <v>0</v>
          </cell>
          <cell r="F917">
            <v>0</v>
          </cell>
          <cell r="G917">
            <v>0</v>
          </cell>
          <cell r="H917">
            <v>0</v>
          </cell>
        </row>
        <row r="918">
          <cell r="A918" t="str">
            <v>87152520</v>
          </cell>
          <cell r="B918" t="str">
            <v>Safety Meetings WIP</v>
          </cell>
          <cell r="C918">
            <v>0</v>
          </cell>
          <cell r="D918">
            <v>0</v>
          </cell>
          <cell r="E918">
            <v>0</v>
          </cell>
          <cell r="F918">
            <v>0</v>
          </cell>
          <cell r="G918">
            <v>0</v>
          </cell>
          <cell r="H918">
            <v>0</v>
          </cell>
        </row>
        <row r="919">
          <cell r="A919" t="str">
            <v>87152550</v>
          </cell>
          <cell r="B919" t="str">
            <v>Safety Equip WIP</v>
          </cell>
          <cell r="C919">
            <v>0</v>
          </cell>
          <cell r="D919">
            <v>0</v>
          </cell>
          <cell r="E919">
            <v>0</v>
          </cell>
          <cell r="F919">
            <v>0</v>
          </cell>
          <cell r="G919">
            <v>0</v>
          </cell>
          <cell r="H919">
            <v>0</v>
          </cell>
        </row>
        <row r="920">
          <cell r="A920" t="str">
            <v>87153000</v>
          </cell>
          <cell r="B920" t="str">
            <v>New Wood Ties WIP</v>
          </cell>
          <cell r="C920">
            <v>0</v>
          </cell>
          <cell r="D920">
            <v>0</v>
          </cell>
          <cell r="E920">
            <v>0</v>
          </cell>
          <cell r="F920">
            <v>0</v>
          </cell>
          <cell r="G920">
            <v>0</v>
          </cell>
          <cell r="H920">
            <v>0</v>
          </cell>
        </row>
        <row r="921">
          <cell r="A921" t="str">
            <v>87153020</v>
          </cell>
          <cell r="B921" t="str">
            <v>New CncretStlTies WP</v>
          </cell>
          <cell r="C921">
            <v>0</v>
          </cell>
          <cell r="D921">
            <v>0</v>
          </cell>
          <cell r="E921">
            <v>0</v>
          </cell>
          <cell r="F921">
            <v>0</v>
          </cell>
          <cell r="G921">
            <v>0</v>
          </cell>
          <cell r="H921">
            <v>0</v>
          </cell>
        </row>
        <row r="922">
          <cell r="A922" t="str">
            <v>87153040</v>
          </cell>
          <cell r="B922" t="str">
            <v>New Jointed Rail WIP</v>
          </cell>
          <cell r="C922">
            <v>0</v>
          </cell>
          <cell r="D922">
            <v>0</v>
          </cell>
          <cell r="E922">
            <v>0</v>
          </cell>
          <cell r="F922">
            <v>0</v>
          </cell>
          <cell r="G922">
            <v>0</v>
          </cell>
          <cell r="H922">
            <v>0</v>
          </cell>
        </row>
        <row r="923">
          <cell r="A923" t="str">
            <v>87153050</v>
          </cell>
          <cell r="B923" t="str">
            <v>SH Jointed Rl WIP</v>
          </cell>
          <cell r="C923">
            <v>0</v>
          </cell>
          <cell r="D923">
            <v>0</v>
          </cell>
          <cell r="E923">
            <v>0</v>
          </cell>
          <cell r="F923">
            <v>0</v>
          </cell>
          <cell r="G923">
            <v>0</v>
          </cell>
          <cell r="H923">
            <v>0</v>
          </cell>
        </row>
        <row r="924">
          <cell r="A924" t="str">
            <v>87153060</v>
          </cell>
          <cell r="B924" t="str">
            <v>New Weld RailWP</v>
          </cell>
          <cell r="C924">
            <v>0</v>
          </cell>
          <cell r="D924">
            <v>0</v>
          </cell>
          <cell r="E924">
            <v>0</v>
          </cell>
          <cell r="F924">
            <v>0</v>
          </cell>
          <cell r="G924">
            <v>0</v>
          </cell>
          <cell r="H924">
            <v>0</v>
          </cell>
        </row>
        <row r="925">
          <cell r="A925" t="str">
            <v>87153070</v>
          </cell>
          <cell r="B925" t="str">
            <v>SH Welded Rail WIP</v>
          </cell>
          <cell r="C925">
            <v>0</v>
          </cell>
          <cell r="D925">
            <v>0</v>
          </cell>
          <cell r="E925">
            <v>0</v>
          </cell>
          <cell r="F925">
            <v>0</v>
          </cell>
          <cell r="G925">
            <v>0</v>
          </cell>
          <cell r="H925">
            <v>0</v>
          </cell>
        </row>
        <row r="926">
          <cell r="A926" t="str">
            <v>87153080</v>
          </cell>
          <cell r="B926" t="str">
            <v>New Othr Trk Matl WP</v>
          </cell>
          <cell r="C926">
            <v>0</v>
          </cell>
          <cell r="D926">
            <v>0</v>
          </cell>
          <cell r="E926">
            <v>0</v>
          </cell>
          <cell r="F926">
            <v>0</v>
          </cell>
          <cell r="G926">
            <v>0</v>
          </cell>
          <cell r="H926">
            <v>0</v>
          </cell>
        </row>
        <row r="927">
          <cell r="A927" t="str">
            <v>87153120</v>
          </cell>
          <cell r="B927" t="str">
            <v>Telecom Matl WIP</v>
          </cell>
          <cell r="C927">
            <v>0</v>
          </cell>
          <cell r="D927">
            <v>0</v>
          </cell>
          <cell r="E927">
            <v>0</v>
          </cell>
          <cell r="F927">
            <v>0</v>
          </cell>
          <cell r="G927">
            <v>0</v>
          </cell>
          <cell r="H927">
            <v>0</v>
          </cell>
        </row>
        <row r="928">
          <cell r="A928" t="str">
            <v>87153130</v>
          </cell>
          <cell r="B928" t="str">
            <v>Signal Matl  - WIP</v>
          </cell>
          <cell r="C928">
            <v>0</v>
          </cell>
          <cell r="D928">
            <v>0</v>
          </cell>
          <cell r="E928">
            <v>0</v>
          </cell>
          <cell r="F928">
            <v>0</v>
          </cell>
          <cell r="G928">
            <v>0</v>
          </cell>
          <cell r="H928">
            <v>0</v>
          </cell>
        </row>
        <row r="929">
          <cell r="A929" t="str">
            <v>87153180</v>
          </cell>
          <cell r="B929" t="str">
            <v>Pro Cd Purch - WIP</v>
          </cell>
          <cell r="C929">
            <v>0</v>
          </cell>
          <cell r="D929">
            <v>0</v>
          </cell>
          <cell r="E929">
            <v>0</v>
          </cell>
          <cell r="F929">
            <v>0</v>
          </cell>
          <cell r="G929">
            <v>0</v>
          </cell>
          <cell r="H929">
            <v>0</v>
          </cell>
        </row>
        <row r="930">
          <cell r="A930" t="str">
            <v>87153190</v>
          </cell>
          <cell r="B930" t="str">
            <v>Othr M/W Matl WIP</v>
          </cell>
          <cell r="C930">
            <v>0</v>
          </cell>
          <cell r="D930">
            <v>0</v>
          </cell>
          <cell r="E930">
            <v>0</v>
          </cell>
          <cell r="F930">
            <v>0</v>
          </cell>
          <cell r="G930">
            <v>0</v>
          </cell>
          <cell r="H930">
            <v>0</v>
          </cell>
        </row>
        <row r="931">
          <cell r="A931" t="str">
            <v>87153250</v>
          </cell>
          <cell r="B931" t="str">
            <v>Frt Car WIP</v>
          </cell>
          <cell r="C931">
            <v>0</v>
          </cell>
          <cell r="D931">
            <v>0</v>
          </cell>
          <cell r="E931">
            <v>0</v>
          </cell>
          <cell r="F931">
            <v>0</v>
          </cell>
          <cell r="G931">
            <v>0</v>
          </cell>
          <cell r="H931">
            <v>0</v>
          </cell>
        </row>
        <row r="932">
          <cell r="A932" t="str">
            <v>87153290</v>
          </cell>
          <cell r="B932" t="str">
            <v>Other Equip Rel WIP</v>
          </cell>
          <cell r="C932">
            <v>0</v>
          </cell>
          <cell r="D932">
            <v>0</v>
          </cell>
          <cell r="E932">
            <v>0</v>
          </cell>
          <cell r="F932">
            <v>0</v>
          </cell>
          <cell r="G932">
            <v>0</v>
          </cell>
          <cell r="H932">
            <v>0</v>
          </cell>
        </row>
        <row r="933">
          <cell r="A933" t="str">
            <v>87153360</v>
          </cell>
          <cell r="B933" t="str">
            <v>Off Hwy/Nloco FuWIP</v>
          </cell>
          <cell r="C933">
            <v>0</v>
          </cell>
          <cell r="D933">
            <v>0</v>
          </cell>
          <cell r="E933">
            <v>0</v>
          </cell>
          <cell r="F933">
            <v>0</v>
          </cell>
          <cell r="G933">
            <v>0</v>
          </cell>
          <cell r="H933">
            <v>0</v>
          </cell>
        </row>
        <row r="934">
          <cell r="A934" t="str">
            <v>87153390</v>
          </cell>
          <cell r="B934" t="str">
            <v>Othr Oper Related WP</v>
          </cell>
          <cell r="C934">
            <v>0</v>
          </cell>
          <cell r="D934">
            <v>0</v>
          </cell>
          <cell r="E934">
            <v>0</v>
          </cell>
          <cell r="F934">
            <v>0</v>
          </cell>
          <cell r="G934">
            <v>0</v>
          </cell>
          <cell r="H934">
            <v>0</v>
          </cell>
        </row>
        <row r="935">
          <cell r="A935" t="str">
            <v>87153400</v>
          </cell>
          <cell r="B935" t="str">
            <v>Inventory Adjust WIP</v>
          </cell>
          <cell r="C935">
            <v>0</v>
          </cell>
          <cell r="D935">
            <v>0</v>
          </cell>
          <cell r="E935">
            <v>0</v>
          </cell>
          <cell r="F935">
            <v>0</v>
          </cell>
          <cell r="G935">
            <v>0</v>
          </cell>
          <cell r="H935">
            <v>0</v>
          </cell>
        </row>
        <row r="936">
          <cell r="A936" t="str">
            <v>87153430</v>
          </cell>
          <cell r="B936" t="str">
            <v>Co Veh Gas/Oil WIP</v>
          </cell>
          <cell r="C936">
            <v>0</v>
          </cell>
          <cell r="D936">
            <v>0</v>
          </cell>
          <cell r="E936">
            <v>0</v>
          </cell>
          <cell r="F936">
            <v>0</v>
          </cell>
          <cell r="G936">
            <v>0</v>
          </cell>
          <cell r="H936">
            <v>0</v>
          </cell>
        </row>
        <row r="937">
          <cell r="A937" t="str">
            <v>87153440</v>
          </cell>
          <cell r="B937" t="str">
            <v>Office Stat Sup WIP</v>
          </cell>
          <cell r="C937">
            <v>0</v>
          </cell>
          <cell r="D937">
            <v>0</v>
          </cell>
          <cell r="E937">
            <v>0</v>
          </cell>
          <cell r="F937">
            <v>0</v>
          </cell>
          <cell r="G937">
            <v>0</v>
          </cell>
          <cell r="H937">
            <v>0</v>
          </cell>
        </row>
        <row r="938">
          <cell r="A938" t="str">
            <v>87153460</v>
          </cell>
          <cell r="B938" t="str">
            <v>Computer H/S WIP</v>
          </cell>
          <cell r="C938">
            <v>0</v>
          </cell>
          <cell r="D938">
            <v>0</v>
          </cell>
          <cell r="E938">
            <v>0</v>
          </cell>
          <cell r="F938">
            <v>0</v>
          </cell>
          <cell r="G938">
            <v>0</v>
          </cell>
          <cell r="H938">
            <v>0</v>
          </cell>
        </row>
        <row r="939">
          <cell r="A939" t="str">
            <v>87153470</v>
          </cell>
          <cell r="B939" t="str">
            <v>Premium Mail WIP</v>
          </cell>
          <cell r="C939">
            <v>0</v>
          </cell>
          <cell r="D939">
            <v>0</v>
          </cell>
          <cell r="E939">
            <v>0</v>
          </cell>
          <cell r="F939">
            <v>0</v>
          </cell>
          <cell r="G939">
            <v>0</v>
          </cell>
          <cell r="H939">
            <v>0</v>
          </cell>
        </row>
        <row r="940">
          <cell r="A940" t="str">
            <v>87153480</v>
          </cell>
          <cell r="B940" t="str">
            <v>Printing Other WIP</v>
          </cell>
          <cell r="C940">
            <v>0</v>
          </cell>
          <cell r="D940">
            <v>0</v>
          </cell>
          <cell r="E940">
            <v>0</v>
          </cell>
          <cell r="F940">
            <v>0</v>
          </cell>
          <cell r="G940">
            <v>0</v>
          </cell>
          <cell r="H940">
            <v>0</v>
          </cell>
        </row>
        <row r="941">
          <cell r="A941" t="str">
            <v>87153490</v>
          </cell>
          <cell r="B941" t="str">
            <v>Oth Gen Staff Rel WP</v>
          </cell>
          <cell r="C941">
            <v>0</v>
          </cell>
          <cell r="D941">
            <v>0</v>
          </cell>
          <cell r="E941">
            <v>0</v>
          </cell>
          <cell r="F941">
            <v>0</v>
          </cell>
          <cell r="G941">
            <v>0</v>
          </cell>
          <cell r="H941">
            <v>0</v>
          </cell>
        </row>
        <row r="942">
          <cell r="A942" t="str">
            <v>87153660</v>
          </cell>
          <cell r="B942" t="str">
            <v>Reprod Costs WIP</v>
          </cell>
          <cell r="C942">
            <v>0</v>
          </cell>
          <cell r="D942">
            <v>0</v>
          </cell>
          <cell r="E942">
            <v>0</v>
          </cell>
          <cell r="F942">
            <v>0</v>
          </cell>
          <cell r="G942">
            <v>0</v>
          </cell>
          <cell r="H942">
            <v>0</v>
          </cell>
        </row>
        <row r="943">
          <cell r="A943" t="str">
            <v>87153690</v>
          </cell>
          <cell r="B943" t="str">
            <v>Pro Svc OS NLegl WIP</v>
          </cell>
          <cell r="C943">
            <v>0</v>
          </cell>
          <cell r="D943">
            <v>0</v>
          </cell>
          <cell r="E943">
            <v>0</v>
          </cell>
          <cell r="F943">
            <v>0</v>
          </cell>
          <cell r="G943">
            <v>0</v>
          </cell>
          <cell r="H943">
            <v>0</v>
          </cell>
        </row>
        <row r="944">
          <cell r="A944" t="str">
            <v>87153710</v>
          </cell>
          <cell r="B944" t="str">
            <v>Corp Lodging - WIP</v>
          </cell>
          <cell r="C944">
            <v>0</v>
          </cell>
          <cell r="D944">
            <v>0</v>
          </cell>
          <cell r="E944">
            <v>0</v>
          </cell>
          <cell r="F944">
            <v>0</v>
          </cell>
          <cell r="G944">
            <v>0</v>
          </cell>
          <cell r="H944">
            <v>0</v>
          </cell>
        </row>
        <row r="945">
          <cell r="A945" t="str">
            <v>87153780</v>
          </cell>
          <cell r="B945" t="str">
            <v>Ofc/Copy MachMain WP</v>
          </cell>
          <cell r="C945">
            <v>0</v>
          </cell>
          <cell r="D945">
            <v>0</v>
          </cell>
          <cell r="E945">
            <v>0</v>
          </cell>
          <cell r="F945">
            <v>0</v>
          </cell>
          <cell r="G945">
            <v>0</v>
          </cell>
          <cell r="H945">
            <v>0</v>
          </cell>
        </row>
        <row r="946">
          <cell r="A946" t="str">
            <v>87153810</v>
          </cell>
          <cell r="B946" t="str">
            <v>BNSF Vehicle M&amp;R WIP</v>
          </cell>
          <cell r="C946">
            <v>0</v>
          </cell>
          <cell r="D946">
            <v>0</v>
          </cell>
          <cell r="E946">
            <v>0</v>
          </cell>
          <cell r="F946">
            <v>0</v>
          </cell>
          <cell r="G946">
            <v>0</v>
          </cell>
          <cell r="H946">
            <v>0</v>
          </cell>
        </row>
        <row r="947">
          <cell r="A947" t="str">
            <v>87153840</v>
          </cell>
          <cell r="B947" t="str">
            <v>Coff Wat Ice Del WIP</v>
          </cell>
          <cell r="C947">
            <v>0</v>
          </cell>
          <cell r="D947">
            <v>0</v>
          </cell>
          <cell r="E947">
            <v>0</v>
          </cell>
          <cell r="F947">
            <v>0</v>
          </cell>
          <cell r="G947">
            <v>0</v>
          </cell>
          <cell r="H947">
            <v>0</v>
          </cell>
        </row>
        <row r="948">
          <cell r="A948" t="str">
            <v>87153870</v>
          </cell>
          <cell r="B948" t="str">
            <v>Janitorial WIP</v>
          </cell>
          <cell r="C948">
            <v>0</v>
          </cell>
          <cell r="D948">
            <v>0</v>
          </cell>
          <cell r="E948">
            <v>0</v>
          </cell>
          <cell r="F948">
            <v>0</v>
          </cell>
          <cell r="G948">
            <v>0</v>
          </cell>
          <cell r="H948">
            <v>0</v>
          </cell>
        </row>
        <row r="949">
          <cell r="A949" t="str">
            <v>87153900</v>
          </cell>
          <cell r="B949" t="str">
            <v>Trash Haul Recycl WP</v>
          </cell>
          <cell r="C949">
            <v>0</v>
          </cell>
          <cell r="D949">
            <v>0</v>
          </cell>
          <cell r="E949">
            <v>0</v>
          </cell>
          <cell r="F949">
            <v>0</v>
          </cell>
          <cell r="G949">
            <v>0</v>
          </cell>
          <cell r="H949">
            <v>0</v>
          </cell>
        </row>
        <row r="950">
          <cell r="A950" t="str">
            <v>87153930</v>
          </cell>
          <cell r="B950" t="str">
            <v>Building M&amp;R - WIP</v>
          </cell>
          <cell r="C950">
            <v>0</v>
          </cell>
          <cell r="D950">
            <v>0</v>
          </cell>
          <cell r="E950">
            <v>0</v>
          </cell>
          <cell r="F950">
            <v>0</v>
          </cell>
          <cell r="G950">
            <v>0</v>
          </cell>
          <cell r="H950">
            <v>0</v>
          </cell>
        </row>
        <row r="951">
          <cell r="A951" t="str">
            <v>87153950</v>
          </cell>
          <cell r="B951" t="str">
            <v>Grade/Pv/Dirt Wk WIP</v>
          </cell>
          <cell r="C951">
            <v>0</v>
          </cell>
          <cell r="D951">
            <v>0</v>
          </cell>
          <cell r="E951">
            <v>0</v>
          </cell>
          <cell r="F951">
            <v>0</v>
          </cell>
          <cell r="G951">
            <v>0</v>
          </cell>
          <cell r="H951">
            <v>0</v>
          </cell>
        </row>
        <row r="952">
          <cell r="A952" t="str">
            <v>87153990</v>
          </cell>
          <cell r="B952" t="str">
            <v>Contract Svcs - WIP</v>
          </cell>
          <cell r="C952">
            <v>0</v>
          </cell>
          <cell r="D952">
            <v>0</v>
          </cell>
          <cell r="E952">
            <v>0</v>
          </cell>
          <cell r="F952">
            <v>0</v>
          </cell>
          <cell r="G952">
            <v>0</v>
          </cell>
          <cell r="H952">
            <v>0</v>
          </cell>
        </row>
        <row r="953">
          <cell r="A953" t="str">
            <v>87154000</v>
          </cell>
          <cell r="B953" t="str">
            <v>Meals WIP</v>
          </cell>
          <cell r="C953">
            <v>0</v>
          </cell>
          <cell r="D953">
            <v>0</v>
          </cell>
          <cell r="E953">
            <v>0</v>
          </cell>
          <cell r="F953">
            <v>0</v>
          </cell>
          <cell r="G953">
            <v>0</v>
          </cell>
          <cell r="H953">
            <v>0</v>
          </cell>
        </row>
        <row r="954">
          <cell r="A954" t="str">
            <v>87154001</v>
          </cell>
          <cell r="B954" t="str">
            <v>Exempt Meals - WIP</v>
          </cell>
          <cell r="C954">
            <v>0</v>
          </cell>
          <cell r="D954">
            <v>0</v>
          </cell>
          <cell r="E954">
            <v>0</v>
          </cell>
          <cell r="F954">
            <v>0</v>
          </cell>
          <cell r="G954">
            <v>0</v>
          </cell>
          <cell r="H954">
            <v>0</v>
          </cell>
        </row>
        <row r="955">
          <cell r="A955" t="str">
            <v>87154002</v>
          </cell>
          <cell r="B955" t="str">
            <v>Exempt Lodging WIP</v>
          </cell>
          <cell r="C955">
            <v>0</v>
          </cell>
          <cell r="D955">
            <v>0</v>
          </cell>
          <cell r="E955">
            <v>0</v>
          </cell>
          <cell r="F955">
            <v>0</v>
          </cell>
          <cell r="G955">
            <v>0</v>
          </cell>
          <cell r="H955">
            <v>0</v>
          </cell>
        </row>
        <row r="956">
          <cell r="A956" t="str">
            <v>87154003</v>
          </cell>
          <cell r="B956" t="str">
            <v>Exempt Oth TraEx WIP</v>
          </cell>
          <cell r="C956">
            <v>0</v>
          </cell>
          <cell r="D956">
            <v>0</v>
          </cell>
          <cell r="E956">
            <v>0</v>
          </cell>
          <cell r="F956">
            <v>0</v>
          </cell>
          <cell r="G956">
            <v>0</v>
          </cell>
          <cell r="H956">
            <v>0</v>
          </cell>
        </row>
        <row r="957">
          <cell r="A957" t="str">
            <v>87154004</v>
          </cell>
          <cell r="B957" t="str">
            <v>Exempt Mileage WIP</v>
          </cell>
          <cell r="C957">
            <v>0</v>
          </cell>
          <cell r="D957">
            <v>0</v>
          </cell>
          <cell r="E957">
            <v>0</v>
          </cell>
          <cell r="F957">
            <v>0</v>
          </cell>
          <cell r="G957">
            <v>0</v>
          </cell>
          <cell r="H957">
            <v>0</v>
          </cell>
        </row>
        <row r="958">
          <cell r="A958" t="str">
            <v>87154005</v>
          </cell>
          <cell r="B958" t="str">
            <v>Exempt Air Trav WIP</v>
          </cell>
          <cell r="C958">
            <v>0</v>
          </cell>
          <cell r="D958">
            <v>0</v>
          </cell>
          <cell r="E958">
            <v>0</v>
          </cell>
          <cell r="F958">
            <v>0</v>
          </cell>
          <cell r="G958">
            <v>0</v>
          </cell>
          <cell r="H958">
            <v>0</v>
          </cell>
        </row>
        <row r="959">
          <cell r="A959" t="str">
            <v>87154009</v>
          </cell>
          <cell r="B959" t="str">
            <v>Exempt Auto Rent WIP</v>
          </cell>
          <cell r="C959">
            <v>0</v>
          </cell>
          <cell r="D959">
            <v>0</v>
          </cell>
          <cell r="E959">
            <v>0</v>
          </cell>
          <cell r="F959">
            <v>0</v>
          </cell>
          <cell r="G959">
            <v>0</v>
          </cell>
          <cell r="H959">
            <v>0</v>
          </cell>
        </row>
        <row r="960">
          <cell r="A960" t="str">
            <v>87154011</v>
          </cell>
          <cell r="B960" t="str">
            <v>Exempt Meal FDd WIP</v>
          </cell>
          <cell r="C960">
            <v>0</v>
          </cell>
          <cell r="D960">
            <v>0</v>
          </cell>
          <cell r="E960">
            <v>0</v>
          </cell>
          <cell r="F960">
            <v>0</v>
          </cell>
          <cell r="G960">
            <v>0</v>
          </cell>
          <cell r="H960">
            <v>0</v>
          </cell>
        </row>
        <row r="961">
          <cell r="A961" t="str">
            <v>87154018</v>
          </cell>
          <cell r="B961" t="str">
            <v>Exmpt Meal Othr WIP</v>
          </cell>
          <cell r="C961">
            <v>0</v>
          </cell>
          <cell r="D961">
            <v>0</v>
          </cell>
          <cell r="E961">
            <v>0</v>
          </cell>
          <cell r="F961">
            <v>0</v>
          </cell>
          <cell r="G961">
            <v>0</v>
          </cell>
          <cell r="H961">
            <v>0</v>
          </cell>
        </row>
        <row r="962">
          <cell r="A962" t="str">
            <v>87154019</v>
          </cell>
          <cell r="B962" t="str">
            <v>Exempt TravResFe WIP</v>
          </cell>
          <cell r="C962">
            <v>0</v>
          </cell>
          <cell r="D962">
            <v>0</v>
          </cell>
          <cell r="E962">
            <v>0</v>
          </cell>
          <cell r="F962">
            <v>0</v>
          </cell>
          <cell r="G962">
            <v>0</v>
          </cell>
          <cell r="H962">
            <v>0</v>
          </cell>
        </row>
        <row r="963">
          <cell r="A963" t="str">
            <v>87154020</v>
          </cell>
          <cell r="B963" t="str">
            <v>Othr Trav Exp WIP</v>
          </cell>
          <cell r="C963">
            <v>0</v>
          </cell>
          <cell r="D963">
            <v>0</v>
          </cell>
          <cell r="E963">
            <v>0</v>
          </cell>
          <cell r="F963">
            <v>0</v>
          </cell>
          <cell r="G963">
            <v>0</v>
          </cell>
          <cell r="H963">
            <v>0</v>
          </cell>
        </row>
        <row r="964">
          <cell r="A964" t="str">
            <v>87154030</v>
          </cell>
          <cell r="B964" t="str">
            <v>Mileage - WIP</v>
          </cell>
          <cell r="C964">
            <v>0</v>
          </cell>
          <cell r="D964">
            <v>0</v>
          </cell>
          <cell r="E964">
            <v>0</v>
          </cell>
          <cell r="F964">
            <v>0</v>
          </cell>
          <cell r="G964">
            <v>0</v>
          </cell>
          <cell r="H964">
            <v>0</v>
          </cell>
        </row>
        <row r="965">
          <cell r="A965" t="str">
            <v>87154100</v>
          </cell>
          <cell r="B965" t="str">
            <v>Electricity - WIP</v>
          </cell>
          <cell r="C965">
            <v>0</v>
          </cell>
          <cell r="D965">
            <v>0</v>
          </cell>
          <cell r="E965">
            <v>0</v>
          </cell>
          <cell r="F965">
            <v>0</v>
          </cell>
          <cell r="G965">
            <v>0</v>
          </cell>
          <cell r="H965">
            <v>0</v>
          </cell>
        </row>
        <row r="966">
          <cell r="A966" t="str">
            <v>87154120</v>
          </cell>
          <cell r="B966" t="str">
            <v>Water WIP</v>
          </cell>
          <cell r="C966">
            <v>0</v>
          </cell>
          <cell r="D966">
            <v>0</v>
          </cell>
          <cell r="E966">
            <v>0</v>
          </cell>
          <cell r="F966">
            <v>0</v>
          </cell>
          <cell r="G966">
            <v>0</v>
          </cell>
          <cell r="H966">
            <v>0</v>
          </cell>
        </row>
        <row r="967">
          <cell r="A967" t="str">
            <v>87154140</v>
          </cell>
          <cell r="B967" t="str">
            <v>Cell Phn - WIP</v>
          </cell>
          <cell r="C967">
            <v>0</v>
          </cell>
          <cell r="D967">
            <v>0</v>
          </cell>
          <cell r="E967">
            <v>0</v>
          </cell>
          <cell r="F967">
            <v>0</v>
          </cell>
          <cell r="G967">
            <v>0</v>
          </cell>
          <cell r="H967">
            <v>0</v>
          </cell>
        </row>
        <row r="968">
          <cell r="A968" t="str">
            <v>87154320</v>
          </cell>
          <cell r="B968" t="str">
            <v>Rents Ls OMachine WP</v>
          </cell>
          <cell r="C968">
            <v>0</v>
          </cell>
          <cell r="D968">
            <v>0</v>
          </cell>
          <cell r="E968">
            <v>0</v>
          </cell>
          <cell r="F968">
            <v>0</v>
          </cell>
          <cell r="G968">
            <v>0</v>
          </cell>
          <cell r="H968">
            <v>0</v>
          </cell>
        </row>
        <row r="969">
          <cell r="A969" t="str">
            <v>87157660</v>
          </cell>
          <cell r="B969" t="str">
            <v>Frt Charges WIP</v>
          </cell>
          <cell r="C969">
            <v>0</v>
          </cell>
          <cell r="D969">
            <v>0</v>
          </cell>
          <cell r="E969">
            <v>0</v>
          </cell>
          <cell r="F969">
            <v>0</v>
          </cell>
          <cell r="G969">
            <v>0</v>
          </cell>
          <cell r="H969">
            <v>0</v>
          </cell>
        </row>
        <row r="970">
          <cell r="A970" t="str">
            <v>87173710</v>
          </cell>
          <cell r="B970" t="str">
            <v>Corp Lod - PTR</v>
          </cell>
          <cell r="C970">
            <v>0</v>
          </cell>
          <cell r="D970">
            <v>0</v>
          </cell>
          <cell r="E970">
            <v>0</v>
          </cell>
          <cell r="F970">
            <v>0</v>
          </cell>
          <cell r="G970">
            <v>0</v>
          </cell>
          <cell r="H970">
            <v>0</v>
          </cell>
        </row>
        <row r="971">
          <cell r="A971" t="str">
            <v>87173990</v>
          </cell>
          <cell r="B971" t="str">
            <v>CONTRACT SERVICES -</v>
          </cell>
          <cell r="C971">
            <v>0</v>
          </cell>
          <cell r="D971">
            <v>0</v>
          </cell>
          <cell r="E971">
            <v>0</v>
          </cell>
          <cell r="F971">
            <v>0</v>
          </cell>
          <cell r="G971">
            <v>0</v>
          </cell>
          <cell r="H971">
            <v>0</v>
          </cell>
        </row>
        <row r="972">
          <cell r="A972" t="str">
            <v>87200000</v>
          </cell>
          <cell r="B972" t="str">
            <v>Co for exp Acc St Bi</v>
          </cell>
          <cell r="C972">
            <v>0</v>
          </cell>
          <cell r="D972">
            <v>0</v>
          </cell>
          <cell r="E972">
            <v>0</v>
          </cell>
          <cell r="F972">
            <v>0</v>
          </cell>
          <cell r="G972">
            <v>0</v>
          </cell>
          <cell r="H972">
            <v>0</v>
          </cell>
        </row>
        <row r="973">
          <cell r="A973" t="str">
            <v>87200030</v>
          </cell>
          <cell r="B973" t="str">
            <v>Adv Pay on Billa Pro</v>
          </cell>
          <cell r="C973">
            <v>0</v>
          </cell>
          <cell r="D973">
            <v>0</v>
          </cell>
          <cell r="E973">
            <v>0</v>
          </cell>
          <cell r="F973">
            <v>0</v>
          </cell>
          <cell r="G973">
            <v>0</v>
          </cell>
          <cell r="H973">
            <v>0</v>
          </cell>
        </row>
        <row r="974">
          <cell r="A974" t="str">
            <v>87201000</v>
          </cell>
          <cell r="B974" t="str">
            <v>Exempt Labor - Bi</v>
          </cell>
          <cell r="C974">
            <v>0</v>
          </cell>
          <cell r="D974">
            <v>0</v>
          </cell>
          <cell r="E974">
            <v>0</v>
          </cell>
          <cell r="F974">
            <v>0</v>
          </cell>
          <cell r="G974">
            <v>0</v>
          </cell>
          <cell r="H974">
            <v>0</v>
          </cell>
        </row>
        <row r="975">
          <cell r="A975" t="str">
            <v>87201020</v>
          </cell>
          <cell r="B975" t="str">
            <v>Exempt Vacation - Bi</v>
          </cell>
          <cell r="C975">
            <v>0</v>
          </cell>
          <cell r="D975">
            <v>0</v>
          </cell>
          <cell r="E975">
            <v>0</v>
          </cell>
          <cell r="F975">
            <v>0</v>
          </cell>
          <cell r="G975">
            <v>0</v>
          </cell>
          <cell r="H975">
            <v>0</v>
          </cell>
        </row>
        <row r="976">
          <cell r="A976" t="str">
            <v>87201100</v>
          </cell>
          <cell r="B976" t="str">
            <v>Regular Tm Sc NOp BP</v>
          </cell>
          <cell r="C976">
            <v>0</v>
          </cell>
          <cell r="D976">
            <v>0</v>
          </cell>
          <cell r="E976">
            <v>0</v>
          </cell>
          <cell r="F976">
            <v>0</v>
          </cell>
          <cell r="G976">
            <v>0</v>
          </cell>
          <cell r="H976">
            <v>0</v>
          </cell>
        </row>
        <row r="977">
          <cell r="A977" t="str">
            <v>87201110</v>
          </cell>
          <cell r="B977" t="str">
            <v>OT Sched Non Oper BP</v>
          </cell>
          <cell r="C977">
            <v>0</v>
          </cell>
          <cell r="D977">
            <v>0</v>
          </cell>
          <cell r="E977">
            <v>0</v>
          </cell>
          <cell r="F977">
            <v>0</v>
          </cell>
          <cell r="G977">
            <v>0</v>
          </cell>
          <cell r="H977">
            <v>0</v>
          </cell>
        </row>
        <row r="978">
          <cell r="A978" t="str">
            <v>87201730</v>
          </cell>
          <cell r="B978" t="str">
            <v>Billing credit labor</v>
          </cell>
          <cell r="C978">
            <v>0</v>
          </cell>
          <cell r="D978">
            <v>0</v>
          </cell>
          <cell r="E978">
            <v>0</v>
          </cell>
          <cell r="F978">
            <v>0</v>
          </cell>
          <cell r="G978">
            <v>0</v>
          </cell>
          <cell r="H978">
            <v>0</v>
          </cell>
        </row>
        <row r="979">
          <cell r="A979" t="str">
            <v>87201750</v>
          </cell>
          <cell r="B979" t="str">
            <v>BILLING CREDIT LABOR</v>
          </cell>
          <cell r="C979">
            <v>0</v>
          </cell>
          <cell r="D979">
            <v>0</v>
          </cell>
          <cell r="E979">
            <v>0</v>
          </cell>
          <cell r="F979">
            <v>0</v>
          </cell>
          <cell r="G979">
            <v>0</v>
          </cell>
          <cell r="H979">
            <v>0</v>
          </cell>
        </row>
        <row r="980">
          <cell r="A980" t="str">
            <v>87202290</v>
          </cell>
          <cell r="B980" t="str">
            <v>PRAC - BILLABLE PROJ</v>
          </cell>
          <cell r="C980">
            <v>0</v>
          </cell>
          <cell r="D980">
            <v>0</v>
          </cell>
          <cell r="E980">
            <v>0</v>
          </cell>
          <cell r="F980">
            <v>0</v>
          </cell>
          <cell r="G980">
            <v>0</v>
          </cell>
          <cell r="H980">
            <v>0</v>
          </cell>
        </row>
        <row r="981">
          <cell r="A981" t="str">
            <v>87202470</v>
          </cell>
          <cell r="B981" t="str">
            <v>TIMESHEET MEALS/MILE</v>
          </cell>
          <cell r="C981">
            <v>0</v>
          </cell>
          <cell r="D981">
            <v>0</v>
          </cell>
          <cell r="E981">
            <v>0</v>
          </cell>
          <cell r="F981">
            <v>0</v>
          </cell>
          <cell r="G981">
            <v>0</v>
          </cell>
          <cell r="H981">
            <v>0</v>
          </cell>
        </row>
        <row r="982">
          <cell r="A982" t="str">
            <v>87203000</v>
          </cell>
          <cell r="B982" t="str">
            <v>New Wood Ties BP</v>
          </cell>
          <cell r="C982">
            <v>0</v>
          </cell>
          <cell r="D982">
            <v>0</v>
          </cell>
          <cell r="E982">
            <v>0</v>
          </cell>
          <cell r="F982">
            <v>0</v>
          </cell>
          <cell r="G982">
            <v>0</v>
          </cell>
          <cell r="H982">
            <v>0</v>
          </cell>
        </row>
        <row r="983">
          <cell r="A983" t="str">
            <v>87203020</v>
          </cell>
          <cell r="B983" t="str">
            <v>New CncretStlTies BP</v>
          </cell>
          <cell r="C983">
            <v>0</v>
          </cell>
          <cell r="D983">
            <v>0</v>
          </cell>
          <cell r="E983">
            <v>0</v>
          </cell>
          <cell r="F983">
            <v>0</v>
          </cell>
          <cell r="G983">
            <v>0</v>
          </cell>
          <cell r="H983">
            <v>0</v>
          </cell>
        </row>
        <row r="984">
          <cell r="A984" t="str">
            <v>87203030</v>
          </cell>
          <cell r="B984" t="str">
            <v>SH CocreteStl Tie BP</v>
          </cell>
          <cell r="C984">
            <v>0</v>
          </cell>
          <cell r="D984">
            <v>0</v>
          </cell>
          <cell r="E984">
            <v>0</v>
          </cell>
          <cell r="F984">
            <v>0</v>
          </cell>
          <cell r="G984">
            <v>0</v>
          </cell>
          <cell r="H984">
            <v>0</v>
          </cell>
        </row>
        <row r="985">
          <cell r="A985" t="str">
            <v>87203040</v>
          </cell>
          <cell r="B985" t="str">
            <v>New Jointed Rail BP</v>
          </cell>
          <cell r="C985">
            <v>0</v>
          </cell>
          <cell r="D985">
            <v>0</v>
          </cell>
          <cell r="E985">
            <v>0</v>
          </cell>
          <cell r="F985">
            <v>0</v>
          </cell>
          <cell r="G985">
            <v>0</v>
          </cell>
          <cell r="H985">
            <v>0</v>
          </cell>
        </row>
        <row r="986">
          <cell r="A986" t="str">
            <v>87203050</v>
          </cell>
          <cell r="B986" t="str">
            <v>SH Joined Rail</v>
          </cell>
          <cell r="C986">
            <v>0</v>
          </cell>
          <cell r="D986">
            <v>0</v>
          </cell>
          <cell r="E986">
            <v>0</v>
          </cell>
          <cell r="F986">
            <v>0</v>
          </cell>
          <cell r="G986">
            <v>0</v>
          </cell>
          <cell r="H986">
            <v>0</v>
          </cell>
        </row>
        <row r="987">
          <cell r="A987" t="str">
            <v>87203060</v>
          </cell>
          <cell r="B987" t="str">
            <v>New Weld RailBP</v>
          </cell>
          <cell r="C987">
            <v>0</v>
          </cell>
          <cell r="D987">
            <v>0</v>
          </cell>
          <cell r="E987">
            <v>0</v>
          </cell>
          <cell r="F987">
            <v>0</v>
          </cell>
          <cell r="G987">
            <v>0</v>
          </cell>
          <cell r="H987">
            <v>0</v>
          </cell>
        </row>
        <row r="988">
          <cell r="A988" t="str">
            <v>87203070</v>
          </cell>
          <cell r="B988" t="str">
            <v>SH Welded Rail BP</v>
          </cell>
          <cell r="C988">
            <v>0</v>
          </cell>
          <cell r="D988">
            <v>0</v>
          </cell>
          <cell r="E988">
            <v>0</v>
          </cell>
          <cell r="F988">
            <v>0</v>
          </cell>
          <cell r="G988">
            <v>0</v>
          </cell>
          <cell r="H988">
            <v>0</v>
          </cell>
        </row>
        <row r="989">
          <cell r="A989" t="str">
            <v>87203080</v>
          </cell>
          <cell r="B989" t="str">
            <v>New Othr Trk Matl BP</v>
          </cell>
          <cell r="C989">
            <v>0</v>
          </cell>
          <cell r="D989">
            <v>0</v>
          </cell>
          <cell r="E989">
            <v>0</v>
          </cell>
          <cell r="F989">
            <v>0</v>
          </cell>
          <cell r="G989">
            <v>0</v>
          </cell>
          <cell r="H989">
            <v>0</v>
          </cell>
        </row>
        <row r="990">
          <cell r="A990" t="str">
            <v>87203090</v>
          </cell>
          <cell r="B990" t="str">
            <v>SH Oth Track Matl BP</v>
          </cell>
          <cell r="C990">
            <v>0</v>
          </cell>
          <cell r="D990">
            <v>0</v>
          </cell>
          <cell r="E990">
            <v>0</v>
          </cell>
          <cell r="F990">
            <v>0</v>
          </cell>
          <cell r="G990">
            <v>0</v>
          </cell>
          <cell r="H990">
            <v>0</v>
          </cell>
        </row>
        <row r="991">
          <cell r="A991" t="str">
            <v>87203100</v>
          </cell>
          <cell r="B991" t="str">
            <v>Ballast Bill Project</v>
          </cell>
          <cell r="C991">
            <v>0</v>
          </cell>
          <cell r="D991">
            <v>0</v>
          </cell>
          <cell r="E991">
            <v>0</v>
          </cell>
          <cell r="F991">
            <v>0</v>
          </cell>
          <cell r="G991">
            <v>0</v>
          </cell>
          <cell r="H991">
            <v>0</v>
          </cell>
        </row>
        <row r="992">
          <cell r="A992" t="str">
            <v>87203120</v>
          </cell>
          <cell r="B992" t="str">
            <v>Telecom Matl BP</v>
          </cell>
          <cell r="C992">
            <v>0</v>
          </cell>
          <cell r="D992">
            <v>0</v>
          </cell>
          <cell r="E992">
            <v>0</v>
          </cell>
          <cell r="F992">
            <v>0</v>
          </cell>
          <cell r="G992">
            <v>0</v>
          </cell>
          <cell r="H992">
            <v>0</v>
          </cell>
        </row>
        <row r="993">
          <cell r="A993" t="str">
            <v>87203130</v>
          </cell>
          <cell r="B993" t="str">
            <v>Signal Matl BP</v>
          </cell>
          <cell r="C993">
            <v>0</v>
          </cell>
          <cell r="D993">
            <v>0</v>
          </cell>
          <cell r="E993">
            <v>0</v>
          </cell>
          <cell r="F993">
            <v>0</v>
          </cell>
          <cell r="G993">
            <v>0</v>
          </cell>
          <cell r="H993">
            <v>0</v>
          </cell>
        </row>
        <row r="994">
          <cell r="A994" t="str">
            <v>87203140</v>
          </cell>
          <cell r="B994" t="str">
            <v>Structures Matl BP</v>
          </cell>
          <cell r="C994">
            <v>0</v>
          </cell>
          <cell r="D994">
            <v>0</v>
          </cell>
          <cell r="E994">
            <v>0</v>
          </cell>
          <cell r="F994">
            <v>0</v>
          </cell>
          <cell r="G994">
            <v>0</v>
          </cell>
          <cell r="H994">
            <v>0</v>
          </cell>
        </row>
        <row r="995">
          <cell r="A995" t="str">
            <v>87203190</v>
          </cell>
          <cell r="B995" t="str">
            <v>Othr M/W Matl BP</v>
          </cell>
          <cell r="C995">
            <v>0</v>
          </cell>
          <cell r="D995">
            <v>0</v>
          </cell>
          <cell r="E995">
            <v>0</v>
          </cell>
          <cell r="F995">
            <v>0</v>
          </cell>
          <cell r="G995">
            <v>0</v>
          </cell>
          <cell r="H995">
            <v>0</v>
          </cell>
        </row>
        <row r="996">
          <cell r="A996" t="str">
            <v>87203200</v>
          </cell>
          <cell r="B996" t="str">
            <v>Locomotive</v>
          </cell>
          <cell r="C996">
            <v>0</v>
          </cell>
          <cell r="D996">
            <v>0</v>
          </cell>
          <cell r="E996">
            <v>0</v>
          </cell>
          <cell r="F996">
            <v>0</v>
          </cell>
          <cell r="G996">
            <v>0</v>
          </cell>
          <cell r="H996">
            <v>0</v>
          </cell>
        </row>
        <row r="997">
          <cell r="A997" t="str">
            <v>87203250</v>
          </cell>
          <cell r="B997" t="str">
            <v>Freight Car</v>
          </cell>
          <cell r="C997">
            <v>0</v>
          </cell>
          <cell r="D997">
            <v>0</v>
          </cell>
          <cell r="E997">
            <v>0</v>
          </cell>
          <cell r="F997">
            <v>0</v>
          </cell>
          <cell r="G997">
            <v>0</v>
          </cell>
          <cell r="H997">
            <v>0</v>
          </cell>
        </row>
        <row r="998">
          <cell r="A998" t="str">
            <v>87203280</v>
          </cell>
          <cell r="B998" t="str">
            <v>Purchase Capitalized</v>
          </cell>
          <cell r="C998">
            <v>0</v>
          </cell>
          <cell r="D998">
            <v>0</v>
          </cell>
          <cell r="E998">
            <v>0</v>
          </cell>
          <cell r="F998">
            <v>0</v>
          </cell>
          <cell r="G998">
            <v>0</v>
          </cell>
          <cell r="H998">
            <v>0</v>
          </cell>
        </row>
        <row r="999">
          <cell r="A999" t="str">
            <v>87203290</v>
          </cell>
          <cell r="B999" t="str">
            <v>Other Equipment Rela</v>
          </cell>
          <cell r="C999">
            <v>0</v>
          </cell>
          <cell r="D999">
            <v>0</v>
          </cell>
          <cell r="E999">
            <v>0</v>
          </cell>
          <cell r="F999">
            <v>0</v>
          </cell>
          <cell r="G999">
            <v>0</v>
          </cell>
          <cell r="H999">
            <v>0</v>
          </cell>
        </row>
        <row r="1000">
          <cell r="A1000" t="str">
            <v>87203460</v>
          </cell>
          <cell r="B1000" t="str">
            <v>Computer Hware/Supp</v>
          </cell>
          <cell r="C1000">
            <v>0</v>
          </cell>
          <cell r="D1000">
            <v>0</v>
          </cell>
          <cell r="E1000">
            <v>0</v>
          </cell>
          <cell r="F1000">
            <v>0</v>
          </cell>
          <cell r="G1000">
            <v>0</v>
          </cell>
          <cell r="H1000">
            <v>0</v>
          </cell>
        </row>
        <row r="1001">
          <cell r="A1001" t="str">
            <v>87203501</v>
          </cell>
          <cell r="B1001" t="str">
            <v>Store Expense</v>
          </cell>
          <cell r="C1001">
            <v>0</v>
          </cell>
          <cell r="D1001">
            <v>0</v>
          </cell>
          <cell r="E1001">
            <v>0</v>
          </cell>
          <cell r="F1001">
            <v>0</v>
          </cell>
          <cell r="G1001">
            <v>0</v>
          </cell>
          <cell r="H1001">
            <v>0</v>
          </cell>
        </row>
        <row r="1002">
          <cell r="A1002" t="str">
            <v>87203530</v>
          </cell>
          <cell r="B1002" t="str">
            <v>Billing credit mater</v>
          </cell>
          <cell r="C1002">
            <v>0</v>
          </cell>
          <cell r="D1002">
            <v>0</v>
          </cell>
          <cell r="E1002">
            <v>0</v>
          </cell>
          <cell r="F1002">
            <v>0</v>
          </cell>
          <cell r="G1002">
            <v>0</v>
          </cell>
          <cell r="H1002">
            <v>0</v>
          </cell>
        </row>
        <row r="1003">
          <cell r="A1003" t="str">
            <v>87203610</v>
          </cell>
          <cell r="B1003" t="str">
            <v>Consult Svc Bill Prj</v>
          </cell>
          <cell r="C1003">
            <v>0</v>
          </cell>
          <cell r="D1003">
            <v>0</v>
          </cell>
          <cell r="E1003">
            <v>0</v>
          </cell>
          <cell r="F1003">
            <v>0</v>
          </cell>
          <cell r="G1003">
            <v>0</v>
          </cell>
          <cell r="H1003">
            <v>0</v>
          </cell>
        </row>
        <row r="1004">
          <cell r="A1004" t="str">
            <v>87203620</v>
          </cell>
          <cell r="B1004" t="str">
            <v>Legl Svcs I&amp;EFees BP</v>
          </cell>
          <cell r="C1004">
            <v>0</v>
          </cell>
          <cell r="D1004">
            <v>0</v>
          </cell>
          <cell r="E1004">
            <v>0</v>
          </cell>
          <cell r="F1004">
            <v>0</v>
          </cell>
          <cell r="G1004">
            <v>0</v>
          </cell>
          <cell r="H1004">
            <v>0</v>
          </cell>
        </row>
        <row r="1005">
          <cell r="A1005" t="str">
            <v>87203670</v>
          </cell>
          <cell r="B1005" t="str">
            <v>Pro Eng Sig Svc BP</v>
          </cell>
          <cell r="C1005">
            <v>0</v>
          </cell>
          <cell r="D1005">
            <v>0</v>
          </cell>
          <cell r="E1005">
            <v>0</v>
          </cell>
          <cell r="F1005">
            <v>0</v>
          </cell>
          <cell r="G1005">
            <v>0</v>
          </cell>
          <cell r="H1005">
            <v>0</v>
          </cell>
        </row>
        <row r="1006">
          <cell r="A1006" t="str">
            <v>87203690</v>
          </cell>
          <cell r="B1006" t="str">
            <v>Pro Svc OS NLegl BP</v>
          </cell>
          <cell r="C1006">
            <v>0</v>
          </cell>
          <cell r="D1006">
            <v>0</v>
          </cell>
          <cell r="E1006">
            <v>0</v>
          </cell>
          <cell r="F1006">
            <v>0</v>
          </cell>
          <cell r="G1006">
            <v>0</v>
          </cell>
          <cell r="H1006">
            <v>0</v>
          </cell>
        </row>
        <row r="1007">
          <cell r="A1007" t="str">
            <v>87203700</v>
          </cell>
          <cell r="B1007" t="str">
            <v>Rail Switch Bill Prj</v>
          </cell>
          <cell r="C1007">
            <v>0</v>
          </cell>
          <cell r="D1007">
            <v>0</v>
          </cell>
          <cell r="E1007">
            <v>0</v>
          </cell>
          <cell r="F1007">
            <v>0</v>
          </cell>
          <cell r="G1007">
            <v>0</v>
          </cell>
          <cell r="H1007">
            <v>0</v>
          </cell>
        </row>
        <row r="1008">
          <cell r="A1008" t="str">
            <v>87203710</v>
          </cell>
          <cell r="B1008" t="str">
            <v>Corporate lodging</v>
          </cell>
          <cell r="C1008">
            <v>0</v>
          </cell>
          <cell r="D1008">
            <v>0</v>
          </cell>
          <cell r="E1008">
            <v>0</v>
          </cell>
          <cell r="F1008">
            <v>0</v>
          </cell>
          <cell r="G1008">
            <v>0</v>
          </cell>
          <cell r="H1008">
            <v>0</v>
          </cell>
        </row>
        <row r="1009">
          <cell r="A1009" t="str">
            <v>87203890</v>
          </cell>
          <cell r="B1009" t="str">
            <v>Cons Mg Svc Bill Prj</v>
          </cell>
          <cell r="C1009">
            <v>0</v>
          </cell>
          <cell r="D1009">
            <v>0</v>
          </cell>
          <cell r="E1009">
            <v>0</v>
          </cell>
          <cell r="F1009">
            <v>0</v>
          </cell>
          <cell r="G1009">
            <v>0</v>
          </cell>
          <cell r="H1009">
            <v>0</v>
          </cell>
        </row>
        <row r="1010">
          <cell r="A1010" t="str">
            <v>87203910</v>
          </cell>
          <cell r="B1010" t="str">
            <v>Cont Equip WO Op BP</v>
          </cell>
          <cell r="C1010">
            <v>0</v>
          </cell>
          <cell r="D1010">
            <v>0</v>
          </cell>
          <cell r="E1010">
            <v>0</v>
          </cell>
          <cell r="F1010">
            <v>0</v>
          </cell>
          <cell r="G1010">
            <v>0</v>
          </cell>
          <cell r="H1010">
            <v>0</v>
          </cell>
        </row>
        <row r="1011">
          <cell r="A1011" t="str">
            <v>87203920</v>
          </cell>
          <cell r="B1011" t="str">
            <v>Oper Cont Equip BP</v>
          </cell>
          <cell r="C1011">
            <v>0</v>
          </cell>
          <cell r="D1011">
            <v>0</v>
          </cell>
          <cell r="E1011">
            <v>0</v>
          </cell>
          <cell r="F1011">
            <v>0</v>
          </cell>
          <cell r="G1011">
            <v>0</v>
          </cell>
          <cell r="H1011">
            <v>0</v>
          </cell>
        </row>
        <row r="1012">
          <cell r="A1012" t="str">
            <v>87203940</v>
          </cell>
          <cell r="B1012" t="str">
            <v>Bridge Rep - BP</v>
          </cell>
          <cell r="C1012">
            <v>0</v>
          </cell>
          <cell r="D1012">
            <v>0</v>
          </cell>
          <cell r="E1012">
            <v>0</v>
          </cell>
          <cell r="F1012">
            <v>0</v>
          </cell>
          <cell r="G1012">
            <v>0</v>
          </cell>
          <cell r="H1012">
            <v>0</v>
          </cell>
        </row>
        <row r="1013">
          <cell r="A1013" t="str">
            <v>87203950</v>
          </cell>
          <cell r="B1013" t="str">
            <v>Grade/Pav/Dirt Wk BP</v>
          </cell>
          <cell r="C1013">
            <v>0</v>
          </cell>
          <cell r="D1013">
            <v>0</v>
          </cell>
          <cell r="E1013">
            <v>0</v>
          </cell>
          <cell r="F1013">
            <v>0</v>
          </cell>
          <cell r="G1013">
            <v>0</v>
          </cell>
          <cell r="H1013">
            <v>0</v>
          </cell>
        </row>
        <row r="1014">
          <cell r="A1014" t="str">
            <v>87203960</v>
          </cell>
          <cell r="B1014" t="str">
            <v>Ongoing Facility Ser</v>
          </cell>
          <cell r="C1014">
            <v>0</v>
          </cell>
          <cell r="D1014">
            <v>0</v>
          </cell>
          <cell r="E1014">
            <v>0</v>
          </cell>
          <cell r="F1014">
            <v>0</v>
          </cell>
          <cell r="G1014">
            <v>0</v>
          </cell>
          <cell r="H1014">
            <v>0</v>
          </cell>
        </row>
        <row r="1015">
          <cell r="A1015" t="str">
            <v>87203980</v>
          </cell>
          <cell r="B1015" t="str">
            <v>Const&amp;Demo Bill Prj</v>
          </cell>
          <cell r="C1015">
            <v>0</v>
          </cell>
          <cell r="D1015">
            <v>0</v>
          </cell>
          <cell r="E1015">
            <v>0</v>
          </cell>
          <cell r="F1015">
            <v>0</v>
          </cell>
          <cell r="G1015">
            <v>0</v>
          </cell>
          <cell r="H1015">
            <v>0</v>
          </cell>
        </row>
        <row r="1016">
          <cell r="A1016" t="str">
            <v>87203990</v>
          </cell>
          <cell r="B1016" t="str">
            <v>Cont Svcs - Bill Prj</v>
          </cell>
          <cell r="C1016">
            <v>0</v>
          </cell>
          <cell r="D1016">
            <v>0</v>
          </cell>
          <cell r="E1016">
            <v>0</v>
          </cell>
          <cell r="F1016">
            <v>0</v>
          </cell>
          <cell r="G1016">
            <v>0</v>
          </cell>
          <cell r="H1016">
            <v>0</v>
          </cell>
        </row>
        <row r="1017">
          <cell r="A1017" t="str">
            <v>87204100</v>
          </cell>
          <cell r="B1017" t="str">
            <v>Electricity</v>
          </cell>
          <cell r="C1017">
            <v>0</v>
          </cell>
          <cell r="D1017">
            <v>0</v>
          </cell>
          <cell r="E1017">
            <v>0</v>
          </cell>
          <cell r="F1017">
            <v>0</v>
          </cell>
          <cell r="G1017">
            <v>0</v>
          </cell>
          <cell r="H1017">
            <v>0</v>
          </cell>
        </row>
        <row r="1018">
          <cell r="A1018" t="str">
            <v>87204330</v>
          </cell>
          <cell r="B1018" t="str">
            <v>Rents Ls Vehicles</v>
          </cell>
          <cell r="C1018">
            <v>0</v>
          </cell>
          <cell r="D1018">
            <v>0</v>
          </cell>
          <cell r="E1018">
            <v>0</v>
          </cell>
          <cell r="F1018">
            <v>0</v>
          </cell>
          <cell r="G1018">
            <v>0</v>
          </cell>
          <cell r="H1018">
            <v>0</v>
          </cell>
        </row>
        <row r="1019">
          <cell r="A1019" t="str">
            <v>87204340</v>
          </cell>
          <cell r="B1019" t="str">
            <v>Rents Ls Sm Tools</v>
          </cell>
          <cell r="C1019">
            <v>0</v>
          </cell>
          <cell r="D1019">
            <v>0</v>
          </cell>
          <cell r="E1019">
            <v>0</v>
          </cell>
          <cell r="F1019">
            <v>0</v>
          </cell>
          <cell r="G1019">
            <v>0</v>
          </cell>
          <cell r="H1019">
            <v>0</v>
          </cell>
        </row>
        <row r="1020">
          <cell r="A1020" t="str">
            <v>87204350</v>
          </cell>
          <cell r="B1020" t="str">
            <v>Rents/Leases - Gen F</v>
          </cell>
          <cell r="C1020">
            <v>0</v>
          </cell>
          <cell r="D1020">
            <v>0</v>
          </cell>
          <cell r="E1020">
            <v>0</v>
          </cell>
          <cell r="F1020">
            <v>0</v>
          </cell>
          <cell r="G1020">
            <v>0</v>
          </cell>
          <cell r="H1020">
            <v>0</v>
          </cell>
        </row>
        <row r="1021">
          <cell r="A1021" t="str">
            <v>87207610</v>
          </cell>
          <cell r="B1021" t="str">
            <v>Contributions</v>
          </cell>
          <cell r="C1021">
            <v>0</v>
          </cell>
          <cell r="D1021">
            <v>0</v>
          </cell>
          <cell r="E1021">
            <v>0</v>
          </cell>
          <cell r="F1021">
            <v>0</v>
          </cell>
          <cell r="G1021">
            <v>0</v>
          </cell>
          <cell r="H1021">
            <v>0</v>
          </cell>
        </row>
        <row r="1022">
          <cell r="A1022" t="str">
            <v>87207820</v>
          </cell>
          <cell r="B1022" t="str">
            <v>BILLING CREDIT MATER</v>
          </cell>
          <cell r="C1022">
            <v>0</v>
          </cell>
          <cell r="D1022">
            <v>0</v>
          </cell>
          <cell r="E1022">
            <v>0</v>
          </cell>
          <cell r="F1022">
            <v>0</v>
          </cell>
          <cell r="G1022">
            <v>0</v>
          </cell>
          <cell r="H1022">
            <v>0</v>
          </cell>
        </row>
        <row r="1023">
          <cell r="A1023" t="str">
            <v>87207900</v>
          </cell>
          <cell r="B1023" t="str">
            <v>Aud excep on Bill Pr</v>
          </cell>
          <cell r="C1023">
            <v>0</v>
          </cell>
          <cell r="D1023">
            <v>0</v>
          </cell>
          <cell r="E1023">
            <v>0</v>
          </cell>
          <cell r="F1023">
            <v>0</v>
          </cell>
          <cell r="G1023">
            <v>0</v>
          </cell>
          <cell r="H1023">
            <v>0</v>
          </cell>
        </row>
        <row r="1024">
          <cell r="A1024" t="str">
            <v>87207910</v>
          </cell>
          <cell r="B1024" t="str">
            <v>Billable Rejections</v>
          </cell>
          <cell r="C1024">
            <v>0</v>
          </cell>
          <cell r="D1024">
            <v>0</v>
          </cell>
          <cell r="E1024">
            <v>0</v>
          </cell>
          <cell r="F1024">
            <v>0</v>
          </cell>
          <cell r="G1024">
            <v>0</v>
          </cell>
          <cell r="H1024">
            <v>0</v>
          </cell>
        </row>
        <row r="1025">
          <cell r="A1025" t="str">
            <v>87207920</v>
          </cell>
          <cell r="B1025" t="str">
            <v>Capital Adjustments</v>
          </cell>
          <cell r="C1025">
            <v>0</v>
          </cell>
          <cell r="D1025">
            <v>0</v>
          </cell>
          <cell r="E1025">
            <v>0</v>
          </cell>
          <cell r="F1025">
            <v>0</v>
          </cell>
          <cell r="G1025">
            <v>0</v>
          </cell>
          <cell r="H1025">
            <v>0</v>
          </cell>
        </row>
        <row r="1026">
          <cell r="A1026" t="str">
            <v>87281100</v>
          </cell>
          <cell r="B1026" t="str">
            <v>Reg Tm (SNO) RRm Inv</v>
          </cell>
          <cell r="C1026">
            <v>0</v>
          </cell>
          <cell r="D1026">
            <v>0</v>
          </cell>
          <cell r="E1026">
            <v>0</v>
          </cell>
          <cell r="F1026">
            <v>0</v>
          </cell>
          <cell r="G1026">
            <v>0</v>
          </cell>
          <cell r="H1026">
            <v>0</v>
          </cell>
        </row>
        <row r="1027">
          <cell r="A1027" t="str">
            <v>87282470</v>
          </cell>
          <cell r="B1027" t="str">
            <v>Timesheet Meals  Lo</v>
          </cell>
          <cell r="C1027">
            <v>0</v>
          </cell>
          <cell r="D1027">
            <v>0</v>
          </cell>
          <cell r="E1027">
            <v>0</v>
          </cell>
          <cell r="F1027">
            <v>0</v>
          </cell>
          <cell r="G1027">
            <v>0</v>
          </cell>
          <cell r="H1027">
            <v>0</v>
          </cell>
        </row>
        <row r="1028">
          <cell r="A1028" t="str">
            <v>87283710</v>
          </cell>
          <cell r="B1028" t="str">
            <v>Corp Lod - RRI</v>
          </cell>
          <cell r="C1028">
            <v>0</v>
          </cell>
          <cell r="D1028">
            <v>0</v>
          </cell>
          <cell r="E1028">
            <v>0</v>
          </cell>
          <cell r="F1028">
            <v>0</v>
          </cell>
          <cell r="G1028">
            <v>0</v>
          </cell>
          <cell r="H1028">
            <v>0</v>
          </cell>
        </row>
        <row r="1029">
          <cell r="A1029" t="str">
            <v>87293990</v>
          </cell>
          <cell r="B1029" t="str">
            <v>CONTRACT SERVICES -</v>
          </cell>
          <cell r="C1029">
            <v>0</v>
          </cell>
          <cell r="D1029">
            <v>0</v>
          </cell>
          <cell r="E1029">
            <v>0</v>
          </cell>
          <cell r="F1029">
            <v>0</v>
          </cell>
          <cell r="G1029">
            <v>0</v>
          </cell>
          <cell r="H1029">
            <v>0</v>
          </cell>
        </row>
        <row r="1030">
          <cell r="A1030" t="str">
            <v>87301901</v>
          </cell>
          <cell r="B1030" t="str">
            <v>Back Pay Credits - 0</v>
          </cell>
          <cell r="C1030">
            <v>0</v>
          </cell>
          <cell r="D1030">
            <v>0</v>
          </cell>
          <cell r="E1030">
            <v>0</v>
          </cell>
          <cell r="F1030">
            <v>0</v>
          </cell>
          <cell r="G1030">
            <v>0</v>
          </cell>
          <cell r="H1030">
            <v>0</v>
          </cell>
        </row>
        <row r="1031">
          <cell r="A1031" t="str">
            <v>87301902</v>
          </cell>
          <cell r="B1031" t="str">
            <v>Acct 3412 Protection</v>
          </cell>
          <cell r="C1031">
            <v>0</v>
          </cell>
          <cell r="D1031">
            <v>0</v>
          </cell>
          <cell r="E1031">
            <v>0</v>
          </cell>
          <cell r="F1031">
            <v>0</v>
          </cell>
          <cell r="G1031">
            <v>0</v>
          </cell>
          <cell r="H1031">
            <v>0</v>
          </cell>
        </row>
        <row r="1032">
          <cell r="A1032" t="str">
            <v>87301910</v>
          </cell>
          <cell r="B1032" t="str">
            <v>Back Pay Credits - 1</v>
          </cell>
          <cell r="C1032">
            <v>0</v>
          </cell>
          <cell r="D1032">
            <v>0</v>
          </cell>
          <cell r="E1032">
            <v>0</v>
          </cell>
          <cell r="F1032">
            <v>0</v>
          </cell>
          <cell r="G1032">
            <v>0</v>
          </cell>
          <cell r="H1032">
            <v>0</v>
          </cell>
        </row>
        <row r="1033">
          <cell r="A1033" t="str">
            <v>87301914</v>
          </cell>
          <cell r="B1033" t="str">
            <v>Back Pay Credits - 1</v>
          </cell>
          <cell r="C1033">
            <v>0</v>
          </cell>
          <cell r="D1033">
            <v>0</v>
          </cell>
          <cell r="E1033">
            <v>0</v>
          </cell>
          <cell r="F1033">
            <v>0</v>
          </cell>
          <cell r="G1033">
            <v>0</v>
          </cell>
          <cell r="H1033">
            <v>0</v>
          </cell>
        </row>
        <row r="1034">
          <cell r="A1034" t="str">
            <v>87301915</v>
          </cell>
          <cell r="B1034" t="str">
            <v>Back Pay Credits - 1</v>
          </cell>
          <cell r="C1034">
            <v>0</v>
          </cell>
          <cell r="D1034">
            <v>0</v>
          </cell>
          <cell r="E1034">
            <v>0</v>
          </cell>
          <cell r="F1034">
            <v>0</v>
          </cell>
          <cell r="G1034">
            <v>0</v>
          </cell>
          <cell r="H1034">
            <v>0</v>
          </cell>
        </row>
        <row r="1035">
          <cell r="A1035" t="str">
            <v>87301920</v>
          </cell>
          <cell r="B1035" t="str">
            <v>Back Pay Credits - 2</v>
          </cell>
          <cell r="C1035">
            <v>0</v>
          </cell>
          <cell r="D1035">
            <v>0</v>
          </cell>
          <cell r="E1035">
            <v>0</v>
          </cell>
          <cell r="F1035">
            <v>0</v>
          </cell>
          <cell r="G1035">
            <v>0</v>
          </cell>
          <cell r="H1035">
            <v>0</v>
          </cell>
        </row>
        <row r="1036">
          <cell r="A1036" t="str">
            <v>87301923</v>
          </cell>
          <cell r="B1036" t="str">
            <v>Back Pay Credits - 2</v>
          </cell>
          <cell r="C1036">
            <v>0</v>
          </cell>
          <cell r="D1036">
            <v>0</v>
          </cell>
          <cell r="E1036">
            <v>0</v>
          </cell>
          <cell r="F1036">
            <v>0</v>
          </cell>
          <cell r="G1036">
            <v>0</v>
          </cell>
          <cell r="H1036">
            <v>0</v>
          </cell>
        </row>
        <row r="1037">
          <cell r="A1037" t="str">
            <v>87301924</v>
          </cell>
          <cell r="B1037" t="str">
            <v>Back Pay Credits - 2</v>
          </cell>
          <cell r="C1037">
            <v>0</v>
          </cell>
          <cell r="D1037">
            <v>0</v>
          </cell>
          <cell r="E1037">
            <v>0</v>
          </cell>
          <cell r="F1037">
            <v>0</v>
          </cell>
          <cell r="G1037">
            <v>0</v>
          </cell>
          <cell r="H1037">
            <v>0</v>
          </cell>
        </row>
        <row r="1038">
          <cell r="A1038" t="str">
            <v>87301925</v>
          </cell>
          <cell r="B1038" t="str">
            <v>Back Pay Credits - 2</v>
          </cell>
          <cell r="C1038">
            <v>0</v>
          </cell>
          <cell r="D1038">
            <v>0</v>
          </cell>
          <cell r="E1038">
            <v>0</v>
          </cell>
          <cell r="F1038">
            <v>0</v>
          </cell>
          <cell r="G1038">
            <v>0</v>
          </cell>
          <cell r="H1038">
            <v>0</v>
          </cell>
        </row>
        <row r="1039">
          <cell r="A1039" t="str">
            <v>87301926</v>
          </cell>
          <cell r="B1039" t="str">
            <v>Back Pay Credits - 2</v>
          </cell>
          <cell r="C1039">
            <v>0</v>
          </cell>
          <cell r="D1039">
            <v>0</v>
          </cell>
          <cell r="E1039">
            <v>0</v>
          </cell>
          <cell r="F1039">
            <v>0</v>
          </cell>
          <cell r="G1039">
            <v>0</v>
          </cell>
          <cell r="H1039">
            <v>0</v>
          </cell>
        </row>
        <row r="1040">
          <cell r="A1040" t="str">
            <v>87302201</v>
          </cell>
          <cell r="B1040" t="str">
            <v>Back Pay PRT Credits</v>
          </cell>
          <cell r="C1040">
            <v>0</v>
          </cell>
          <cell r="D1040">
            <v>0</v>
          </cell>
          <cell r="E1040">
            <v>0</v>
          </cell>
          <cell r="F1040">
            <v>0</v>
          </cell>
          <cell r="G1040">
            <v>0</v>
          </cell>
          <cell r="H1040">
            <v>0</v>
          </cell>
        </row>
        <row r="1041">
          <cell r="A1041" t="str">
            <v>87302210</v>
          </cell>
          <cell r="B1041" t="str">
            <v>Back Pay PRT Credits</v>
          </cell>
          <cell r="C1041">
            <v>0</v>
          </cell>
          <cell r="D1041">
            <v>0</v>
          </cell>
          <cell r="E1041">
            <v>0</v>
          </cell>
          <cell r="F1041">
            <v>0</v>
          </cell>
          <cell r="G1041">
            <v>0</v>
          </cell>
          <cell r="H1041">
            <v>0</v>
          </cell>
        </row>
        <row r="1042">
          <cell r="A1042" t="str">
            <v>87302211</v>
          </cell>
          <cell r="B1042" t="str">
            <v>Exempt PR Tax Credit</v>
          </cell>
          <cell r="C1042">
            <v>0</v>
          </cell>
          <cell r="D1042">
            <v>0</v>
          </cell>
          <cell r="E1042">
            <v>0</v>
          </cell>
          <cell r="F1042">
            <v>0</v>
          </cell>
          <cell r="G1042">
            <v>0</v>
          </cell>
          <cell r="H1042">
            <v>0</v>
          </cell>
        </row>
        <row r="1043">
          <cell r="A1043" t="str">
            <v>87302214</v>
          </cell>
          <cell r="B1043" t="str">
            <v>Back Pay PRT Credits</v>
          </cell>
          <cell r="C1043">
            <v>0</v>
          </cell>
          <cell r="D1043">
            <v>0</v>
          </cell>
          <cell r="E1043">
            <v>0</v>
          </cell>
          <cell r="F1043">
            <v>0</v>
          </cell>
          <cell r="G1043">
            <v>0</v>
          </cell>
          <cell r="H1043">
            <v>0</v>
          </cell>
        </row>
        <row r="1044">
          <cell r="A1044" t="str">
            <v>87302215</v>
          </cell>
          <cell r="B1044" t="str">
            <v>Back Pay PRT Credits</v>
          </cell>
          <cell r="C1044">
            <v>0</v>
          </cell>
          <cell r="D1044">
            <v>0</v>
          </cell>
          <cell r="E1044">
            <v>0</v>
          </cell>
          <cell r="F1044">
            <v>0</v>
          </cell>
          <cell r="G1044">
            <v>0</v>
          </cell>
          <cell r="H1044">
            <v>0</v>
          </cell>
        </row>
        <row r="1045">
          <cell r="A1045" t="str">
            <v>87302220</v>
          </cell>
          <cell r="B1045" t="str">
            <v>Back Pay PRT Credits</v>
          </cell>
          <cell r="C1045">
            <v>0</v>
          </cell>
          <cell r="D1045">
            <v>0</v>
          </cell>
          <cell r="E1045">
            <v>0</v>
          </cell>
          <cell r="F1045">
            <v>0</v>
          </cell>
          <cell r="G1045">
            <v>0</v>
          </cell>
          <cell r="H1045">
            <v>0</v>
          </cell>
        </row>
        <row r="1046">
          <cell r="A1046" t="str">
            <v>87302223</v>
          </cell>
          <cell r="B1046" t="str">
            <v>Back Pay PRT Credits</v>
          </cell>
          <cell r="C1046">
            <v>0</v>
          </cell>
          <cell r="D1046">
            <v>0</v>
          </cell>
          <cell r="E1046">
            <v>0</v>
          </cell>
          <cell r="F1046">
            <v>0</v>
          </cell>
          <cell r="G1046">
            <v>0</v>
          </cell>
          <cell r="H1046">
            <v>0</v>
          </cell>
        </row>
        <row r="1047">
          <cell r="A1047" t="str">
            <v>87302224</v>
          </cell>
          <cell r="B1047" t="str">
            <v>Back Pay PRT Credits</v>
          </cell>
          <cell r="C1047">
            <v>0</v>
          </cell>
          <cell r="D1047">
            <v>0</v>
          </cell>
          <cell r="E1047">
            <v>0</v>
          </cell>
          <cell r="F1047">
            <v>0</v>
          </cell>
          <cell r="G1047">
            <v>0</v>
          </cell>
          <cell r="H1047">
            <v>0</v>
          </cell>
        </row>
        <row r="1048">
          <cell r="A1048" t="str">
            <v>87302225</v>
          </cell>
          <cell r="B1048" t="str">
            <v>Back Pay PRT Credits</v>
          </cell>
          <cell r="C1048">
            <v>0</v>
          </cell>
          <cell r="D1048">
            <v>0</v>
          </cell>
          <cell r="E1048">
            <v>0</v>
          </cell>
          <cell r="F1048">
            <v>0</v>
          </cell>
          <cell r="G1048">
            <v>0</v>
          </cell>
          <cell r="H1048">
            <v>0</v>
          </cell>
        </row>
        <row r="1049">
          <cell r="A1049" t="str">
            <v>87302226</v>
          </cell>
          <cell r="B1049" t="str">
            <v>Back Pay PRT Credits</v>
          </cell>
          <cell r="C1049">
            <v>0</v>
          </cell>
          <cell r="D1049">
            <v>0</v>
          </cell>
          <cell r="E1049">
            <v>0</v>
          </cell>
          <cell r="F1049">
            <v>0</v>
          </cell>
          <cell r="G1049">
            <v>0</v>
          </cell>
          <cell r="H1049">
            <v>0</v>
          </cell>
        </row>
        <row r="1050">
          <cell r="A1050" t="str">
            <v>87302290</v>
          </cell>
          <cell r="B1050" t="str">
            <v>Scheduled PR Tax Cre</v>
          </cell>
          <cell r="C1050">
            <v>0</v>
          </cell>
          <cell r="D1050">
            <v>0</v>
          </cell>
          <cell r="E1050">
            <v>0</v>
          </cell>
          <cell r="F1050">
            <v>0</v>
          </cell>
          <cell r="G1050">
            <v>0</v>
          </cell>
          <cell r="H1050">
            <v>0</v>
          </cell>
        </row>
        <row r="1051">
          <cell r="A1051" t="str">
            <v>87302303</v>
          </cell>
          <cell r="B1051" t="str">
            <v>Exempt H&amp;W Credits</v>
          </cell>
          <cell r="C1051">
            <v>0</v>
          </cell>
          <cell r="D1051">
            <v>0</v>
          </cell>
          <cell r="E1051">
            <v>0</v>
          </cell>
          <cell r="F1051">
            <v>0</v>
          </cell>
          <cell r="G1051">
            <v>0</v>
          </cell>
          <cell r="H1051">
            <v>0</v>
          </cell>
        </row>
        <row r="1052">
          <cell r="A1052" t="str">
            <v>87302320</v>
          </cell>
          <cell r="B1052" t="str">
            <v>Scheduled H&amp;W</v>
          </cell>
          <cell r="C1052">
            <v>0</v>
          </cell>
          <cell r="D1052">
            <v>0</v>
          </cell>
          <cell r="E1052">
            <v>0</v>
          </cell>
          <cell r="F1052">
            <v>0</v>
          </cell>
          <cell r="G1052">
            <v>0</v>
          </cell>
          <cell r="H1052">
            <v>0</v>
          </cell>
        </row>
        <row r="1053">
          <cell r="A1053" t="str">
            <v>87302321</v>
          </cell>
          <cell r="B1053" t="str">
            <v>Back Pay H&amp;W Credits</v>
          </cell>
          <cell r="C1053">
            <v>0</v>
          </cell>
          <cell r="D1053">
            <v>0</v>
          </cell>
          <cell r="E1053">
            <v>0</v>
          </cell>
          <cell r="F1053">
            <v>0</v>
          </cell>
          <cell r="G1053">
            <v>0</v>
          </cell>
          <cell r="H1053">
            <v>0</v>
          </cell>
        </row>
        <row r="1054">
          <cell r="A1054" t="str">
            <v>87303881</v>
          </cell>
          <cell r="B1054" t="str">
            <v>Intercompany Insuran</v>
          </cell>
          <cell r="C1054">
            <v>0</v>
          </cell>
          <cell r="D1054">
            <v>0</v>
          </cell>
          <cell r="E1054">
            <v>0</v>
          </cell>
          <cell r="F1054">
            <v>0</v>
          </cell>
          <cell r="G1054">
            <v>0</v>
          </cell>
          <cell r="H1054">
            <v>0</v>
          </cell>
        </row>
        <row r="1055">
          <cell r="A1055" t="str">
            <v>87303883</v>
          </cell>
          <cell r="B1055" t="str">
            <v>Inte Ins EQ OH Re PS</v>
          </cell>
          <cell r="C1055">
            <v>0</v>
          </cell>
          <cell r="D1055">
            <v>0</v>
          </cell>
          <cell r="E1055">
            <v>0</v>
          </cell>
          <cell r="F1055">
            <v>0</v>
          </cell>
          <cell r="G1055">
            <v>0</v>
          </cell>
          <cell r="H1055">
            <v>0</v>
          </cell>
        </row>
        <row r="1056">
          <cell r="A1056" t="str">
            <v>87307801</v>
          </cell>
          <cell r="B1056" t="str">
            <v>Intercompany Insuran</v>
          </cell>
          <cell r="C1056">
            <v>0</v>
          </cell>
          <cell r="D1056">
            <v>0</v>
          </cell>
          <cell r="E1056">
            <v>0</v>
          </cell>
          <cell r="F1056">
            <v>0</v>
          </cell>
          <cell r="G1056">
            <v>0</v>
          </cell>
          <cell r="H1056">
            <v>0</v>
          </cell>
        </row>
        <row r="1057">
          <cell r="A1057" t="str">
            <v>87307830</v>
          </cell>
          <cell r="B1057" t="str">
            <v>Inte Ins EQ OH Recla</v>
          </cell>
          <cell r="C1057">
            <v>0</v>
          </cell>
          <cell r="D1057">
            <v>0</v>
          </cell>
          <cell r="E1057">
            <v>0</v>
          </cell>
          <cell r="F1057">
            <v>0</v>
          </cell>
          <cell r="G1057">
            <v>0</v>
          </cell>
          <cell r="H1057">
            <v>0</v>
          </cell>
        </row>
        <row r="1058">
          <cell r="A1058" t="str">
            <v>87315031</v>
          </cell>
          <cell r="B1058" t="str">
            <v>Freight Claims Paid</v>
          </cell>
          <cell r="C1058">
            <v>0</v>
          </cell>
          <cell r="D1058">
            <v>0</v>
          </cell>
          <cell r="E1058">
            <v>0</v>
          </cell>
          <cell r="F1058">
            <v>0</v>
          </cell>
          <cell r="G1058">
            <v>0</v>
          </cell>
          <cell r="H1058">
            <v>0</v>
          </cell>
        </row>
        <row r="1059">
          <cell r="A1059" t="str">
            <v>87345055</v>
          </cell>
          <cell r="B1059" t="str">
            <v>Property Dam Clai -P</v>
          </cell>
          <cell r="C1059">
            <v>0</v>
          </cell>
          <cell r="D1059">
            <v>0</v>
          </cell>
          <cell r="E1059">
            <v>0</v>
          </cell>
          <cell r="F1059">
            <v>0</v>
          </cell>
          <cell r="G1059">
            <v>0</v>
          </cell>
          <cell r="H1059">
            <v>0</v>
          </cell>
        </row>
        <row r="1060">
          <cell r="A1060" t="str">
            <v>87365343</v>
          </cell>
          <cell r="B1060" t="str">
            <v>Frn  Dam - Rep &amp; Tow</v>
          </cell>
          <cell r="C1060">
            <v>0</v>
          </cell>
          <cell r="D1060">
            <v>0</v>
          </cell>
          <cell r="E1060">
            <v>0</v>
          </cell>
          <cell r="F1060">
            <v>0</v>
          </cell>
          <cell r="G1060">
            <v>0</v>
          </cell>
          <cell r="H1060">
            <v>0</v>
          </cell>
        </row>
        <row r="1061">
          <cell r="A1061" t="str">
            <v>87375344</v>
          </cell>
          <cell r="B1061" t="str">
            <v>Frn  Dest - Sett &amp; T</v>
          </cell>
          <cell r="C1061">
            <v>0</v>
          </cell>
          <cell r="D1061">
            <v>0</v>
          </cell>
          <cell r="E1061">
            <v>0</v>
          </cell>
          <cell r="F1061">
            <v>0</v>
          </cell>
          <cell r="G1061">
            <v>0</v>
          </cell>
          <cell r="H1061">
            <v>0</v>
          </cell>
        </row>
        <row r="1062">
          <cell r="A1062" t="str">
            <v>87385040</v>
          </cell>
          <cell r="B1062" t="str">
            <v>Contracted Clearing</v>
          </cell>
          <cell r="C1062">
            <v>0</v>
          </cell>
          <cell r="D1062">
            <v>0</v>
          </cell>
          <cell r="E1062">
            <v>0</v>
          </cell>
          <cell r="F1062">
            <v>0</v>
          </cell>
          <cell r="G1062">
            <v>0</v>
          </cell>
          <cell r="H1062">
            <v>0</v>
          </cell>
        </row>
        <row r="1063">
          <cell r="A1063" t="str">
            <v>87385041</v>
          </cell>
          <cell r="B1063" t="str">
            <v>Leased Equipment (BN</v>
          </cell>
          <cell r="C1063">
            <v>0</v>
          </cell>
          <cell r="D1063">
            <v>0</v>
          </cell>
          <cell r="E1063">
            <v>0</v>
          </cell>
          <cell r="F1063">
            <v>0</v>
          </cell>
          <cell r="G1063">
            <v>0</v>
          </cell>
          <cell r="H1063">
            <v>0</v>
          </cell>
        </row>
        <row r="1064">
          <cell r="A1064" t="str">
            <v>87385042</v>
          </cell>
          <cell r="B1064" t="str">
            <v>Pollution Control -</v>
          </cell>
          <cell r="C1064">
            <v>0</v>
          </cell>
          <cell r="D1064">
            <v>0</v>
          </cell>
          <cell r="E1064">
            <v>0</v>
          </cell>
          <cell r="F1064">
            <v>0</v>
          </cell>
          <cell r="G1064">
            <v>0</v>
          </cell>
          <cell r="H1064">
            <v>0</v>
          </cell>
        </row>
        <row r="1065">
          <cell r="A1065" t="str">
            <v>87385043</v>
          </cell>
          <cell r="B1065" t="str">
            <v>Environmental Emerge</v>
          </cell>
          <cell r="C1065">
            <v>0</v>
          </cell>
          <cell r="D1065">
            <v>0</v>
          </cell>
          <cell r="E1065">
            <v>0</v>
          </cell>
          <cell r="F1065">
            <v>0</v>
          </cell>
          <cell r="G1065">
            <v>0</v>
          </cell>
          <cell r="H1065">
            <v>0</v>
          </cell>
        </row>
        <row r="1066">
          <cell r="A1066" t="str">
            <v>87385044</v>
          </cell>
          <cell r="B1066" t="str">
            <v>Drayage - Project Re</v>
          </cell>
          <cell r="C1066">
            <v>0</v>
          </cell>
          <cell r="D1066">
            <v>0</v>
          </cell>
          <cell r="E1066">
            <v>0</v>
          </cell>
          <cell r="F1066">
            <v>0</v>
          </cell>
          <cell r="G1066">
            <v>0</v>
          </cell>
          <cell r="H1066">
            <v>0</v>
          </cell>
        </row>
        <row r="1067">
          <cell r="A1067" t="str">
            <v>87385045</v>
          </cell>
          <cell r="B1067" t="str">
            <v>Contracted Labor - I</v>
          </cell>
          <cell r="C1067">
            <v>0</v>
          </cell>
          <cell r="D1067">
            <v>0</v>
          </cell>
          <cell r="E1067">
            <v>0</v>
          </cell>
          <cell r="F1067">
            <v>0</v>
          </cell>
          <cell r="G1067">
            <v>0</v>
          </cell>
          <cell r="H1067">
            <v>0</v>
          </cell>
        </row>
        <row r="1068">
          <cell r="A1068" t="str">
            <v>87385047</v>
          </cell>
          <cell r="B1068" t="str">
            <v>Contracted Labor - I</v>
          </cell>
          <cell r="C1068">
            <v>0</v>
          </cell>
          <cell r="D1068">
            <v>0</v>
          </cell>
          <cell r="E1068">
            <v>0</v>
          </cell>
          <cell r="F1068">
            <v>0</v>
          </cell>
          <cell r="G1068">
            <v>0</v>
          </cell>
          <cell r="H1068">
            <v>0</v>
          </cell>
        </row>
        <row r="1069">
          <cell r="A1069" t="str">
            <v>87385048</v>
          </cell>
          <cell r="B1069" t="str">
            <v>Other Cas Expen - Pr</v>
          </cell>
          <cell r="C1069">
            <v>0</v>
          </cell>
          <cell r="D1069">
            <v>0</v>
          </cell>
          <cell r="E1069">
            <v>0</v>
          </cell>
          <cell r="F1069">
            <v>0</v>
          </cell>
          <cell r="G1069">
            <v>0</v>
          </cell>
          <cell r="H1069">
            <v>0</v>
          </cell>
        </row>
        <row r="1070">
          <cell r="A1070" t="str">
            <v>87395035</v>
          </cell>
          <cell r="B1070" t="str">
            <v>Frt Claims - Inc Pro</v>
          </cell>
          <cell r="C1070">
            <v>0</v>
          </cell>
          <cell r="D1070">
            <v>0</v>
          </cell>
          <cell r="E1070">
            <v>0</v>
          </cell>
          <cell r="F1070">
            <v>0</v>
          </cell>
          <cell r="G1070">
            <v>0</v>
          </cell>
          <cell r="H1070">
            <v>0</v>
          </cell>
        </row>
        <row r="1071">
          <cell r="A1071" t="str">
            <v>87395050</v>
          </cell>
          <cell r="B1071" t="str">
            <v>Casualty - Spe Res -</v>
          </cell>
          <cell r="C1071">
            <v>0</v>
          </cell>
          <cell r="D1071">
            <v>0</v>
          </cell>
          <cell r="E1071">
            <v>0</v>
          </cell>
          <cell r="F1071">
            <v>0</v>
          </cell>
          <cell r="G1071">
            <v>0</v>
          </cell>
          <cell r="H1071">
            <v>0</v>
          </cell>
        </row>
        <row r="1072">
          <cell r="A1072" t="str">
            <v>87405240</v>
          </cell>
          <cell r="B1072" t="str">
            <v>Frn  Dam/Dest - Rep</v>
          </cell>
          <cell r="C1072">
            <v>0</v>
          </cell>
          <cell r="D1072">
            <v>0</v>
          </cell>
          <cell r="E1072">
            <v>0</v>
          </cell>
          <cell r="F1072">
            <v>0</v>
          </cell>
          <cell r="G1072">
            <v>0</v>
          </cell>
          <cell r="H1072">
            <v>0</v>
          </cell>
        </row>
        <row r="1073">
          <cell r="A1073" t="str">
            <v>87415051</v>
          </cell>
          <cell r="B1073" t="str">
            <v>Offline Derai - Proj</v>
          </cell>
          <cell r="C1073">
            <v>0</v>
          </cell>
          <cell r="D1073">
            <v>0</v>
          </cell>
          <cell r="E1073">
            <v>0</v>
          </cell>
          <cell r="F1073">
            <v>0</v>
          </cell>
          <cell r="G1073">
            <v>0</v>
          </cell>
          <cell r="H1073">
            <v>0</v>
          </cell>
        </row>
        <row r="1074">
          <cell r="A1074" t="str">
            <v>87426066</v>
          </cell>
          <cell r="B1074" t="str">
            <v>Frn Rep Sett or To</v>
          </cell>
          <cell r="C1074">
            <v>0</v>
          </cell>
          <cell r="D1074">
            <v>0</v>
          </cell>
          <cell r="E1074">
            <v>0</v>
          </cell>
          <cell r="F1074">
            <v>0</v>
          </cell>
          <cell r="G1074">
            <v>0</v>
          </cell>
          <cell r="H1074">
            <v>0</v>
          </cell>
        </row>
        <row r="1075">
          <cell r="A1075" t="str">
            <v>87533951</v>
          </cell>
          <cell r="B1075" t="str">
            <v>Remediation Payments</v>
          </cell>
          <cell r="C1075">
            <v>0</v>
          </cell>
          <cell r="D1075">
            <v>0</v>
          </cell>
          <cell r="E1075">
            <v>0</v>
          </cell>
          <cell r="F1075">
            <v>0</v>
          </cell>
          <cell r="G1075">
            <v>0</v>
          </cell>
          <cell r="H1075">
            <v>0</v>
          </cell>
        </row>
        <row r="1076">
          <cell r="A1076" t="str">
            <v>87534951</v>
          </cell>
          <cell r="B1076" t="str">
            <v>Legal Fees Payments</v>
          </cell>
          <cell r="C1076">
            <v>0</v>
          </cell>
          <cell r="D1076">
            <v>0</v>
          </cell>
          <cell r="E1076">
            <v>0</v>
          </cell>
          <cell r="F1076">
            <v>0</v>
          </cell>
          <cell r="G1076">
            <v>0</v>
          </cell>
          <cell r="H1076">
            <v>0</v>
          </cell>
        </row>
        <row r="1077">
          <cell r="A1077" t="str">
            <v>87535000</v>
          </cell>
          <cell r="B1077" t="str">
            <v>Reimbur-Recov - Env</v>
          </cell>
          <cell r="C1077">
            <v>0</v>
          </cell>
          <cell r="D1077">
            <v>0</v>
          </cell>
          <cell r="E1077">
            <v>0</v>
          </cell>
          <cell r="F1077">
            <v>0</v>
          </cell>
          <cell r="G1077">
            <v>0</v>
          </cell>
          <cell r="H1077">
            <v>0</v>
          </cell>
        </row>
        <row r="1078">
          <cell r="A1078" t="str">
            <v>87536951</v>
          </cell>
          <cell r="B1078" t="str">
            <v>3rd Party Claims Pay</v>
          </cell>
          <cell r="C1078">
            <v>0</v>
          </cell>
          <cell r="D1078">
            <v>0</v>
          </cell>
          <cell r="E1078">
            <v>0</v>
          </cell>
          <cell r="F1078">
            <v>0</v>
          </cell>
          <cell r="G1078">
            <v>0</v>
          </cell>
          <cell r="H1078">
            <v>0</v>
          </cell>
        </row>
        <row r="1079">
          <cell r="A1079" t="str">
            <v>87537951</v>
          </cell>
          <cell r="B1079" t="str">
            <v>3rd Party Legal Fees</v>
          </cell>
          <cell r="C1079">
            <v>0</v>
          </cell>
          <cell r="D1079">
            <v>0</v>
          </cell>
          <cell r="E1079">
            <v>0</v>
          </cell>
          <cell r="F1079">
            <v>0</v>
          </cell>
          <cell r="G1079">
            <v>0</v>
          </cell>
          <cell r="H1079">
            <v>0</v>
          </cell>
        </row>
        <row r="1080">
          <cell r="A1080" t="str">
            <v>87805034</v>
          </cell>
          <cell r="B1080" t="str">
            <v>Frt Claims - Unap Fr</v>
          </cell>
          <cell r="C1080">
            <v>0</v>
          </cell>
          <cell r="D1080">
            <v>0</v>
          </cell>
          <cell r="E1080">
            <v>0</v>
          </cell>
          <cell r="F1080">
            <v>0</v>
          </cell>
          <cell r="G1080">
            <v>0</v>
          </cell>
          <cell r="H1080">
            <v>0</v>
          </cell>
        </row>
        <row r="1081">
          <cell r="A1081" t="str">
            <v>87835033</v>
          </cell>
          <cell r="B1081" t="str">
            <v>Frt Claims - Tem Sus</v>
          </cell>
          <cell r="C1081">
            <v>0</v>
          </cell>
          <cell r="D1081">
            <v>0</v>
          </cell>
          <cell r="E1081">
            <v>0</v>
          </cell>
          <cell r="F1081">
            <v>0</v>
          </cell>
          <cell r="G1081">
            <v>0</v>
          </cell>
          <cell r="H1081">
            <v>0</v>
          </cell>
        </row>
        <row r="1082">
          <cell r="A1082" t="str">
            <v>87845032</v>
          </cell>
          <cell r="B1082" t="str">
            <v>Frt Claims - Inter S</v>
          </cell>
          <cell r="C1082">
            <v>0</v>
          </cell>
          <cell r="D1082">
            <v>0</v>
          </cell>
          <cell r="E1082">
            <v>0</v>
          </cell>
          <cell r="F1082">
            <v>0</v>
          </cell>
          <cell r="G1082">
            <v>0</v>
          </cell>
          <cell r="H1082">
            <v>0</v>
          </cell>
        </row>
        <row r="1083">
          <cell r="A1083" t="str">
            <v>87866970</v>
          </cell>
          <cell r="B1083" t="str">
            <v>Cap Int Credits</v>
          </cell>
          <cell r="C1083">
            <v>0</v>
          </cell>
          <cell r="D1083">
            <v>0</v>
          </cell>
          <cell r="E1083">
            <v>0</v>
          </cell>
          <cell r="F1083">
            <v>0</v>
          </cell>
          <cell r="G1083">
            <v>0</v>
          </cell>
          <cell r="H1083">
            <v>0</v>
          </cell>
        </row>
        <row r="1084">
          <cell r="A1084" t="str">
            <v>87903990</v>
          </cell>
          <cell r="B1084" t="str">
            <v>Ballast Equipment OL</v>
          </cell>
          <cell r="C1084">
            <v>0</v>
          </cell>
          <cell r="D1084">
            <v>0</v>
          </cell>
          <cell r="E1084">
            <v>0</v>
          </cell>
          <cell r="F1084">
            <v>0</v>
          </cell>
          <cell r="G1084">
            <v>0</v>
          </cell>
          <cell r="H1084">
            <v>0</v>
          </cell>
        </row>
        <row r="1085">
          <cell r="A1085" t="str">
            <v>87912990</v>
          </cell>
          <cell r="B1085" t="str">
            <v>Plastic Ties - Unins</v>
          </cell>
          <cell r="C1085">
            <v>0</v>
          </cell>
          <cell r="D1085">
            <v>0</v>
          </cell>
          <cell r="E1085">
            <v>0</v>
          </cell>
          <cell r="F1085">
            <v>0</v>
          </cell>
          <cell r="G1085">
            <v>0</v>
          </cell>
          <cell r="H1085">
            <v>0</v>
          </cell>
        </row>
        <row r="1086">
          <cell r="A1086" t="str">
            <v>87913000</v>
          </cell>
          <cell r="B1086" t="str">
            <v>Uninstalled AFE Mate</v>
          </cell>
          <cell r="C1086">
            <v>0</v>
          </cell>
          <cell r="D1086">
            <v>0</v>
          </cell>
          <cell r="E1086">
            <v>0</v>
          </cell>
          <cell r="F1086">
            <v>0</v>
          </cell>
          <cell r="G1086">
            <v>0</v>
          </cell>
          <cell r="H1086">
            <v>0</v>
          </cell>
        </row>
        <row r="1087">
          <cell r="A1087" t="str">
            <v>87913020</v>
          </cell>
          <cell r="B1087" t="str">
            <v>NEW CONCRETE/STEEL T</v>
          </cell>
          <cell r="C1087">
            <v>0</v>
          </cell>
          <cell r="D1087">
            <v>0</v>
          </cell>
          <cell r="E1087">
            <v>0</v>
          </cell>
          <cell r="F1087">
            <v>0</v>
          </cell>
          <cell r="G1087">
            <v>0</v>
          </cell>
          <cell r="H1087">
            <v>0</v>
          </cell>
        </row>
        <row r="1088">
          <cell r="A1088" t="str">
            <v>87913060</v>
          </cell>
          <cell r="B1088" t="str">
            <v>NEW WELDED RAIL - UN</v>
          </cell>
          <cell r="C1088">
            <v>0</v>
          </cell>
          <cell r="D1088">
            <v>0</v>
          </cell>
          <cell r="E1088">
            <v>0</v>
          </cell>
          <cell r="F1088">
            <v>0</v>
          </cell>
          <cell r="G1088">
            <v>0</v>
          </cell>
          <cell r="H1088">
            <v>0</v>
          </cell>
        </row>
        <row r="1089">
          <cell r="A1089" t="str">
            <v>87913070</v>
          </cell>
          <cell r="B1089" t="str">
            <v>SH WELDED RAIL - UNI</v>
          </cell>
          <cell r="C1089">
            <v>0</v>
          </cell>
          <cell r="D1089">
            <v>0</v>
          </cell>
          <cell r="E1089">
            <v>0</v>
          </cell>
          <cell r="F1089">
            <v>0</v>
          </cell>
          <cell r="G1089">
            <v>0</v>
          </cell>
          <cell r="H1089">
            <v>0</v>
          </cell>
        </row>
        <row r="1090">
          <cell r="A1090" t="str">
            <v>87961950</v>
          </cell>
          <cell r="B1090" t="str">
            <v>OL Transportation La</v>
          </cell>
          <cell r="C1090">
            <v>0</v>
          </cell>
          <cell r="D1090">
            <v>0</v>
          </cell>
          <cell r="E1090">
            <v>0</v>
          </cell>
          <cell r="F1090">
            <v>0</v>
          </cell>
          <cell r="G1090">
            <v>0</v>
          </cell>
          <cell r="H1090">
            <v>0</v>
          </cell>
        </row>
        <row r="1091">
          <cell r="A1091" t="str">
            <v>87962250</v>
          </cell>
          <cell r="B1091" t="str">
            <v>OL Transportation PR</v>
          </cell>
          <cell r="C1091">
            <v>0</v>
          </cell>
          <cell r="D1091">
            <v>0</v>
          </cell>
          <cell r="E1091">
            <v>0</v>
          </cell>
          <cell r="F1091">
            <v>0</v>
          </cell>
          <cell r="G1091">
            <v>0</v>
          </cell>
          <cell r="H1091">
            <v>0</v>
          </cell>
        </row>
        <row r="1092">
          <cell r="A1092" t="str">
            <v>87962340</v>
          </cell>
          <cell r="B1092" t="str">
            <v>OL Transportation H&amp;</v>
          </cell>
          <cell r="C1092">
            <v>0</v>
          </cell>
          <cell r="D1092">
            <v>0</v>
          </cell>
          <cell r="E1092">
            <v>0</v>
          </cell>
          <cell r="F1092">
            <v>0</v>
          </cell>
          <cell r="G1092">
            <v>0</v>
          </cell>
          <cell r="H1092">
            <v>0</v>
          </cell>
        </row>
        <row r="1093">
          <cell r="A1093" t="str">
            <v>87963990</v>
          </cell>
          <cell r="B1093" t="str">
            <v>OL Transportation Pu</v>
          </cell>
          <cell r="C1093">
            <v>0</v>
          </cell>
          <cell r="D1093">
            <v>0</v>
          </cell>
          <cell r="E1093">
            <v>0</v>
          </cell>
          <cell r="F1093">
            <v>0</v>
          </cell>
          <cell r="G1093">
            <v>0</v>
          </cell>
          <cell r="H1093">
            <v>0</v>
          </cell>
        </row>
        <row r="1094">
          <cell r="A1094" t="str">
            <v>88000000</v>
          </cell>
          <cell r="B1094" t="str">
            <v>PPA Amort – Interest</v>
          </cell>
          <cell r="C1094">
            <v>6561619.7800000003</v>
          </cell>
          <cell r="D1094">
            <v>6708539.7599999998</v>
          </cell>
          <cell r="E1094">
            <v>-146919.98000000001</v>
          </cell>
          <cell r="F1094">
            <v>19862821.75</v>
          </cell>
          <cell r="G1094">
            <v>20293906.989999998</v>
          </cell>
          <cell r="H1094">
            <v>-431085.24</v>
          </cell>
        </row>
        <row r="1095">
          <cell r="A1095" t="str">
            <v>88030000</v>
          </cell>
          <cell r="B1095" t="str">
            <v>Interest on TxDefic</v>
          </cell>
          <cell r="C1095">
            <v>-636761.80000000005</v>
          </cell>
          <cell r="D1095">
            <v>-1731604.38</v>
          </cell>
          <cell r="E1095">
            <v>1094842.58</v>
          </cell>
          <cell r="F1095">
            <v>-1633306.58</v>
          </cell>
          <cell r="G1095">
            <v>-5737136.5499999998</v>
          </cell>
          <cell r="H1095">
            <v>4103829.97</v>
          </cell>
        </row>
        <row r="1096">
          <cell r="A1096" t="str">
            <v>88100000</v>
          </cell>
          <cell r="B1096" t="str">
            <v>Amrtz Debit Dis/Iss</v>
          </cell>
          <cell r="C1096">
            <v>-576074.74</v>
          </cell>
          <cell r="D1096">
            <v>-516229.47</v>
          </cell>
          <cell r="E1096">
            <v>-59845.27</v>
          </cell>
          <cell r="F1096">
            <v>-1615882.66</v>
          </cell>
          <cell r="G1096">
            <v>-1553770.67</v>
          </cell>
          <cell r="H1096">
            <v>-62111.99</v>
          </cell>
        </row>
        <row r="1097">
          <cell r="A1097" t="str">
            <v>88110000</v>
          </cell>
          <cell r="B1097" t="str">
            <v>Contribut to BN Fund</v>
          </cell>
          <cell r="C1097">
            <v>-5000000</v>
          </cell>
          <cell r="D1097">
            <v>-2500000</v>
          </cell>
          <cell r="E1097">
            <v>-2500000</v>
          </cell>
          <cell r="F1097">
            <v>-10000000</v>
          </cell>
          <cell r="G1097">
            <v>-7500000</v>
          </cell>
          <cell r="H1097">
            <v>-2500000</v>
          </cell>
        </row>
        <row r="1098">
          <cell r="A1098" t="str">
            <v>88120000</v>
          </cell>
          <cell r="B1098" t="str">
            <v>Inter Expn Stru Annu</v>
          </cell>
          <cell r="C1098">
            <v>-146416.87</v>
          </cell>
          <cell r="D1098">
            <v>-61348.22</v>
          </cell>
          <cell r="E1098">
            <v>-85068.65</v>
          </cell>
          <cell r="F1098">
            <v>-446213.38</v>
          </cell>
          <cell r="G1098">
            <v>-354141.34</v>
          </cell>
          <cell r="H1098">
            <v>-92072.04</v>
          </cell>
        </row>
        <row r="1099">
          <cell r="A1099" t="str">
            <v>88133440</v>
          </cell>
          <cell r="B1099" t="str">
            <v>Pol Contributions-Of</v>
          </cell>
          <cell r="C1099">
            <v>0</v>
          </cell>
          <cell r="D1099">
            <v>0</v>
          </cell>
          <cell r="E1099">
            <v>0</v>
          </cell>
          <cell r="F1099">
            <v>0</v>
          </cell>
          <cell r="G1099">
            <v>0</v>
          </cell>
          <cell r="H1099">
            <v>0</v>
          </cell>
        </row>
        <row r="1100">
          <cell r="A1100" t="str">
            <v>88133690</v>
          </cell>
          <cell r="B1100" t="str">
            <v>Political Cont PS</v>
          </cell>
          <cell r="C1100">
            <v>-2437.52</v>
          </cell>
          <cell r="D1100">
            <v>-28447.74</v>
          </cell>
          <cell r="E1100">
            <v>26010.22</v>
          </cell>
          <cell r="F1100">
            <v>-27138</v>
          </cell>
          <cell r="G1100">
            <v>-41014.68</v>
          </cell>
          <cell r="H1100">
            <v>13876.68</v>
          </cell>
        </row>
        <row r="1101">
          <cell r="A1101" t="str">
            <v>88134000</v>
          </cell>
          <cell r="B1101" t="str">
            <v>Political Cont Meals</v>
          </cell>
          <cell r="C1101">
            <v>0</v>
          </cell>
          <cell r="D1101">
            <v>0</v>
          </cell>
          <cell r="E1101">
            <v>0</v>
          </cell>
          <cell r="F1101">
            <v>0</v>
          </cell>
          <cell r="G1101">
            <v>0</v>
          </cell>
          <cell r="H1101">
            <v>0</v>
          </cell>
        </row>
        <row r="1102">
          <cell r="A1102" t="str">
            <v>88134020</v>
          </cell>
          <cell r="B1102" t="str">
            <v>Political Cont Travl</v>
          </cell>
          <cell r="C1102">
            <v>0</v>
          </cell>
          <cell r="D1102">
            <v>0</v>
          </cell>
          <cell r="E1102">
            <v>0</v>
          </cell>
          <cell r="F1102">
            <v>0</v>
          </cell>
          <cell r="G1102">
            <v>0</v>
          </cell>
          <cell r="H1102">
            <v>0</v>
          </cell>
        </row>
        <row r="1103">
          <cell r="A1103" t="str">
            <v>88134040</v>
          </cell>
          <cell r="B1103" t="str">
            <v>Political Cont AirTr</v>
          </cell>
          <cell r="C1103">
            <v>0</v>
          </cell>
          <cell r="D1103">
            <v>0</v>
          </cell>
          <cell r="E1103">
            <v>0</v>
          </cell>
          <cell r="F1103">
            <v>0</v>
          </cell>
          <cell r="G1103">
            <v>0</v>
          </cell>
          <cell r="H1103">
            <v>0</v>
          </cell>
        </row>
        <row r="1104">
          <cell r="A1104" t="str">
            <v>88134050</v>
          </cell>
          <cell r="B1104" t="str">
            <v>Political Cont BuCar</v>
          </cell>
          <cell r="C1104">
            <v>0</v>
          </cell>
          <cell r="D1104">
            <v>-13909.67</v>
          </cell>
          <cell r="E1104">
            <v>13909.67</v>
          </cell>
          <cell r="F1104">
            <v>-15372.34</v>
          </cell>
          <cell r="G1104">
            <v>-91021.21</v>
          </cell>
          <cell r="H1104">
            <v>75648.87</v>
          </cell>
        </row>
        <row r="1105">
          <cell r="A1105" t="str">
            <v>88134070</v>
          </cell>
          <cell r="B1105" t="str">
            <v>Political Cont Ent</v>
          </cell>
          <cell r="C1105">
            <v>-4387.18</v>
          </cell>
          <cell r="D1105">
            <v>-1849.5</v>
          </cell>
          <cell r="E1105">
            <v>-2537.6799999999998</v>
          </cell>
          <cell r="F1105">
            <v>-9301.3799999999992</v>
          </cell>
          <cell r="G1105">
            <v>-3783.92</v>
          </cell>
          <cell r="H1105">
            <v>-5517.46</v>
          </cell>
        </row>
        <row r="1106">
          <cell r="A1106" t="str">
            <v>88135300</v>
          </cell>
          <cell r="B1106" t="str">
            <v>Political Cont Adv</v>
          </cell>
          <cell r="C1106">
            <v>0</v>
          </cell>
          <cell r="D1106">
            <v>0</v>
          </cell>
          <cell r="E1106">
            <v>0</v>
          </cell>
          <cell r="F1106">
            <v>-400</v>
          </cell>
          <cell r="G1106">
            <v>-393</v>
          </cell>
          <cell r="H1106">
            <v>-7</v>
          </cell>
        </row>
        <row r="1107">
          <cell r="A1107" t="str">
            <v>88135310</v>
          </cell>
          <cell r="B1107" t="str">
            <v>Political Cont Promo</v>
          </cell>
          <cell r="C1107">
            <v>-1784.71</v>
          </cell>
          <cell r="D1107">
            <v>-59.7</v>
          </cell>
          <cell r="E1107">
            <v>-1725.01</v>
          </cell>
          <cell r="F1107">
            <v>-4280.07</v>
          </cell>
          <cell r="G1107">
            <v>-1601.36</v>
          </cell>
          <cell r="H1107">
            <v>-2678.71</v>
          </cell>
        </row>
        <row r="1108">
          <cell r="A1108" t="str">
            <v>88135320</v>
          </cell>
          <cell r="B1108" t="str">
            <v>Political Cont CmFun</v>
          </cell>
          <cell r="C1108">
            <v>-185241.91</v>
          </cell>
          <cell r="D1108">
            <v>0</v>
          </cell>
          <cell r="E1108">
            <v>-185241.91</v>
          </cell>
          <cell r="F1108">
            <v>-688498.05</v>
          </cell>
          <cell r="G1108">
            <v>0</v>
          </cell>
          <cell r="H1108">
            <v>-688498.05</v>
          </cell>
        </row>
        <row r="1109">
          <cell r="A1109" t="str">
            <v>88137610</v>
          </cell>
          <cell r="B1109" t="str">
            <v>Political Contr - Ch</v>
          </cell>
          <cell r="C1109">
            <v>-239511.67</v>
          </cell>
          <cell r="D1109">
            <v>-250913.5</v>
          </cell>
          <cell r="E1109">
            <v>11401.83</v>
          </cell>
          <cell r="F1109">
            <v>-591935</v>
          </cell>
          <cell r="G1109">
            <v>-998966.84</v>
          </cell>
          <cell r="H1109">
            <v>407031.84</v>
          </cell>
        </row>
        <row r="1110">
          <cell r="A1110" t="str">
            <v>88137614</v>
          </cell>
          <cell r="B1110" t="str">
            <v>Political Cont PAC</v>
          </cell>
          <cell r="C1110">
            <v>-470912.87</v>
          </cell>
          <cell r="D1110">
            <v>-236613.41</v>
          </cell>
          <cell r="E1110">
            <v>-234299.46</v>
          </cell>
          <cell r="F1110">
            <v>-1778873.75</v>
          </cell>
          <cell r="G1110">
            <v>-588786.04</v>
          </cell>
          <cell r="H1110">
            <v>-1190087.71</v>
          </cell>
        </row>
        <row r="1111">
          <cell r="A1111" t="str">
            <v>88137617</v>
          </cell>
          <cell r="B1111" t="str">
            <v>Political Cont Corp</v>
          </cell>
          <cell r="C1111">
            <v>-169980</v>
          </cell>
          <cell r="D1111">
            <v>-491750</v>
          </cell>
          <cell r="E1111">
            <v>321770</v>
          </cell>
          <cell r="F1111">
            <v>-1030755</v>
          </cell>
          <cell r="G1111">
            <v>-941630.75</v>
          </cell>
          <cell r="H1111">
            <v>-89124.25</v>
          </cell>
        </row>
        <row r="1112">
          <cell r="A1112" t="str">
            <v>88150000</v>
          </cell>
          <cell r="B1112" t="str">
            <v>Charitable Contri BN</v>
          </cell>
          <cell r="C1112">
            <v>0</v>
          </cell>
          <cell r="D1112">
            <v>-69979.039999999994</v>
          </cell>
          <cell r="E1112">
            <v>69979.039999999994</v>
          </cell>
          <cell r="F1112">
            <v>0</v>
          </cell>
          <cell r="G1112">
            <v>-292070.2</v>
          </cell>
          <cell r="H1112">
            <v>292070.2</v>
          </cell>
        </row>
        <row r="1113">
          <cell r="A1113" t="str">
            <v>88160000</v>
          </cell>
          <cell r="B1113" t="str">
            <v>Guaranteed Interest</v>
          </cell>
          <cell r="C1113">
            <v>-1684.25</v>
          </cell>
          <cell r="D1113">
            <v>-2608.37</v>
          </cell>
          <cell r="E1113">
            <v>924.12</v>
          </cell>
          <cell r="F1113">
            <v>-689312.3</v>
          </cell>
          <cell r="G1113">
            <v>27741.87</v>
          </cell>
          <cell r="H1113">
            <v>-717054.17</v>
          </cell>
        </row>
        <row r="1114">
          <cell r="A1114" t="str">
            <v>88320000</v>
          </cell>
          <cell r="B1114" t="str">
            <v>Penalty Fine Violate</v>
          </cell>
          <cell r="C1114">
            <v>-123577.46</v>
          </cell>
          <cell r="D1114">
            <v>-542044.24</v>
          </cell>
          <cell r="E1114">
            <v>418466.78</v>
          </cell>
          <cell r="F1114">
            <v>-1750572.45</v>
          </cell>
          <cell r="G1114">
            <v>-2744879.7</v>
          </cell>
          <cell r="H1114">
            <v>994307.25</v>
          </cell>
        </row>
        <row r="1115">
          <cell r="A1115" t="str">
            <v>88330000</v>
          </cell>
          <cell r="B1115" t="str">
            <v>Misc Fin Charges</v>
          </cell>
          <cell r="C1115">
            <v>-356584.63</v>
          </cell>
          <cell r="D1115">
            <v>-420478.77</v>
          </cell>
          <cell r="E1115">
            <v>63894.14</v>
          </cell>
          <cell r="F1115">
            <v>-1127690.0900000001</v>
          </cell>
          <cell r="G1115">
            <v>-1379215.09</v>
          </cell>
          <cell r="H1115">
            <v>251525</v>
          </cell>
        </row>
        <row r="1116">
          <cell r="A1116" t="str">
            <v>88350000</v>
          </cell>
          <cell r="B1116" t="str">
            <v>I/C All Other-Expens</v>
          </cell>
          <cell r="C1116">
            <v>0</v>
          </cell>
          <cell r="D1116">
            <v>0</v>
          </cell>
          <cell r="E1116">
            <v>0</v>
          </cell>
          <cell r="F1116">
            <v>0</v>
          </cell>
          <cell r="G1116">
            <v>0</v>
          </cell>
          <cell r="H1116">
            <v>0</v>
          </cell>
        </row>
        <row r="1117">
          <cell r="A1117" t="str">
            <v>88360000</v>
          </cell>
          <cell r="B1117" t="str">
            <v>All Other Expense</v>
          </cell>
          <cell r="C1117">
            <v>-16371.96</v>
          </cell>
          <cell r="D1117">
            <v>-55269.11</v>
          </cell>
          <cell r="E1117">
            <v>38897.15</v>
          </cell>
          <cell r="F1117">
            <v>-99204.14</v>
          </cell>
          <cell r="G1117">
            <v>-223097.95</v>
          </cell>
          <cell r="H1117">
            <v>123893.81</v>
          </cell>
        </row>
        <row r="1118">
          <cell r="A1118" t="str">
            <v>88370000</v>
          </cell>
          <cell r="B1118" t="str">
            <v>PPA Amort – Other In</v>
          </cell>
          <cell r="C1118">
            <v>181597.57</v>
          </cell>
          <cell r="D1118">
            <v>355959.09</v>
          </cell>
          <cell r="E1118">
            <v>-174361.52</v>
          </cell>
          <cell r="F1118">
            <v>694544.94</v>
          </cell>
          <cell r="G1118">
            <v>736737.58</v>
          </cell>
          <cell r="H1118">
            <v>-42192.639999999999</v>
          </cell>
        </row>
        <row r="1119">
          <cell r="A1119" t="str">
            <v>88400000</v>
          </cell>
          <cell r="B1119" t="str">
            <v>AR Sales Fees</v>
          </cell>
          <cell r="C1119">
            <v>0</v>
          </cell>
          <cell r="D1119">
            <v>0</v>
          </cell>
          <cell r="E1119">
            <v>0</v>
          </cell>
          <cell r="F1119">
            <v>0</v>
          </cell>
          <cell r="G1119">
            <v>0</v>
          </cell>
          <cell r="H1119">
            <v>0</v>
          </cell>
        </row>
        <row r="1120">
          <cell r="A1120" t="str">
            <v>88440000</v>
          </cell>
          <cell r="B1120" t="str">
            <v>KCT Flyover Int Exp</v>
          </cell>
          <cell r="C1120">
            <v>-145531.19</v>
          </cell>
          <cell r="D1120">
            <v>-145252.75</v>
          </cell>
          <cell r="E1120">
            <v>-278.44</v>
          </cell>
          <cell r="F1120">
            <v>-424011.27</v>
          </cell>
          <cell r="G1120">
            <v>-408866.04</v>
          </cell>
          <cell r="H1120">
            <v>-15145.23</v>
          </cell>
        </row>
        <row r="1121">
          <cell r="A1121" t="str">
            <v>88450000</v>
          </cell>
          <cell r="B1121" t="str">
            <v>COLI Income/Loss</v>
          </cell>
          <cell r="C1121">
            <v>-1767522.16</v>
          </cell>
          <cell r="D1121">
            <v>-191162.83</v>
          </cell>
          <cell r="E1121">
            <v>-1576359.33</v>
          </cell>
          <cell r="F1121">
            <v>-1098610.3700000001</v>
          </cell>
          <cell r="G1121">
            <v>952316.99</v>
          </cell>
          <cell r="H1121">
            <v>-2050927.36</v>
          </cell>
        </row>
        <row r="1122">
          <cell r="A1122" t="str">
            <v>88460000</v>
          </cell>
          <cell r="B1122" t="str">
            <v>COLI Death Benefits</v>
          </cell>
          <cell r="C1122">
            <v>32362.71</v>
          </cell>
          <cell r="D1122">
            <v>137760.45000000001</v>
          </cell>
          <cell r="E1122">
            <v>-105397.74</v>
          </cell>
          <cell r="F1122">
            <v>497866.7</v>
          </cell>
          <cell r="G1122">
            <v>962335.39</v>
          </cell>
          <cell r="H1122">
            <v>-464468.69</v>
          </cell>
        </row>
        <row r="1123">
          <cell r="A1123" t="str">
            <v>88580000</v>
          </cell>
          <cell r="B1123" t="str">
            <v>BOD Fees</v>
          </cell>
          <cell r="C1123">
            <v>1300</v>
          </cell>
          <cell r="D1123">
            <v>1900</v>
          </cell>
          <cell r="E1123">
            <v>-600</v>
          </cell>
          <cell r="F1123">
            <v>5100</v>
          </cell>
          <cell r="G1123">
            <v>6200</v>
          </cell>
          <cell r="H1123">
            <v>-1100</v>
          </cell>
        </row>
        <row r="1124">
          <cell r="A1124" t="str">
            <v>82440000</v>
          </cell>
          <cell r="B1124" t="str">
            <v>Lease &amp; Permit Reven</v>
          </cell>
          <cell r="C1124">
            <v>0</v>
          </cell>
          <cell r="D1124">
            <v>0</v>
          </cell>
          <cell r="E1124">
            <v>0</v>
          </cell>
          <cell r="F1124">
            <v>0</v>
          </cell>
          <cell r="G1124">
            <v>0</v>
          </cell>
          <cell r="H1124">
            <v>0</v>
          </cell>
        </row>
        <row r="1125">
          <cell r="A1125" t="str">
            <v>88134350</v>
          </cell>
          <cell r="B1125" t="str">
            <v>Pol Contributions-Re</v>
          </cell>
          <cell r="C1125">
            <v>0</v>
          </cell>
          <cell r="D1125">
            <v>0</v>
          </cell>
          <cell r="E1125">
            <v>0</v>
          </cell>
          <cell r="F1125">
            <v>0</v>
          </cell>
          <cell r="G1125">
            <v>0</v>
          </cell>
          <cell r="H1125">
            <v>0</v>
          </cell>
        </row>
        <row r="1126">
          <cell r="A1126" t="str">
            <v>Net Other Income/Expense</v>
          </cell>
          <cell r="C1126">
            <v>15297920.230000004</v>
          </cell>
          <cell r="D1126">
            <v>14542890.469999976</v>
          </cell>
          <cell r="E1126">
            <v>755029.76000001258</v>
          </cell>
          <cell r="F1126">
            <v>48259284.230000012</v>
          </cell>
          <cell r="G1126">
            <v>33419661.159999959</v>
          </cell>
          <cell r="H1126">
            <v>22501154.569999978</v>
          </cell>
        </row>
        <row r="1128">
          <cell r="A1128" t="str">
            <v>89400000</v>
          </cell>
          <cell r="B1128" t="str">
            <v>State Income Taxes</v>
          </cell>
          <cell r="C1128">
            <v>-66960788</v>
          </cell>
          <cell r="D1128">
            <v>-75156883</v>
          </cell>
          <cell r="E1128">
            <v>8196095</v>
          </cell>
          <cell r="F1128">
            <v>-189307566</v>
          </cell>
          <cell r="G1128">
            <v>-212651650</v>
          </cell>
          <cell r="H1128">
            <v>23344084</v>
          </cell>
        </row>
        <row r="1129">
          <cell r="A1129" t="str">
            <v>89410000</v>
          </cell>
          <cell r="B1129" t="str">
            <v>PPA Amort – Income T</v>
          </cell>
          <cell r="C1129">
            <v>3993.63</v>
          </cell>
          <cell r="D1129">
            <v>10023.51</v>
          </cell>
          <cell r="E1129">
            <v>-6029.88</v>
          </cell>
          <cell r="F1129">
            <v>13588.86</v>
          </cell>
          <cell r="G1129">
            <v>30070.53</v>
          </cell>
          <cell r="H1129">
            <v>-16481.669999999998</v>
          </cell>
        </row>
        <row r="1130">
          <cell r="A1130" t="str">
            <v>89420000</v>
          </cell>
          <cell r="B1130" t="str">
            <v>Federal Income Taxes</v>
          </cell>
          <cell r="C1130">
            <v>-485889877</v>
          </cell>
          <cell r="D1130">
            <v>-431106501.55000001</v>
          </cell>
          <cell r="E1130">
            <v>-54783375.450000003</v>
          </cell>
          <cell r="F1130">
            <v>-1451354188</v>
          </cell>
          <cell r="G1130">
            <v>-1363193218.45</v>
          </cell>
          <cell r="H1130">
            <v>-88160969.549999997</v>
          </cell>
        </row>
        <row r="1131">
          <cell r="A1131" t="str">
            <v>89500000</v>
          </cell>
          <cell r="B1131" t="str">
            <v>Deferred State Incom</v>
          </cell>
          <cell r="C1131">
            <v>-575000</v>
          </cell>
          <cell r="D1131">
            <v>-16477000</v>
          </cell>
          <cell r="E1131">
            <v>15902000</v>
          </cell>
          <cell r="F1131">
            <v>-28840000</v>
          </cell>
          <cell r="G1131">
            <v>-28159694</v>
          </cell>
          <cell r="H1131">
            <v>-680306</v>
          </cell>
        </row>
        <row r="1132">
          <cell r="A1132" t="str">
            <v>89520000</v>
          </cell>
          <cell r="B1132" t="str">
            <v>Defr Federal Inc Tax</v>
          </cell>
          <cell r="C1132">
            <v>-197028397</v>
          </cell>
          <cell r="D1132">
            <v>-165720127</v>
          </cell>
          <cell r="E1132">
            <v>-31308270</v>
          </cell>
          <cell r="F1132">
            <v>-440123179</v>
          </cell>
          <cell r="G1132">
            <v>-215315652.94999999</v>
          </cell>
          <cell r="H1132">
            <v>-224807526.05000001</v>
          </cell>
        </row>
        <row r="1133">
          <cell r="A1133" t="str">
            <v>89530000</v>
          </cell>
          <cell r="B1133" t="str">
            <v>PPA Amortization - D</v>
          </cell>
          <cell r="C1133">
            <v>-29056539.879999999</v>
          </cell>
          <cell r="D1133">
            <v>-13651938.779999999</v>
          </cell>
          <cell r="E1133">
            <v>-15404601.1</v>
          </cell>
          <cell r="F1133">
            <v>-79622367.579999998</v>
          </cell>
          <cell r="G1133">
            <v>-40732181.68</v>
          </cell>
          <cell r="H1133">
            <v>-38890185.899999999</v>
          </cell>
        </row>
        <row r="1134">
          <cell r="A1134" t="str">
            <v>Total Taxes</v>
          </cell>
          <cell r="C1134">
            <v>-779506608.25</v>
          </cell>
          <cell r="D1134">
            <v>-702102426.81999993</v>
          </cell>
          <cell r="E1134">
            <v>-77404181.430000007</v>
          </cell>
          <cell r="F1134">
            <v>-2189233711.7199998</v>
          </cell>
          <cell r="G1134">
            <v>-1860022326.5500002</v>
          </cell>
          <cell r="H1134">
            <v>-329211385.16999996</v>
          </cell>
        </row>
        <row r="1136">
          <cell r="A1136" t="str">
            <v>Net Income</v>
          </cell>
          <cell r="C1136">
            <v>1323400149.0800033</v>
          </cell>
          <cell r="D1136">
            <v>1181366124.9900002</v>
          </cell>
          <cell r="E1136">
            <v>142034024.0900006</v>
          </cell>
          <cell r="F1136">
            <v>3670402977.4399924</v>
          </cell>
          <cell r="G1136">
            <v>3075042340.109992</v>
          </cell>
          <cell r="H1136">
            <v>603022168.83000147</v>
          </cell>
        </row>
        <row r="1138">
          <cell r="A1138" t="str">
            <v>BNCF191</v>
          </cell>
          <cell r="B1138" t="str">
            <v>Net Income</v>
          </cell>
          <cell r="C1138">
            <v>1323400149.0799999</v>
          </cell>
          <cell r="D1138">
            <v>1181366124.99</v>
          </cell>
          <cell r="E1138">
            <v>142034024.09</v>
          </cell>
          <cell r="F1138">
            <v>3670402977.4400001</v>
          </cell>
          <cell r="G1138">
            <v>3075042340.1100001</v>
          </cell>
          <cell r="H1138">
            <v>603022168.83000004</v>
          </cell>
        </row>
        <row r="1140">
          <cell r="C1140">
            <v>0</v>
          </cell>
          <cell r="D1140">
            <v>0</v>
          </cell>
          <cell r="E1140">
            <v>0</v>
          </cell>
          <cell r="F1140">
            <v>0</v>
          </cell>
          <cell r="G1140">
            <v>0</v>
          </cell>
          <cell r="H1140">
            <v>0</v>
          </cell>
        </row>
      </sheetData>
      <sheetData sheetId="16">
        <row r="5">
          <cell r="A5" t="str">
            <v>67000000</v>
          </cell>
          <cell r="B5">
            <v>0</v>
          </cell>
          <cell r="C5">
            <v>0</v>
          </cell>
        </row>
        <row r="6">
          <cell r="A6" t="str">
            <v>67010000</v>
          </cell>
          <cell r="B6">
            <v>-15250750624.66</v>
          </cell>
          <cell r="C6">
            <v>-15250751</v>
          </cell>
        </row>
        <row r="7">
          <cell r="A7" t="str">
            <v>67020000</v>
          </cell>
          <cell r="B7">
            <v>237689099.88</v>
          </cell>
          <cell r="C7">
            <v>237689</v>
          </cell>
        </row>
        <row r="8">
          <cell r="A8" t="str">
            <v>67030000</v>
          </cell>
          <cell r="B8">
            <v>112242564.40000001</v>
          </cell>
          <cell r="C8">
            <v>112243</v>
          </cell>
        </row>
        <row r="9">
          <cell r="A9" t="str">
            <v>67050000</v>
          </cell>
          <cell r="B9">
            <v>54234846.340000004</v>
          </cell>
          <cell r="C9">
            <v>54235</v>
          </cell>
        </row>
        <row r="10">
          <cell r="A10" t="str">
            <v>67070000</v>
          </cell>
          <cell r="B10">
            <v>-491242477</v>
          </cell>
          <cell r="C10">
            <v>-491242</v>
          </cell>
        </row>
        <row r="11">
          <cell r="A11" t="str">
            <v>67080000</v>
          </cell>
          <cell r="B11">
            <v>-612561914.73000002</v>
          </cell>
          <cell r="C11">
            <v>-612562</v>
          </cell>
        </row>
        <row r="12">
          <cell r="A12" t="str">
            <v>67090000</v>
          </cell>
          <cell r="B12">
            <v>-99863781.569999993</v>
          </cell>
          <cell r="C12">
            <v>-99864</v>
          </cell>
        </row>
        <row r="13">
          <cell r="A13" t="str">
            <v>67120000</v>
          </cell>
          <cell r="B13">
            <v>-128259539</v>
          </cell>
          <cell r="C13">
            <v>-128260</v>
          </cell>
        </row>
        <row r="14">
          <cell r="A14" t="str">
            <v>67130000</v>
          </cell>
          <cell r="B14">
            <v>0</v>
          </cell>
          <cell r="C14">
            <v>0</v>
          </cell>
        </row>
        <row r="15">
          <cell r="A15" t="str">
            <v>67210000</v>
          </cell>
          <cell r="B15">
            <v>119841048.92</v>
          </cell>
          <cell r="C15">
            <v>119841</v>
          </cell>
        </row>
        <row r="16">
          <cell r="A16" t="str">
            <v>67300000</v>
          </cell>
          <cell r="B16">
            <v>264691549.52000001</v>
          </cell>
          <cell r="C16">
            <v>264692</v>
          </cell>
        </row>
        <row r="17">
          <cell r="A17" t="str">
            <v>67618670</v>
          </cell>
          <cell r="B17">
            <v>85024.63</v>
          </cell>
          <cell r="C17">
            <v>85</v>
          </cell>
        </row>
        <row r="18">
          <cell r="A18" t="str">
            <v>67618690</v>
          </cell>
          <cell r="B18">
            <v>32316.6</v>
          </cell>
          <cell r="C18">
            <v>32</v>
          </cell>
        </row>
        <row r="19">
          <cell r="A19" t="str">
            <v>67618720</v>
          </cell>
          <cell r="B19">
            <v>12839074.99</v>
          </cell>
          <cell r="C19">
            <v>12839</v>
          </cell>
        </row>
        <row r="20">
          <cell r="A20" t="str">
            <v>67700000</v>
          </cell>
          <cell r="B20">
            <v>-312655</v>
          </cell>
          <cell r="C20">
            <v>-313</v>
          </cell>
        </row>
        <row r="21">
          <cell r="A21" t="str">
            <v>67810000</v>
          </cell>
          <cell r="B21">
            <v>697092.26</v>
          </cell>
          <cell r="C21">
            <v>697</v>
          </cell>
        </row>
        <row r="22">
          <cell r="A22" t="str">
            <v>67820000</v>
          </cell>
          <cell r="B22">
            <v>-68882500.030000001</v>
          </cell>
          <cell r="C22">
            <v>-68883</v>
          </cell>
        </row>
        <row r="23">
          <cell r="A23" t="str">
            <v>68000000</v>
          </cell>
          <cell r="B23">
            <v>-33827119.950000003</v>
          </cell>
          <cell r="C23">
            <v>-33827</v>
          </cell>
        </row>
        <row r="24">
          <cell r="A24" t="str">
            <v>68001000</v>
          </cell>
          <cell r="B24">
            <v>-2084961.86</v>
          </cell>
          <cell r="C24">
            <v>-2085</v>
          </cell>
        </row>
        <row r="25">
          <cell r="A25" t="str">
            <v>68010000</v>
          </cell>
          <cell r="B25">
            <v>-3861924.28</v>
          </cell>
          <cell r="C25">
            <v>-3862</v>
          </cell>
        </row>
        <row r="26">
          <cell r="A26" t="str">
            <v>68011000</v>
          </cell>
          <cell r="B26">
            <v>-5343425.33</v>
          </cell>
          <cell r="C26">
            <v>-5343</v>
          </cell>
        </row>
        <row r="27">
          <cell r="A27" t="str">
            <v>68020431</v>
          </cell>
          <cell r="B27">
            <v>0</v>
          </cell>
          <cell r="C27">
            <v>0</v>
          </cell>
        </row>
        <row r="28">
          <cell r="A28" t="str">
            <v>68020449</v>
          </cell>
          <cell r="B28">
            <v>-9919467.0299999993</v>
          </cell>
          <cell r="C28">
            <v>-9919</v>
          </cell>
        </row>
        <row r="29">
          <cell r="A29" t="str">
            <v>68020782</v>
          </cell>
          <cell r="B29">
            <v>-240956.05</v>
          </cell>
          <cell r="C29">
            <v>-241</v>
          </cell>
        </row>
        <row r="30">
          <cell r="A30" t="str">
            <v>68024510</v>
          </cell>
          <cell r="B30">
            <v>-508806</v>
          </cell>
          <cell r="C30">
            <v>-509</v>
          </cell>
        </row>
        <row r="31">
          <cell r="A31" t="str">
            <v>68024600</v>
          </cell>
          <cell r="B31">
            <v>-4405747.8</v>
          </cell>
          <cell r="C31">
            <v>-4406</v>
          </cell>
        </row>
        <row r="32">
          <cell r="A32" t="str">
            <v>68030000</v>
          </cell>
          <cell r="B32">
            <v>3096278.8</v>
          </cell>
          <cell r="C32">
            <v>3096</v>
          </cell>
        </row>
        <row r="33">
          <cell r="A33" t="str">
            <v>68033990</v>
          </cell>
          <cell r="B33">
            <v>-44614478</v>
          </cell>
          <cell r="C33">
            <v>-44614</v>
          </cell>
        </row>
        <row r="34">
          <cell r="A34" t="str">
            <v>68034350</v>
          </cell>
          <cell r="B34">
            <v>-13335191.289999999</v>
          </cell>
          <cell r="C34">
            <v>-13335</v>
          </cell>
        </row>
        <row r="35">
          <cell r="A35" t="str">
            <v>68040000</v>
          </cell>
          <cell r="B35">
            <v>0</v>
          </cell>
          <cell r="C35">
            <v>0</v>
          </cell>
        </row>
        <row r="36">
          <cell r="A36" t="str">
            <v>68043912</v>
          </cell>
          <cell r="B36">
            <v>0</v>
          </cell>
          <cell r="C36">
            <v>0</v>
          </cell>
        </row>
        <row r="37">
          <cell r="A37" t="str">
            <v>68044301</v>
          </cell>
          <cell r="B37">
            <v>0</v>
          </cell>
          <cell r="C37">
            <v>0</v>
          </cell>
        </row>
        <row r="38">
          <cell r="A38" t="str">
            <v>68050000</v>
          </cell>
          <cell r="B38">
            <v>7974818.3600000003</v>
          </cell>
          <cell r="C38">
            <v>7975</v>
          </cell>
        </row>
        <row r="39">
          <cell r="A39" t="str">
            <v>68060000</v>
          </cell>
          <cell r="B39">
            <v>0</v>
          </cell>
          <cell r="C39">
            <v>0</v>
          </cell>
        </row>
        <row r="40">
          <cell r="A40" t="str">
            <v>68310000</v>
          </cell>
          <cell r="B40">
            <v>-146249537.36000001</v>
          </cell>
          <cell r="C40">
            <v>-146250</v>
          </cell>
        </row>
        <row r="41">
          <cell r="A41" t="str">
            <v>68440000</v>
          </cell>
          <cell r="B41">
            <v>-32168927.27</v>
          </cell>
          <cell r="C41">
            <v>-32169</v>
          </cell>
        </row>
        <row r="42">
          <cell r="A42" t="str">
            <v>68500000</v>
          </cell>
          <cell r="B42">
            <v>-14892.1</v>
          </cell>
          <cell r="C42">
            <v>-15</v>
          </cell>
        </row>
        <row r="43">
          <cell r="A43" t="str">
            <v>68520000</v>
          </cell>
          <cell r="B43">
            <v>-752375</v>
          </cell>
          <cell r="C43">
            <v>-752</v>
          </cell>
        </row>
        <row r="44">
          <cell r="A44" t="str">
            <v>68530000</v>
          </cell>
          <cell r="B44">
            <v>-56521</v>
          </cell>
          <cell r="C44">
            <v>-57</v>
          </cell>
        </row>
        <row r="45">
          <cell r="A45" t="str">
            <v>68560000</v>
          </cell>
          <cell r="B45">
            <v>0</v>
          </cell>
          <cell r="C45">
            <v>0</v>
          </cell>
        </row>
        <row r="46">
          <cell r="A46" t="str">
            <v>68567660</v>
          </cell>
          <cell r="B46">
            <v>-226337.75</v>
          </cell>
          <cell r="C46">
            <v>-226</v>
          </cell>
        </row>
        <row r="47">
          <cell r="A47" t="str">
            <v>68567900</v>
          </cell>
          <cell r="B47">
            <v>-5214824.08</v>
          </cell>
          <cell r="C47">
            <v>-5215</v>
          </cell>
        </row>
        <row r="48">
          <cell r="A48" t="str">
            <v>68567940</v>
          </cell>
          <cell r="B48">
            <v>0</v>
          </cell>
          <cell r="C48">
            <v>0</v>
          </cell>
        </row>
        <row r="49">
          <cell r="A49" t="str">
            <v>68580000</v>
          </cell>
          <cell r="B49">
            <v>-4313246.16</v>
          </cell>
          <cell r="C49">
            <v>-4313</v>
          </cell>
        </row>
        <row r="50">
          <cell r="A50" t="str">
            <v>68610000</v>
          </cell>
          <cell r="B50">
            <v>-2007728</v>
          </cell>
          <cell r="C50">
            <v>-2008</v>
          </cell>
        </row>
        <row r="51">
          <cell r="A51" t="str">
            <v>68650000</v>
          </cell>
          <cell r="B51">
            <v>0</v>
          </cell>
          <cell r="C51">
            <v>0</v>
          </cell>
        </row>
        <row r="52">
          <cell r="A52" t="str">
            <v>68700000</v>
          </cell>
          <cell r="B52">
            <v>-6020351.3799999999</v>
          </cell>
          <cell r="C52">
            <v>-6020</v>
          </cell>
        </row>
        <row r="53">
          <cell r="A53" t="str">
            <v>68960000</v>
          </cell>
          <cell r="B53">
            <v>0</v>
          </cell>
          <cell r="C53">
            <v>0</v>
          </cell>
        </row>
        <row r="54">
          <cell r="A54" t="str">
            <v>Total Expenses</v>
          </cell>
          <cell r="B54">
            <v>10342239190.050011</v>
          </cell>
          <cell r="C54">
            <v>10342239</v>
          </cell>
        </row>
        <row r="55">
          <cell r="A55" t="str">
            <v>80470000</v>
          </cell>
          <cell r="B55">
            <v>83032.33</v>
          </cell>
          <cell r="C55">
            <v>83</v>
          </cell>
        </row>
        <row r="56">
          <cell r="A56" t="str">
            <v>80900000</v>
          </cell>
          <cell r="B56">
            <v>-300000</v>
          </cell>
          <cell r="C56">
            <v>-300</v>
          </cell>
        </row>
        <row r="57">
          <cell r="A57" t="str">
            <v>8100007W</v>
          </cell>
          <cell r="B57">
            <v>0</v>
          </cell>
          <cell r="C57">
            <v>0</v>
          </cell>
        </row>
        <row r="58">
          <cell r="A58" t="str">
            <v>81000070</v>
          </cell>
          <cell r="B58">
            <v>93989316.799999997</v>
          </cell>
          <cell r="C58">
            <v>93989</v>
          </cell>
        </row>
        <row r="59">
          <cell r="A59">
            <v>81000070</v>
          </cell>
          <cell r="B59">
            <v>-93989316.799999997</v>
          </cell>
          <cell r="C59">
            <v>-93989</v>
          </cell>
        </row>
        <row r="60">
          <cell r="A60" t="str">
            <v>81000000</v>
          </cell>
          <cell r="B60">
            <v>-117998399.66</v>
          </cell>
          <cell r="C60">
            <v>-117998</v>
          </cell>
        </row>
        <row r="61">
          <cell r="A61" t="str">
            <v>82000000</v>
          </cell>
          <cell r="B61">
            <v>-3909080.78</v>
          </cell>
          <cell r="C61">
            <v>-3909</v>
          </cell>
        </row>
        <row r="62">
          <cell r="A62" t="str">
            <v>82010000</v>
          </cell>
          <cell r="B62">
            <v>-702317.05</v>
          </cell>
          <cell r="C62">
            <v>-702</v>
          </cell>
        </row>
        <row r="63">
          <cell r="A63" t="str">
            <v>82030000</v>
          </cell>
          <cell r="B63">
            <v>-1134.2</v>
          </cell>
          <cell r="C63">
            <v>-1</v>
          </cell>
        </row>
        <row r="64">
          <cell r="A64" t="str">
            <v>82040000</v>
          </cell>
          <cell r="B64">
            <v>0</v>
          </cell>
          <cell r="C64">
            <v>0</v>
          </cell>
        </row>
        <row r="65">
          <cell r="A65" t="str">
            <v>82380000</v>
          </cell>
          <cell r="B65">
            <v>338121</v>
          </cell>
          <cell r="C65">
            <v>338</v>
          </cell>
        </row>
        <row r="66">
          <cell r="A66" t="str">
            <v>82420000</v>
          </cell>
          <cell r="B66">
            <v>-356765.48</v>
          </cell>
          <cell r="C66">
            <v>-357</v>
          </cell>
        </row>
        <row r="67">
          <cell r="A67" t="str">
            <v>82440000</v>
          </cell>
          <cell r="B67">
            <v>0</v>
          </cell>
          <cell r="C67">
            <v>0</v>
          </cell>
        </row>
        <row r="68">
          <cell r="A68" t="str">
            <v>82500000</v>
          </cell>
          <cell r="B68">
            <v>986638.33</v>
          </cell>
          <cell r="C68">
            <v>987</v>
          </cell>
        </row>
        <row r="69">
          <cell r="A69" t="str">
            <v>82600000</v>
          </cell>
          <cell r="B69">
            <v>13974.91</v>
          </cell>
          <cell r="C69">
            <v>14</v>
          </cell>
        </row>
        <row r="70">
          <cell r="A70" t="str">
            <v>82800000</v>
          </cell>
          <cell r="B70">
            <v>7661531.5</v>
          </cell>
          <cell r="C70">
            <v>7662</v>
          </cell>
        </row>
        <row r="71">
          <cell r="A71" t="str">
            <v>84100000</v>
          </cell>
          <cell r="B71">
            <v>0</v>
          </cell>
          <cell r="C71">
            <v>0</v>
          </cell>
        </row>
        <row r="72">
          <cell r="A72" t="str">
            <v>85000000</v>
          </cell>
          <cell r="B72">
            <v>24470422.800000001</v>
          </cell>
          <cell r="C72">
            <v>24470</v>
          </cell>
        </row>
        <row r="73">
          <cell r="A73" t="str">
            <v>8500007W</v>
          </cell>
          <cell r="B73">
            <v>-461339.94</v>
          </cell>
          <cell r="C73">
            <v>-461</v>
          </cell>
        </row>
        <row r="74">
          <cell r="A74" t="str">
            <v>8500007W</v>
          </cell>
          <cell r="B74">
            <v>461339.94</v>
          </cell>
          <cell r="C74">
            <v>461</v>
          </cell>
        </row>
        <row r="75">
          <cell r="A75" t="str">
            <v>86000000</v>
          </cell>
          <cell r="B75">
            <v>39483668.630000003</v>
          </cell>
          <cell r="C75">
            <v>39484</v>
          </cell>
        </row>
        <row r="76">
          <cell r="A76" t="str">
            <v>87200000</v>
          </cell>
          <cell r="B76">
            <v>0</v>
          </cell>
          <cell r="C76">
            <v>0</v>
          </cell>
        </row>
        <row r="77">
          <cell r="A77" t="str">
            <v>87201100</v>
          </cell>
          <cell r="B77">
            <v>0</v>
          </cell>
          <cell r="C77">
            <v>0</v>
          </cell>
        </row>
        <row r="78">
          <cell r="A78" t="str">
            <v>87201110</v>
          </cell>
          <cell r="B78">
            <v>0</v>
          </cell>
          <cell r="C78">
            <v>0</v>
          </cell>
        </row>
        <row r="79">
          <cell r="A79" t="str">
            <v>87201750</v>
          </cell>
          <cell r="B79">
            <v>0</v>
          </cell>
          <cell r="C79">
            <v>0</v>
          </cell>
        </row>
        <row r="80">
          <cell r="A80" t="str">
            <v>87203020</v>
          </cell>
          <cell r="B80">
            <v>0</v>
          </cell>
          <cell r="C80">
            <v>0</v>
          </cell>
        </row>
        <row r="81">
          <cell r="A81" t="str">
            <v>87203060</v>
          </cell>
          <cell r="B81">
            <v>0</v>
          </cell>
          <cell r="C81">
            <v>0</v>
          </cell>
        </row>
        <row r="82">
          <cell r="A82" t="str">
            <v>87203080</v>
          </cell>
          <cell r="B82">
            <v>0</v>
          </cell>
          <cell r="C82">
            <v>0</v>
          </cell>
        </row>
        <row r="83">
          <cell r="A83" t="str">
            <v>87203100</v>
          </cell>
          <cell r="B83">
            <v>0</v>
          </cell>
          <cell r="C83">
            <v>0</v>
          </cell>
        </row>
        <row r="84">
          <cell r="A84" t="str">
            <v>87203190</v>
          </cell>
          <cell r="B84">
            <v>0</v>
          </cell>
          <cell r="C84">
            <v>0</v>
          </cell>
        </row>
        <row r="85">
          <cell r="A85" t="str">
            <v>87203690</v>
          </cell>
          <cell r="B85">
            <v>0</v>
          </cell>
          <cell r="C85">
            <v>0</v>
          </cell>
        </row>
        <row r="86">
          <cell r="A86" t="str">
            <v>87203920</v>
          </cell>
          <cell r="B86">
            <v>0</v>
          </cell>
          <cell r="C86">
            <v>0</v>
          </cell>
        </row>
        <row r="87">
          <cell r="A87" t="str">
            <v>87203990</v>
          </cell>
          <cell r="B87">
            <v>0</v>
          </cell>
          <cell r="C87">
            <v>0</v>
          </cell>
        </row>
        <row r="88">
          <cell r="A88" t="str">
            <v>87207900</v>
          </cell>
          <cell r="B88">
            <v>0</v>
          </cell>
          <cell r="C88">
            <v>0</v>
          </cell>
        </row>
        <row r="89">
          <cell r="A89" t="str">
            <v>88000000</v>
          </cell>
          <cell r="B89">
            <v>-19862821.75</v>
          </cell>
          <cell r="C89">
            <v>-19863</v>
          </cell>
        </row>
        <row r="90">
          <cell r="A90" t="str">
            <v>88030000</v>
          </cell>
          <cell r="B90">
            <v>1633306.58</v>
          </cell>
          <cell r="C90">
            <v>1633</v>
          </cell>
        </row>
        <row r="91">
          <cell r="A91" t="str">
            <v>88100000</v>
          </cell>
          <cell r="B91">
            <v>1615882.66</v>
          </cell>
          <cell r="C91">
            <v>1616</v>
          </cell>
        </row>
        <row r="92">
          <cell r="A92" t="str">
            <v>88110000</v>
          </cell>
          <cell r="B92">
            <v>10000000</v>
          </cell>
          <cell r="C92">
            <v>10000</v>
          </cell>
        </row>
        <row r="93">
          <cell r="A93" t="str">
            <v>88120000</v>
          </cell>
          <cell r="B93">
            <v>446213.38</v>
          </cell>
          <cell r="C93">
            <v>446</v>
          </cell>
        </row>
        <row r="94">
          <cell r="A94" t="str">
            <v>88133440</v>
          </cell>
          <cell r="B94">
            <v>0</v>
          </cell>
          <cell r="C94">
            <v>0</v>
          </cell>
        </row>
        <row r="95">
          <cell r="A95" t="str">
            <v>88133690</v>
          </cell>
          <cell r="B95">
            <v>27138</v>
          </cell>
          <cell r="C95">
            <v>27</v>
          </cell>
        </row>
        <row r="96">
          <cell r="A96" t="str">
            <v>88134000</v>
          </cell>
          <cell r="B96">
            <v>0</v>
          </cell>
          <cell r="C96">
            <v>0</v>
          </cell>
        </row>
        <row r="97">
          <cell r="A97" t="str">
            <v>88134020</v>
          </cell>
          <cell r="B97">
            <v>0</v>
          </cell>
          <cell r="C97">
            <v>0</v>
          </cell>
        </row>
        <row r="98">
          <cell r="A98" t="str">
            <v>88134040</v>
          </cell>
          <cell r="B98">
            <v>0</v>
          </cell>
          <cell r="C98">
            <v>0</v>
          </cell>
        </row>
        <row r="99">
          <cell r="A99" t="str">
            <v>88134050</v>
          </cell>
          <cell r="B99">
            <v>15372.34</v>
          </cell>
          <cell r="C99">
            <v>15</v>
          </cell>
        </row>
        <row r="100">
          <cell r="A100" t="str">
            <v>88134070</v>
          </cell>
          <cell r="B100">
            <v>9301.3799999999992</v>
          </cell>
          <cell r="C100">
            <v>9</v>
          </cell>
        </row>
        <row r="101">
          <cell r="A101" t="str">
            <v>88134350</v>
          </cell>
          <cell r="B101">
            <v>0</v>
          </cell>
          <cell r="C101">
            <v>0</v>
          </cell>
        </row>
        <row r="102">
          <cell r="A102" t="str">
            <v>88135300</v>
          </cell>
          <cell r="B102">
            <v>400</v>
          </cell>
          <cell r="C102">
            <v>0</v>
          </cell>
        </row>
        <row r="103">
          <cell r="A103" t="str">
            <v>88135310</v>
          </cell>
          <cell r="B103">
            <v>4280.07</v>
          </cell>
          <cell r="C103">
            <v>4</v>
          </cell>
        </row>
        <row r="104">
          <cell r="A104" t="str">
            <v>88135320</v>
          </cell>
          <cell r="B104">
            <v>688498.05</v>
          </cell>
          <cell r="C104">
            <v>689</v>
          </cell>
        </row>
        <row r="105">
          <cell r="A105" t="str">
            <v>88137610</v>
          </cell>
          <cell r="B105">
            <v>591935</v>
          </cell>
          <cell r="C105">
            <v>592</v>
          </cell>
        </row>
        <row r="106">
          <cell r="A106" t="str">
            <v>88137614</v>
          </cell>
          <cell r="B106">
            <v>1778873.75</v>
          </cell>
          <cell r="C106">
            <v>1779</v>
          </cell>
        </row>
        <row r="107">
          <cell r="A107" t="str">
            <v>88137617</v>
          </cell>
          <cell r="B107">
            <v>1030755</v>
          </cell>
          <cell r="C107">
            <v>1031</v>
          </cell>
        </row>
        <row r="108">
          <cell r="A108" t="str">
            <v>88150000</v>
          </cell>
          <cell r="B108">
            <v>0</v>
          </cell>
          <cell r="C108">
            <v>0</v>
          </cell>
        </row>
        <row r="109">
          <cell r="A109" t="str">
            <v>88160000</v>
          </cell>
          <cell r="B109">
            <v>689312.3</v>
          </cell>
          <cell r="C109">
            <v>689</v>
          </cell>
        </row>
        <row r="110">
          <cell r="A110" t="str">
            <v>88320000</v>
          </cell>
          <cell r="B110">
            <v>1750572.45</v>
          </cell>
          <cell r="C110">
            <v>1751</v>
          </cell>
        </row>
        <row r="111">
          <cell r="A111" t="str">
            <v>88330000</v>
          </cell>
          <cell r="B111">
            <v>1127690.0900000001</v>
          </cell>
          <cell r="C111">
            <v>1128</v>
          </cell>
        </row>
        <row r="112">
          <cell r="A112" t="str">
            <v>88360000</v>
          </cell>
          <cell r="B112">
            <v>99204.14</v>
          </cell>
          <cell r="C112">
            <v>99</v>
          </cell>
        </row>
        <row r="113">
          <cell r="A113" t="str">
            <v>88370000</v>
          </cell>
          <cell r="B113">
            <v>-694544.94</v>
          </cell>
          <cell r="C113">
            <v>-695</v>
          </cell>
        </row>
        <row r="114">
          <cell r="A114" t="str">
            <v>88400000</v>
          </cell>
          <cell r="B114">
            <v>0</v>
          </cell>
          <cell r="C114">
            <v>0</v>
          </cell>
        </row>
        <row r="115">
          <cell r="A115" t="str">
            <v>88440000</v>
          </cell>
          <cell r="B115">
            <v>424011.27</v>
          </cell>
          <cell r="C115">
            <v>424</v>
          </cell>
        </row>
        <row r="116">
          <cell r="A116" t="str">
            <v>88450000</v>
          </cell>
          <cell r="B116">
            <v>1098610.3700000001</v>
          </cell>
          <cell r="C116">
            <v>1099</v>
          </cell>
        </row>
        <row r="117">
          <cell r="A117" t="str">
            <v>88460000</v>
          </cell>
          <cell r="B117">
            <v>-497866.7</v>
          </cell>
          <cell r="C117">
            <v>-498</v>
          </cell>
        </row>
        <row r="118">
          <cell r="A118" t="str">
            <v>88580000</v>
          </cell>
          <cell r="B118">
            <v>-5100</v>
          </cell>
          <cell r="C118">
            <v>-5</v>
          </cell>
        </row>
        <row r="119">
          <cell r="A119" t="str">
            <v>89400000</v>
          </cell>
          <cell r="B119">
            <v>189307566</v>
          </cell>
          <cell r="C119">
            <v>189308</v>
          </cell>
        </row>
        <row r="120">
          <cell r="A120" t="str">
            <v>89410000</v>
          </cell>
          <cell r="B120">
            <v>-13588.86</v>
          </cell>
          <cell r="C120">
            <v>-13</v>
          </cell>
        </row>
        <row r="121">
          <cell r="A121" t="str">
            <v>89420000</v>
          </cell>
          <cell r="B121">
            <v>1451354188</v>
          </cell>
          <cell r="C121">
            <v>1451354</v>
          </cell>
        </row>
        <row r="122">
          <cell r="A122" t="str">
            <v>89500000</v>
          </cell>
          <cell r="B122">
            <v>28840000</v>
          </cell>
          <cell r="C122">
            <v>28840</v>
          </cell>
        </row>
        <row r="123">
          <cell r="A123" t="str">
            <v>89520000</v>
          </cell>
          <cell r="B123">
            <v>440123179</v>
          </cell>
          <cell r="C123">
            <v>440123</v>
          </cell>
        </row>
        <row r="124">
          <cell r="A124" t="str">
            <v>89530000</v>
          </cell>
          <cell r="B124">
            <v>79622367.579999998</v>
          </cell>
          <cell r="C124">
            <v>79622</v>
          </cell>
        </row>
        <row r="125">
          <cell r="A125" t="str">
            <v>BNCF191</v>
          </cell>
          <cell r="B125">
            <v>3670402977.4400001</v>
          </cell>
          <cell r="C125">
            <v>3670403</v>
          </cell>
        </row>
        <row r="126">
          <cell r="B126">
            <v>1.0013580322265625E-5</v>
          </cell>
          <cell r="C126">
            <v>0</v>
          </cell>
        </row>
        <row r="128">
          <cell r="A128" t="str">
            <v>Note/ Purpose of schedule is to summarize Railway quarterly trial balance data, per SAP,  into lines used on REI.  Ensure rounded numbers below properly reflect unrounded numbers.  Furthermore, ensure millions column agrees with Railway Income Statement published in the Internal Whitebook.</v>
          </cell>
        </row>
        <row r="130">
          <cell r="B130" t="str">
            <v>0's</v>
          </cell>
          <cell r="C130" t="str">
            <v>000's</v>
          </cell>
        </row>
        <row r="131">
          <cell r="A131" t="str">
            <v>Rev</v>
          </cell>
          <cell r="B131">
            <v>-16153616594.980001</v>
          </cell>
          <cell r="C131">
            <v>-16153617</v>
          </cell>
        </row>
        <row r="132">
          <cell r="A132" t="str">
            <v>Less:</v>
          </cell>
        </row>
        <row r="133">
          <cell r="A133" t="str">
            <v>Oper Exp</v>
          </cell>
          <cell r="B133">
            <v>10342239190.050011</v>
          </cell>
          <cell r="C133">
            <v>10342239</v>
          </cell>
        </row>
        <row r="134">
          <cell r="A134" t="str">
            <v>Other I/E</v>
          </cell>
          <cell r="B134">
            <v>-98113498.370000005</v>
          </cell>
          <cell r="C134">
            <v>-98113</v>
          </cell>
        </row>
        <row r="135">
          <cell r="A135" t="str">
            <v>Misc</v>
          </cell>
          <cell r="B135">
            <v>26984178.02</v>
          </cell>
          <cell r="C135">
            <v>26984</v>
          </cell>
        </row>
        <row r="136">
          <cell r="A136" t="str">
            <v>Fixed Chgs</v>
          </cell>
          <cell r="B136">
            <v>22870036.120000001</v>
          </cell>
          <cell r="C136">
            <v>22870</v>
          </cell>
        </row>
        <row r="137">
          <cell r="A137" t="str">
            <v>Taxes</v>
          </cell>
          <cell r="B137">
            <v>2189233711.7199998</v>
          </cell>
          <cell r="C137">
            <v>2189234</v>
          </cell>
        </row>
        <row r="138">
          <cell r="B138">
            <v>12483213617.54001</v>
          </cell>
          <cell r="C138">
            <v>12483214</v>
          </cell>
        </row>
        <row r="140">
          <cell r="A140" t="str">
            <v>NI</v>
          </cell>
          <cell r="B140">
            <v>-3670402977.439991</v>
          </cell>
          <cell r="C140">
            <v>-3670403</v>
          </cell>
        </row>
        <row r="143">
          <cell r="B143">
            <v>3670402977.4400001</v>
          </cell>
          <cell r="C143">
            <v>3670403</v>
          </cell>
        </row>
        <row r="144">
          <cell r="B144">
            <v>-15849520874.450001</v>
          </cell>
          <cell r="C144">
            <v>-15849522</v>
          </cell>
        </row>
        <row r="145">
          <cell r="B145">
            <v>-107070980.42999999</v>
          </cell>
          <cell r="C145">
            <v>-107070</v>
          </cell>
        </row>
        <row r="146">
          <cell r="B146">
            <v>-146249537.36000001</v>
          </cell>
          <cell r="C146">
            <v>-146250</v>
          </cell>
        </row>
        <row r="147">
          <cell r="B147">
            <v>-44754851.359999999</v>
          </cell>
          <cell r="C147">
            <v>-44755</v>
          </cell>
        </row>
        <row r="148">
          <cell r="B148">
            <v>-6020351.3799999999</v>
          </cell>
          <cell r="C148">
            <v>-6020</v>
          </cell>
        </row>
        <row r="149">
          <cell r="B149">
            <v>-16153616594.980001</v>
          </cell>
          <cell r="C149">
            <v>-16153617</v>
          </cell>
        </row>
        <row r="150">
          <cell r="B150">
            <v>10342239190.050011</v>
          </cell>
          <cell r="C150">
            <v>10342239</v>
          </cell>
        </row>
        <row r="151">
          <cell r="B151">
            <v>-300000</v>
          </cell>
          <cell r="C151">
            <v>-300</v>
          </cell>
        </row>
        <row r="152">
          <cell r="B152">
            <v>-98140508.890000001</v>
          </cell>
          <cell r="C152">
            <v>-98140</v>
          </cell>
        </row>
        <row r="153">
          <cell r="B153">
            <v>327010.52000000019</v>
          </cell>
          <cell r="C153">
            <v>327</v>
          </cell>
        </row>
        <row r="154">
          <cell r="B154">
            <v>-98113498.370000005</v>
          </cell>
          <cell r="C154">
            <v>-98113</v>
          </cell>
        </row>
        <row r="155">
          <cell r="B155">
            <v>26984178.02</v>
          </cell>
          <cell r="C155">
            <v>26984</v>
          </cell>
        </row>
        <row r="156">
          <cell r="B156">
            <v>19620846.880000003</v>
          </cell>
          <cell r="C156">
            <v>19621</v>
          </cell>
        </row>
        <row r="157">
          <cell r="B157">
            <v>1633306.58</v>
          </cell>
          <cell r="C157">
            <v>1633</v>
          </cell>
        </row>
        <row r="158">
          <cell r="B158">
            <v>1615882.66</v>
          </cell>
          <cell r="C158">
            <v>1616</v>
          </cell>
        </row>
        <row r="159">
          <cell r="B159">
            <v>22870036.120000001</v>
          </cell>
          <cell r="C159">
            <v>22870</v>
          </cell>
        </row>
        <row r="160">
          <cell r="B160">
            <v>1640648165.1399999</v>
          </cell>
          <cell r="C160">
            <v>1640649</v>
          </cell>
        </row>
        <row r="161">
          <cell r="B161">
            <v>548585546.58000004</v>
          </cell>
          <cell r="C161">
            <v>548585</v>
          </cell>
        </row>
        <row r="162">
          <cell r="B162">
            <v>2189233711.7199998</v>
          </cell>
          <cell r="C162">
            <v>2189234</v>
          </cell>
        </row>
        <row r="163">
          <cell r="B163">
            <v>-3670402977.4399905</v>
          </cell>
          <cell r="C163">
            <v>-3670403</v>
          </cell>
        </row>
        <row r="164">
          <cell r="B164">
            <v>0</v>
          </cell>
          <cell r="C164">
            <v>0</v>
          </cell>
        </row>
        <row r="165">
          <cell r="B165">
            <v>-3670402977.4399905</v>
          </cell>
          <cell r="C165">
            <v>0</v>
          </cell>
        </row>
        <row r="166">
          <cell r="C166">
            <v>0</v>
          </cell>
        </row>
        <row r="168">
          <cell r="A168" t="str">
            <v>Note: Forced individual line rounding to ensure that subtotal rounded naturally.</v>
          </cell>
        </row>
      </sheetData>
      <sheetData sheetId="17">
        <row r="5">
          <cell r="A5" t="str">
            <v>67000000</v>
          </cell>
          <cell r="B5">
            <v>0</v>
          </cell>
          <cell r="C5">
            <v>0</v>
          </cell>
          <cell r="D5">
            <v>1</v>
          </cell>
        </row>
        <row r="6">
          <cell r="A6" t="str">
            <v>67010000</v>
          </cell>
          <cell r="B6">
            <v>-5050187533.4099998</v>
          </cell>
          <cell r="C6">
            <v>-5050188</v>
          </cell>
          <cell r="D6">
            <v>1</v>
          </cell>
        </row>
        <row r="7">
          <cell r="A7" t="str">
            <v>67020000</v>
          </cell>
          <cell r="B7">
            <v>78584026.269999996</v>
          </cell>
          <cell r="C7">
            <v>78584</v>
          </cell>
          <cell r="D7">
            <v>1</v>
          </cell>
        </row>
        <row r="8">
          <cell r="A8" t="str">
            <v>67030000</v>
          </cell>
          <cell r="B8">
            <v>38601030.189999998</v>
          </cell>
          <cell r="C8">
            <v>38601</v>
          </cell>
          <cell r="D8">
            <v>1</v>
          </cell>
        </row>
        <row r="9">
          <cell r="A9" t="str">
            <v>67050000</v>
          </cell>
          <cell r="B9">
            <v>17534124.039999999</v>
          </cell>
          <cell r="C9">
            <v>17534</v>
          </cell>
          <cell r="D9">
            <v>1</v>
          </cell>
        </row>
        <row r="10">
          <cell r="A10" t="str">
            <v>67070000</v>
          </cell>
          <cell r="B10">
            <v>-268752379</v>
          </cell>
          <cell r="C10">
            <v>-268752</v>
          </cell>
          <cell r="D10">
            <v>1</v>
          </cell>
        </row>
        <row r="11">
          <cell r="A11" t="str">
            <v>67080000</v>
          </cell>
          <cell r="B11">
            <v>-214165897.30000001</v>
          </cell>
          <cell r="C11">
            <v>-214166</v>
          </cell>
          <cell r="D11">
            <v>1</v>
          </cell>
        </row>
        <row r="12">
          <cell r="A12" t="str">
            <v>67090000</v>
          </cell>
          <cell r="B12">
            <v>-22449865.91</v>
          </cell>
          <cell r="C12">
            <v>-22450</v>
          </cell>
          <cell r="D12">
            <v>1</v>
          </cell>
        </row>
        <row r="13">
          <cell r="A13" t="str">
            <v>67120000</v>
          </cell>
          <cell r="B13">
            <v>-59076856</v>
          </cell>
          <cell r="C13">
            <v>-59077</v>
          </cell>
          <cell r="D13">
            <v>1</v>
          </cell>
        </row>
        <row r="14">
          <cell r="A14" t="str">
            <v>67210000</v>
          </cell>
          <cell r="B14">
            <v>39666795.25</v>
          </cell>
          <cell r="C14">
            <v>39667</v>
          </cell>
          <cell r="D14">
            <v>1</v>
          </cell>
        </row>
        <row r="15">
          <cell r="A15" t="str">
            <v>67300000</v>
          </cell>
          <cell r="B15">
            <v>89683849.469999999</v>
          </cell>
          <cell r="C15">
            <v>89684</v>
          </cell>
          <cell r="D15">
            <v>1</v>
          </cell>
        </row>
        <row r="16">
          <cell r="A16" t="str">
            <v>67618670</v>
          </cell>
          <cell r="B16">
            <v>18104.11</v>
          </cell>
          <cell r="C16">
            <v>18</v>
          </cell>
          <cell r="D16">
            <v>1</v>
          </cell>
        </row>
        <row r="17">
          <cell r="A17" t="str">
            <v>67618690</v>
          </cell>
          <cell r="B17">
            <v>26828.73</v>
          </cell>
          <cell r="C17">
            <v>27</v>
          </cell>
          <cell r="D17">
            <v>1</v>
          </cell>
        </row>
        <row r="18">
          <cell r="A18" t="str">
            <v>67618720</v>
          </cell>
          <cell r="B18">
            <v>4180855.12</v>
          </cell>
          <cell r="C18">
            <v>4181</v>
          </cell>
          <cell r="D18">
            <v>1</v>
          </cell>
        </row>
        <row r="19">
          <cell r="A19" t="str">
            <v>67700000</v>
          </cell>
          <cell r="B19">
            <v>-195776</v>
          </cell>
          <cell r="C19">
            <v>-196</v>
          </cell>
          <cell r="D19">
            <v>1</v>
          </cell>
        </row>
        <row r="20">
          <cell r="A20" t="str">
            <v>67810000</v>
          </cell>
          <cell r="B20">
            <v>888438.71</v>
          </cell>
          <cell r="C20">
            <v>888</v>
          </cell>
          <cell r="D20">
            <v>1</v>
          </cell>
        </row>
        <row r="21">
          <cell r="A21" t="str">
            <v>67820000</v>
          </cell>
          <cell r="B21">
            <v>-27283500.010000002</v>
          </cell>
          <cell r="C21">
            <v>-27284</v>
          </cell>
          <cell r="D21">
            <v>1</v>
          </cell>
        </row>
        <row r="22">
          <cell r="A22" t="str">
            <v>68000000</v>
          </cell>
          <cell r="B22">
            <v>-11289935.27</v>
          </cell>
          <cell r="C22">
            <v>-11290</v>
          </cell>
          <cell r="D22">
            <v>4</v>
          </cell>
        </row>
        <row r="23">
          <cell r="A23" t="str">
            <v>68001000</v>
          </cell>
          <cell r="B23">
            <v>-803501.67</v>
          </cell>
          <cell r="C23">
            <v>-804</v>
          </cell>
          <cell r="D23">
            <v>4</v>
          </cell>
        </row>
        <row r="24">
          <cell r="A24" t="str">
            <v>68010000</v>
          </cell>
          <cell r="B24">
            <v>-1476216.43</v>
          </cell>
          <cell r="C24">
            <v>-1476</v>
          </cell>
          <cell r="D24">
            <v>4</v>
          </cell>
        </row>
        <row r="25">
          <cell r="A25" t="str">
            <v>68011000</v>
          </cell>
          <cell r="B25">
            <v>-1909664.17</v>
          </cell>
          <cell r="C25">
            <v>-1910</v>
          </cell>
          <cell r="D25">
            <v>4</v>
          </cell>
        </row>
        <row r="26">
          <cell r="A26" t="str">
            <v>68020431</v>
          </cell>
          <cell r="B26">
            <v>0</v>
          </cell>
          <cell r="C26">
            <v>0</v>
          </cell>
          <cell r="D26">
            <v>4</v>
          </cell>
        </row>
        <row r="27">
          <cell r="A27" t="str">
            <v>68020449</v>
          </cell>
          <cell r="B27">
            <v>-1024300.01</v>
          </cell>
          <cell r="C27">
            <v>-1024</v>
          </cell>
          <cell r="D27">
            <v>4</v>
          </cell>
        </row>
        <row r="28">
          <cell r="A28" t="str">
            <v>68020782</v>
          </cell>
          <cell r="B28">
            <v>-75886.64</v>
          </cell>
          <cell r="C28">
            <v>-76</v>
          </cell>
          <cell r="D28">
            <v>4</v>
          </cell>
        </row>
        <row r="29">
          <cell r="A29" t="str">
            <v>68024510</v>
          </cell>
          <cell r="B29">
            <v>-305049</v>
          </cell>
          <cell r="C29">
            <v>-305</v>
          </cell>
          <cell r="D29">
            <v>4</v>
          </cell>
        </row>
        <row r="30">
          <cell r="A30" t="str">
            <v>68024600</v>
          </cell>
          <cell r="B30">
            <v>-1076044.2</v>
          </cell>
          <cell r="C30">
            <v>-1076</v>
          </cell>
          <cell r="D30">
            <v>4</v>
          </cell>
        </row>
        <row r="31">
          <cell r="A31" t="str">
            <v>68030000</v>
          </cell>
          <cell r="B31">
            <v>-582064.5</v>
          </cell>
          <cell r="C31">
            <v>-582</v>
          </cell>
          <cell r="D31">
            <v>4</v>
          </cell>
        </row>
        <row r="32">
          <cell r="A32" t="str">
            <v>68033990</v>
          </cell>
          <cell r="B32">
            <v>-15997280</v>
          </cell>
          <cell r="C32">
            <v>-15997</v>
          </cell>
          <cell r="D32">
            <v>4</v>
          </cell>
        </row>
        <row r="33">
          <cell r="A33" t="str">
            <v>68034350</v>
          </cell>
          <cell r="B33">
            <v>-3739334.75</v>
          </cell>
          <cell r="C33">
            <v>-3739</v>
          </cell>
          <cell r="D33">
            <v>4</v>
          </cell>
        </row>
        <row r="34">
          <cell r="A34" t="str">
            <v>68040000</v>
          </cell>
          <cell r="B34">
            <v>0</v>
          </cell>
          <cell r="C34">
            <v>0</v>
          </cell>
          <cell r="D34">
            <v>4</v>
          </cell>
        </row>
        <row r="35">
          <cell r="A35" t="str">
            <v>68043912</v>
          </cell>
          <cell r="B35">
            <v>0</v>
          </cell>
          <cell r="C35">
            <v>0</v>
          </cell>
          <cell r="D35">
            <v>4</v>
          </cell>
        </row>
        <row r="36">
          <cell r="A36" t="str">
            <v>68044301</v>
          </cell>
          <cell r="B36">
            <v>0</v>
          </cell>
          <cell r="C36">
            <v>0</v>
          </cell>
          <cell r="D36">
            <v>4</v>
          </cell>
        </row>
        <row r="37">
          <cell r="A37" t="str">
            <v>68050000</v>
          </cell>
          <cell r="B37">
            <v>2334838.38</v>
          </cell>
          <cell r="C37">
            <v>2335</v>
          </cell>
          <cell r="D37">
            <v>4</v>
          </cell>
        </row>
        <row r="38">
          <cell r="A38" t="str">
            <v>68060000</v>
          </cell>
          <cell r="B38">
            <v>0</v>
          </cell>
          <cell r="C38">
            <v>0</v>
          </cell>
          <cell r="D38">
            <v>4</v>
          </cell>
        </row>
        <row r="39">
          <cell r="A39" t="str">
            <v>68310000</v>
          </cell>
          <cell r="B39">
            <v>-48240673.939999998</v>
          </cell>
          <cell r="C39">
            <v>-48240</v>
          </cell>
          <cell r="D39">
            <v>6</v>
          </cell>
        </row>
        <row r="40">
          <cell r="A40" t="str">
            <v>68440000</v>
          </cell>
          <cell r="B40">
            <v>-9563186.4000000004</v>
          </cell>
          <cell r="C40">
            <v>-9563</v>
          </cell>
          <cell r="D40">
            <v>7</v>
          </cell>
        </row>
        <row r="41">
          <cell r="A41" t="str">
            <v>68500000</v>
          </cell>
          <cell r="B41">
            <v>-6944.87</v>
          </cell>
          <cell r="C41">
            <v>-7</v>
          </cell>
          <cell r="D41">
            <v>7</v>
          </cell>
        </row>
        <row r="42">
          <cell r="A42" t="str">
            <v>68520000</v>
          </cell>
          <cell r="B42">
            <v>-314275</v>
          </cell>
          <cell r="C42">
            <v>-314</v>
          </cell>
          <cell r="D42">
            <v>7</v>
          </cell>
        </row>
        <row r="43">
          <cell r="A43" t="str">
            <v>68530000</v>
          </cell>
          <cell r="B43">
            <v>-34641.75</v>
          </cell>
          <cell r="C43">
            <v>-35</v>
          </cell>
          <cell r="D43">
            <v>7</v>
          </cell>
        </row>
        <row r="44">
          <cell r="A44" t="str">
            <v>68560000</v>
          </cell>
          <cell r="B44">
            <v>0</v>
          </cell>
          <cell r="C44">
            <v>0</v>
          </cell>
          <cell r="D44">
            <v>7</v>
          </cell>
        </row>
        <row r="45">
          <cell r="A45" t="str">
            <v>68567660</v>
          </cell>
          <cell r="B45">
            <v>-28600</v>
          </cell>
          <cell r="C45">
            <v>-29</v>
          </cell>
          <cell r="D45">
            <v>7</v>
          </cell>
        </row>
        <row r="46">
          <cell r="A46" t="str">
            <v>68567900</v>
          </cell>
          <cell r="B46">
            <v>-1069137.1200000001</v>
          </cell>
          <cell r="C46">
            <v>-1069</v>
          </cell>
          <cell r="D46">
            <v>7</v>
          </cell>
        </row>
        <row r="47">
          <cell r="A47" t="str">
            <v>68567940</v>
          </cell>
          <cell r="B47">
            <v>0</v>
          </cell>
          <cell r="C47">
            <v>0</v>
          </cell>
          <cell r="D47">
            <v>7</v>
          </cell>
        </row>
        <row r="48">
          <cell r="A48" t="str">
            <v>68580000</v>
          </cell>
          <cell r="B48">
            <v>-610537.59</v>
          </cell>
          <cell r="C48">
            <v>-611</v>
          </cell>
          <cell r="D48">
            <v>7</v>
          </cell>
        </row>
        <row r="49">
          <cell r="A49" t="str">
            <v>68610000</v>
          </cell>
          <cell r="B49">
            <v>-822450</v>
          </cell>
          <cell r="C49">
            <v>-822</v>
          </cell>
          <cell r="D49">
            <v>7</v>
          </cell>
        </row>
        <row r="50">
          <cell r="A50" t="str">
            <v>68650000</v>
          </cell>
          <cell r="B50">
            <v>0</v>
          </cell>
          <cell r="C50">
            <v>0</v>
          </cell>
          <cell r="D50">
            <v>7</v>
          </cell>
        </row>
        <row r="51">
          <cell r="A51" t="str">
            <v>68700000</v>
          </cell>
          <cell r="B51">
            <v>-2053664.74</v>
          </cell>
          <cell r="C51">
            <v>-2053</v>
          </cell>
          <cell r="D51">
            <v>8</v>
          </cell>
        </row>
        <row r="52">
          <cell r="A52" t="str">
            <v>68960000</v>
          </cell>
          <cell r="B52">
            <v>0</v>
          </cell>
          <cell r="C52">
            <v>0</v>
          </cell>
          <cell r="D52">
            <v>7</v>
          </cell>
        </row>
        <row r="53">
          <cell r="A53">
            <v>71000000</v>
          </cell>
          <cell r="B53">
            <v>3402306914.9200029</v>
          </cell>
          <cell r="C53">
            <v>3402307</v>
          </cell>
          <cell r="D53">
            <v>14</v>
          </cell>
        </row>
        <row r="54">
          <cell r="A54">
            <v>71010000</v>
          </cell>
          <cell r="B54">
            <v>0</v>
          </cell>
          <cell r="C54">
            <v>0</v>
          </cell>
          <cell r="D54">
            <v>14</v>
          </cell>
        </row>
        <row r="55">
          <cell r="A55">
            <v>71020000</v>
          </cell>
          <cell r="B55">
            <v>-78292779.309999987</v>
          </cell>
          <cell r="C55">
            <v>-78293</v>
          </cell>
          <cell r="D55">
            <v>14</v>
          </cell>
        </row>
        <row r="56">
          <cell r="A56">
            <v>71030000</v>
          </cell>
          <cell r="B56">
            <v>0</v>
          </cell>
          <cell r="C56">
            <v>0</v>
          </cell>
          <cell r="D56">
            <v>14</v>
          </cell>
        </row>
        <row r="57">
          <cell r="A57">
            <v>71040000</v>
          </cell>
          <cell r="B57">
            <v>0</v>
          </cell>
          <cell r="C57">
            <v>0</v>
          </cell>
          <cell r="D57">
            <v>14</v>
          </cell>
        </row>
        <row r="58">
          <cell r="A58">
            <v>71060000</v>
          </cell>
          <cell r="B58">
            <v>0</v>
          </cell>
          <cell r="C58">
            <v>0</v>
          </cell>
          <cell r="D58">
            <v>14</v>
          </cell>
        </row>
        <row r="59">
          <cell r="A59">
            <v>71070000</v>
          </cell>
          <cell r="B59">
            <v>0</v>
          </cell>
          <cell r="C59">
            <v>0</v>
          </cell>
          <cell r="D59">
            <v>14</v>
          </cell>
        </row>
        <row r="60">
          <cell r="A60">
            <v>71080000</v>
          </cell>
          <cell r="B60">
            <v>0</v>
          </cell>
          <cell r="C60">
            <v>0</v>
          </cell>
          <cell r="D60">
            <v>14</v>
          </cell>
        </row>
        <row r="61">
          <cell r="A61">
            <v>71090000</v>
          </cell>
          <cell r="B61">
            <v>0</v>
          </cell>
          <cell r="C61">
            <v>0</v>
          </cell>
          <cell r="D61">
            <v>14</v>
          </cell>
        </row>
        <row r="62">
          <cell r="A62">
            <v>71100000</v>
          </cell>
          <cell r="B62">
            <v>0</v>
          </cell>
          <cell r="C62">
            <v>0</v>
          </cell>
          <cell r="D62">
            <v>14</v>
          </cell>
        </row>
        <row r="63">
          <cell r="A63" t="str">
            <v>71101000</v>
          </cell>
          <cell r="B63">
            <v>0</v>
          </cell>
          <cell r="C63">
            <v>0</v>
          </cell>
          <cell r="D63">
            <v>14</v>
          </cell>
        </row>
        <row r="64">
          <cell r="A64">
            <v>71110000</v>
          </cell>
          <cell r="B64">
            <v>0</v>
          </cell>
          <cell r="C64">
            <v>0</v>
          </cell>
          <cell r="D64">
            <v>14</v>
          </cell>
        </row>
        <row r="65">
          <cell r="A65">
            <v>71150000</v>
          </cell>
          <cell r="B65">
            <v>35581062.000000007</v>
          </cell>
          <cell r="C65">
            <v>35581</v>
          </cell>
          <cell r="D65">
            <v>14</v>
          </cell>
        </row>
        <row r="66">
          <cell r="A66">
            <v>71160000</v>
          </cell>
          <cell r="B66">
            <v>-34475970.560000002</v>
          </cell>
          <cell r="C66">
            <v>-34476</v>
          </cell>
          <cell r="D66">
            <v>14</v>
          </cell>
        </row>
        <row r="67">
          <cell r="A67" t="str">
            <v>71170000</v>
          </cell>
          <cell r="B67">
            <v>0</v>
          </cell>
          <cell r="C67">
            <v>0</v>
          </cell>
          <cell r="D67">
            <v>14</v>
          </cell>
        </row>
        <row r="68">
          <cell r="A68">
            <v>71190000</v>
          </cell>
          <cell r="B68">
            <v>0</v>
          </cell>
          <cell r="C68">
            <v>0</v>
          </cell>
          <cell r="D68">
            <v>14</v>
          </cell>
        </row>
        <row r="69">
          <cell r="A69">
            <v>71200000</v>
          </cell>
          <cell r="B69">
            <v>3049345.9</v>
          </cell>
          <cell r="C69">
            <v>3049</v>
          </cell>
          <cell r="D69">
            <v>14</v>
          </cell>
        </row>
        <row r="70">
          <cell r="A70">
            <v>71210000</v>
          </cell>
          <cell r="B70">
            <v>1006640.09</v>
          </cell>
          <cell r="C70">
            <v>1007</v>
          </cell>
          <cell r="D70">
            <v>14</v>
          </cell>
        </row>
        <row r="71">
          <cell r="A71">
            <v>71220000</v>
          </cell>
          <cell r="B71">
            <v>398057.57</v>
          </cell>
          <cell r="C71">
            <v>398</v>
          </cell>
          <cell r="D71">
            <v>14</v>
          </cell>
        </row>
        <row r="72">
          <cell r="A72">
            <v>71400000</v>
          </cell>
          <cell r="B72">
            <v>-134005425.09999999</v>
          </cell>
          <cell r="C72">
            <v>-134005</v>
          </cell>
          <cell r="D72">
            <v>14</v>
          </cell>
        </row>
        <row r="73">
          <cell r="A73">
            <v>71800000</v>
          </cell>
          <cell r="B73">
            <v>-4552955.9800000004</v>
          </cell>
          <cell r="C73">
            <v>-4553</v>
          </cell>
          <cell r="D73">
            <v>14</v>
          </cell>
        </row>
        <row r="74">
          <cell r="A74">
            <v>71990000</v>
          </cell>
          <cell r="B74">
            <v>0</v>
          </cell>
          <cell r="C74">
            <v>0</v>
          </cell>
          <cell r="D74">
            <v>14</v>
          </cell>
        </row>
        <row r="75">
          <cell r="A75" t="str">
            <v>72000000x</v>
          </cell>
          <cell r="B75">
            <v>-24287845.809999995</v>
          </cell>
          <cell r="C75">
            <v>-24288</v>
          </cell>
          <cell r="D75">
            <v>14</v>
          </cell>
        </row>
        <row r="76">
          <cell r="A76" t="str">
            <v>72010000x</v>
          </cell>
          <cell r="B76">
            <v>2759232.26</v>
          </cell>
          <cell r="C76">
            <v>2759</v>
          </cell>
          <cell r="D76">
            <v>14</v>
          </cell>
        </row>
        <row r="77">
          <cell r="A77">
            <v>72040000</v>
          </cell>
          <cell r="B77">
            <v>0</v>
          </cell>
          <cell r="C77">
            <v>0</v>
          </cell>
          <cell r="D77">
            <v>14</v>
          </cell>
        </row>
        <row r="78">
          <cell r="A78" t="str">
            <v>72050000x</v>
          </cell>
          <cell r="B78">
            <v>-21166905.930000003</v>
          </cell>
          <cell r="C78">
            <v>-21167</v>
          </cell>
          <cell r="D78">
            <v>14</v>
          </cell>
        </row>
        <row r="79">
          <cell r="A79" t="str">
            <v>72060000</v>
          </cell>
          <cell r="B79">
            <v>0</v>
          </cell>
          <cell r="C79">
            <v>0</v>
          </cell>
          <cell r="D79">
            <v>14</v>
          </cell>
        </row>
        <row r="80">
          <cell r="A80" t="str">
            <v>72080000</v>
          </cell>
          <cell r="B80">
            <v>0</v>
          </cell>
          <cell r="C80">
            <v>0</v>
          </cell>
          <cell r="D80">
            <v>14</v>
          </cell>
        </row>
        <row r="81">
          <cell r="A81" t="str">
            <v>72150000</v>
          </cell>
          <cell r="B81">
            <v>0</v>
          </cell>
          <cell r="C81">
            <v>0</v>
          </cell>
          <cell r="D81">
            <v>14</v>
          </cell>
        </row>
        <row r="82">
          <cell r="A82" t="str">
            <v>72200000</v>
          </cell>
          <cell r="B82">
            <v>0</v>
          </cell>
          <cell r="C82">
            <v>0</v>
          </cell>
          <cell r="D82">
            <v>14</v>
          </cell>
        </row>
        <row r="83">
          <cell r="A83" t="str">
            <v>72300000</v>
          </cell>
          <cell r="B83">
            <v>0</v>
          </cell>
          <cell r="C83">
            <v>0</v>
          </cell>
          <cell r="D83">
            <v>14</v>
          </cell>
        </row>
        <row r="84">
          <cell r="A84" t="str">
            <v>73000000x</v>
          </cell>
          <cell r="B84">
            <v>30562848.859999999</v>
          </cell>
          <cell r="C84">
            <v>30563</v>
          </cell>
          <cell r="D84">
            <v>14</v>
          </cell>
        </row>
        <row r="85">
          <cell r="A85" t="str">
            <v>73040000</v>
          </cell>
          <cell r="B85">
            <v>0</v>
          </cell>
          <cell r="C85">
            <v>0</v>
          </cell>
          <cell r="D85">
            <v>14</v>
          </cell>
        </row>
        <row r="86">
          <cell r="A86" t="str">
            <v>73210000x</v>
          </cell>
          <cell r="B86">
            <v>71976456.169999987</v>
          </cell>
          <cell r="C86">
            <v>71976</v>
          </cell>
          <cell r="D86">
            <v>14</v>
          </cell>
        </row>
        <row r="87">
          <cell r="A87" t="str">
            <v>73290000</v>
          </cell>
          <cell r="B87">
            <v>0</v>
          </cell>
          <cell r="C87">
            <v>0</v>
          </cell>
          <cell r="D87">
            <v>14</v>
          </cell>
        </row>
        <row r="88">
          <cell r="A88" t="str">
            <v>73300000</v>
          </cell>
          <cell r="B88">
            <v>0</v>
          </cell>
          <cell r="C88">
            <v>0</v>
          </cell>
          <cell r="D88">
            <v>14</v>
          </cell>
        </row>
        <row r="89">
          <cell r="A89" t="str">
            <v>73310000</v>
          </cell>
          <cell r="B89">
            <v>0</v>
          </cell>
          <cell r="C89">
            <v>0</v>
          </cell>
          <cell r="D89">
            <v>14</v>
          </cell>
        </row>
        <row r="90">
          <cell r="A90" t="str">
            <v>73320000</v>
          </cell>
          <cell r="B90">
            <v>0</v>
          </cell>
          <cell r="C90">
            <v>0</v>
          </cell>
          <cell r="D90">
            <v>14</v>
          </cell>
        </row>
        <row r="91">
          <cell r="A91" t="str">
            <v>73330000x</v>
          </cell>
          <cell r="B91">
            <v>74928460.120000005</v>
          </cell>
          <cell r="C91">
            <v>74929</v>
          </cell>
          <cell r="D91">
            <v>14</v>
          </cell>
        </row>
        <row r="92">
          <cell r="A92" t="str">
            <v>73340000</v>
          </cell>
          <cell r="B92">
            <v>1645648.34</v>
          </cell>
          <cell r="C92">
            <v>1646</v>
          </cell>
          <cell r="D92">
            <v>14</v>
          </cell>
        </row>
        <row r="93">
          <cell r="A93" t="str">
            <v>73350000</v>
          </cell>
          <cell r="B93">
            <v>0</v>
          </cell>
          <cell r="C93">
            <v>0</v>
          </cell>
          <cell r="D93">
            <v>14</v>
          </cell>
        </row>
        <row r="94">
          <cell r="A94" t="str">
            <v>73380000</v>
          </cell>
          <cell r="B94">
            <v>0</v>
          </cell>
          <cell r="C94">
            <v>0</v>
          </cell>
          <cell r="D94">
            <v>14</v>
          </cell>
        </row>
        <row r="95">
          <cell r="A95" t="str">
            <v>73430000</v>
          </cell>
          <cell r="B95">
            <v>0</v>
          </cell>
          <cell r="C95">
            <v>0</v>
          </cell>
          <cell r="D95">
            <v>14</v>
          </cell>
        </row>
        <row r="96">
          <cell r="A96" t="str">
            <v>73440000</v>
          </cell>
          <cell r="B96">
            <v>0</v>
          </cell>
          <cell r="C96">
            <v>0</v>
          </cell>
          <cell r="D96">
            <v>14</v>
          </cell>
        </row>
        <row r="97">
          <cell r="A97" t="str">
            <v>73450000</v>
          </cell>
          <cell r="B97">
            <v>0</v>
          </cell>
          <cell r="C97">
            <v>0</v>
          </cell>
          <cell r="D97">
            <v>14</v>
          </cell>
        </row>
        <row r="98">
          <cell r="A98" t="str">
            <v>73470000x</v>
          </cell>
          <cell r="B98">
            <v>904213.44</v>
          </cell>
          <cell r="C98">
            <v>904</v>
          </cell>
          <cell r="D98">
            <v>14</v>
          </cell>
        </row>
        <row r="99">
          <cell r="A99" t="str">
            <v>73520000</v>
          </cell>
          <cell r="B99">
            <v>0</v>
          </cell>
          <cell r="C99">
            <v>0</v>
          </cell>
          <cell r="D99">
            <v>14</v>
          </cell>
        </row>
        <row r="100">
          <cell r="A100" t="str">
            <v>73540000</v>
          </cell>
          <cell r="B100">
            <v>0</v>
          </cell>
          <cell r="C100">
            <v>0</v>
          </cell>
          <cell r="D100">
            <v>14</v>
          </cell>
        </row>
        <row r="101">
          <cell r="A101" t="str">
            <v>73550000</v>
          </cell>
          <cell r="B101">
            <v>0</v>
          </cell>
          <cell r="C101">
            <v>0</v>
          </cell>
          <cell r="D101">
            <v>14</v>
          </cell>
        </row>
        <row r="102">
          <cell r="A102" t="str">
            <v>73600000</v>
          </cell>
          <cell r="B102">
            <v>0</v>
          </cell>
          <cell r="C102">
            <v>0</v>
          </cell>
          <cell r="D102">
            <v>14</v>
          </cell>
        </row>
        <row r="103">
          <cell r="A103" t="str">
            <v>73660000</v>
          </cell>
          <cell r="B103">
            <v>0</v>
          </cell>
          <cell r="C103">
            <v>0</v>
          </cell>
          <cell r="D103">
            <v>14</v>
          </cell>
        </row>
        <row r="104">
          <cell r="A104" t="str">
            <v>73710000</v>
          </cell>
          <cell r="B104">
            <v>0</v>
          </cell>
          <cell r="C104">
            <v>0</v>
          </cell>
          <cell r="D104">
            <v>14</v>
          </cell>
        </row>
        <row r="105">
          <cell r="A105" t="str">
            <v>73820000</v>
          </cell>
          <cell r="B105">
            <v>0</v>
          </cell>
          <cell r="C105">
            <v>0</v>
          </cell>
          <cell r="D105">
            <v>14</v>
          </cell>
        </row>
        <row r="106">
          <cell r="A106" t="str">
            <v>75170000</v>
          </cell>
          <cell r="B106">
            <v>681606.94</v>
          </cell>
          <cell r="C106">
            <v>682</v>
          </cell>
          <cell r="D106">
            <v>14</v>
          </cell>
        </row>
        <row r="107">
          <cell r="A107" t="str">
            <v>75180000</v>
          </cell>
          <cell r="B107">
            <v>-22955.16</v>
          </cell>
          <cell r="C107">
            <v>-23</v>
          </cell>
          <cell r="D107">
            <v>14</v>
          </cell>
        </row>
        <row r="108">
          <cell r="A108" t="str">
            <v>75770000</v>
          </cell>
          <cell r="B108">
            <v>52619143.619999997</v>
          </cell>
          <cell r="C108">
            <v>52619</v>
          </cell>
          <cell r="D108">
            <v>14</v>
          </cell>
        </row>
        <row r="109">
          <cell r="A109" t="str">
            <v>76000000x</v>
          </cell>
          <cell r="B109">
            <v>93027241.390000001</v>
          </cell>
          <cell r="C109">
            <v>93027</v>
          </cell>
          <cell r="D109">
            <v>14</v>
          </cell>
        </row>
        <row r="110">
          <cell r="A110" t="str">
            <v>76010000</v>
          </cell>
          <cell r="B110">
            <v>-3756625.76</v>
          </cell>
          <cell r="C110">
            <v>-3757</v>
          </cell>
          <cell r="D110">
            <v>14</v>
          </cell>
        </row>
        <row r="111">
          <cell r="A111" t="str">
            <v>76030000</v>
          </cell>
          <cell r="B111">
            <v>332320.36</v>
          </cell>
          <cell r="C111">
            <v>332</v>
          </cell>
          <cell r="D111">
            <v>14</v>
          </cell>
        </row>
        <row r="112">
          <cell r="A112" t="str">
            <v>76040000</v>
          </cell>
          <cell r="B112">
            <v>14785.46</v>
          </cell>
          <cell r="C112">
            <v>15</v>
          </cell>
          <cell r="D112">
            <v>14</v>
          </cell>
        </row>
        <row r="113">
          <cell r="A113" t="str">
            <v>76060000</v>
          </cell>
          <cell r="B113">
            <v>0</v>
          </cell>
          <cell r="C113">
            <v>0</v>
          </cell>
          <cell r="D113">
            <v>14</v>
          </cell>
        </row>
        <row r="114">
          <cell r="A114" t="str">
            <v>76070000</v>
          </cell>
          <cell r="B114">
            <v>0</v>
          </cell>
          <cell r="C114">
            <v>0</v>
          </cell>
          <cell r="D114">
            <v>14</v>
          </cell>
        </row>
        <row r="115">
          <cell r="A115" t="str">
            <v>76080000</v>
          </cell>
          <cell r="B115">
            <v>0</v>
          </cell>
          <cell r="C115">
            <v>0</v>
          </cell>
          <cell r="D115">
            <v>14</v>
          </cell>
        </row>
        <row r="116">
          <cell r="A116" t="str">
            <v>76110000</v>
          </cell>
          <cell r="B116">
            <v>0</v>
          </cell>
          <cell r="C116">
            <v>0</v>
          </cell>
          <cell r="D116">
            <v>14</v>
          </cell>
        </row>
        <row r="117">
          <cell r="A117" t="str">
            <v>76120000</v>
          </cell>
          <cell r="B117">
            <v>0</v>
          </cell>
          <cell r="C117">
            <v>0</v>
          </cell>
          <cell r="D117">
            <v>14</v>
          </cell>
        </row>
        <row r="118">
          <cell r="A118" t="str">
            <v>79040000</v>
          </cell>
          <cell r="B118">
            <v>0</v>
          </cell>
          <cell r="C118">
            <v>0</v>
          </cell>
          <cell r="D118">
            <v>14</v>
          </cell>
        </row>
        <row r="119">
          <cell r="A119" t="str">
            <v>79330000</v>
          </cell>
          <cell r="B119">
            <v>0</v>
          </cell>
          <cell r="C119">
            <v>0</v>
          </cell>
          <cell r="D119">
            <v>14</v>
          </cell>
        </row>
        <row r="120">
          <cell r="A120" t="str">
            <v>79380000</v>
          </cell>
          <cell r="B120">
            <v>0</v>
          </cell>
          <cell r="C120">
            <v>0</v>
          </cell>
          <cell r="D120">
            <v>14</v>
          </cell>
        </row>
        <row r="121">
          <cell r="A121">
            <v>79990000</v>
          </cell>
          <cell r="B121">
            <v>0</v>
          </cell>
          <cell r="C121">
            <v>0</v>
          </cell>
          <cell r="D121">
            <v>14</v>
          </cell>
        </row>
        <row r="122">
          <cell r="A122" t="str">
            <v>80470000</v>
          </cell>
          <cell r="B122">
            <v>7544.77</v>
          </cell>
          <cell r="C122">
            <v>8</v>
          </cell>
          <cell r="D122">
            <v>24</v>
          </cell>
        </row>
        <row r="123">
          <cell r="A123" t="str">
            <v>80900000</v>
          </cell>
          <cell r="B123">
            <v>-100000</v>
          </cell>
          <cell r="C123">
            <v>-100</v>
          </cell>
          <cell r="D123">
            <v>19</v>
          </cell>
        </row>
        <row r="124">
          <cell r="A124" t="str">
            <v>8100007W</v>
          </cell>
          <cell r="B124">
            <v>0</v>
          </cell>
          <cell r="C124">
            <v>0</v>
          </cell>
          <cell r="D124" t="str">
            <v>*</v>
          </cell>
        </row>
        <row r="125">
          <cell r="A125" t="str">
            <v>81000070</v>
          </cell>
          <cell r="B125">
            <v>28529669.440000001</v>
          </cell>
          <cell r="C125">
            <v>28530</v>
          </cell>
          <cell r="D125" t="str">
            <v>*</v>
          </cell>
        </row>
        <row r="126">
          <cell r="A126">
            <v>81000070</v>
          </cell>
          <cell r="B126">
            <v>-28529669.440000001</v>
          </cell>
          <cell r="C126">
            <v>-28530</v>
          </cell>
          <cell r="D126">
            <v>20</v>
          </cell>
        </row>
        <row r="127">
          <cell r="A127" t="str">
            <v>81000000</v>
          </cell>
          <cell r="B127">
            <v>-49952531.979999997</v>
          </cell>
          <cell r="C127">
            <v>-49953</v>
          </cell>
          <cell r="D127" t="str">
            <v>*</v>
          </cell>
        </row>
        <row r="128">
          <cell r="A128" t="str">
            <v>82000000</v>
          </cell>
          <cell r="B128">
            <v>-1294788.8899999999</v>
          </cell>
          <cell r="C128">
            <v>-1295</v>
          </cell>
          <cell r="D128">
            <v>20</v>
          </cell>
        </row>
        <row r="129">
          <cell r="A129" t="str">
            <v>82010000</v>
          </cell>
          <cell r="B129">
            <v>-227284.95</v>
          </cell>
          <cell r="C129">
            <v>-227</v>
          </cell>
          <cell r="D129">
            <v>20</v>
          </cell>
        </row>
        <row r="130">
          <cell r="A130" t="str">
            <v>82030000</v>
          </cell>
          <cell r="B130">
            <v>-6.11</v>
          </cell>
          <cell r="C130">
            <v>0</v>
          </cell>
          <cell r="D130">
            <v>20</v>
          </cell>
        </row>
        <row r="131">
          <cell r="A131" t="str">
            <v>82040000</v>
          </cell>
          <cell r="B131">
            <v>0</v>
          </cell>
          <cell r="C131">
            <v>0</v>
          </cell>
          <cell r="D131">
            <v>20</v>
          </cell>
        </row>
        <row r="132">
          <cell r="A132" t="str">
            <v>82380000</v>
          </cell>
          <cell r="B132">
            <v>122832.76</v>
          </cell>
          <cell r="C132">
            <v>123</v>
          </cell>
          <cell r="D132">
            <v>34</v>
          </cell>
        </row>
        <row r="133">
          <cell r="A133" t="str">
            <v>82420000</v>
          </cell>
          <cell r="B133">
            <v>-147394.97</v>
          </cell>
          <cell r="C133">
            <v>-147</v>
          </cell>
          <cell r="D133">
            <v>24</v>
          </cell>
        </row>
        <row r="134">
          <cell r="A134" t="str">
            <v>82440000</v>
          </cell>
          <cell r="B134">
            <v>0</v>
          </cell>
          <cell r="C134">
            <v>0</v>
          </cell>
          <cell r="D134">
            <v>24</v>
          </cell>
        </row>
        <row r="135">
          <cell r="A135" t="str">
            <v>82500000</v>
          </cell>
          <cell r="B135">
            <v>528278.1</v>
          </cell>
          <cell r="C135">
            <v>528</v>
          </cell>
          <cell r="D135">
            <v>34</v>
          </cell>
        </row>
        <row r="136">
          <cell r="A136" t="str">
            <v>82800000</v>
          </cell>
          <cell r="B136">
            <v>140106.38</v>
          </cell>
          <cell r="C136">
            <v>140</v>
          </cell>
          <cell r="D136">
            <v>34</v>
          </cell>
        </row>
        <row r="137">
          <cell r="A137" t="str">
            <v>84100000</v>
          </cell>
          <cell r="B137">
            <v>0</v>
          </cell>
          <cell r="C137">
            <v>0</v>
          </cell>
          <cell r="D137">
            <v>24</v>
          </cell>
        </row>
        <row r="138">
          <cell r="A138" t="str">
            <v>85000000</v>
          </cell>
          <cell r="B138">
            <v>21651334.649999999</v>
          </cell>
          <cell r="C138">
            <v>21651</v>
          </cell>
          <cell r="D138" t="str">
            <v>*</v>
          </cell>
        </row>
        <row r="139">
          <cell r="A139" t="str">
            <v>8500007W</v>
          </cell>
          <cell r="B139">
            <v>-228472.11</v>
          </cell>
          <cell r="C139">
            <v>-228</v>
          </cell>
          <cell r="D139" t="str">
            <v>*</v>
          </cell>
        </row>
        <row r="140">
          <cell r="A140" t="str">
            <v>8500007W</v>
          </cell>
          <cell r="B140">
            <v>228472.11</v>
          </cell>
          <cell r="C140">
            <v>228</v>
          </cell>
          <cell r="D140">
            <v>20</v>
          </cell>
        </row>
        <row r="141">
          <cell r="A141" t="str">
            <v>86000000</v>
          </cell>
          <cell r="B141">
            <v>11258556.029999999</v>
          </cell>
          <cell r="C141">
            <v>11259</v>
          </cell>
          <cell r="D141">
            <v>38</v>
          </cell>
        </row>
        <row r="142">
          <cell r="A142" t="str">
            <v>87200000</v>
          </cell>
          <cell r="B142">
            <v>0</v>
          </cell>
          <cell r="C142">
            <v>0</v>
          </cell>
          <cell r="D142">
            <v>34</v>
          </cell>
        </row>
        <row r="143">
          <cell r="A143" t="str">
            <v>87201100</v>
          </cell>
          <cell r="B143">
            <v>0</v>
          </cell>
          <cell r="C143">
            <v>0</v>
          </cell>
          <cell r="D143">
            <v>34</v>
          </cell>
        </row>
        <row r="144">
          <cell r="A144" t="str">
            <v>87201110</v>
          </cell>
          <cell r="B144">
            <v>0</v>
          </cell>
          <cell r="C144">
            <v>0</v>
          </cell>
          <cell r="D144">
            <v>34</v>
          </cell>
        </row>
        <row r="145">
          <cell r="A145" t="str">
            <v>87201750</v>
          </cell>
          <cell r="B145">
            <v>0</v>
          </cell>
          <cell r="C145">
            <v>0</v>
          </cell>
          <cell r="D145">
            <v>34</v>
          </cell>
        </row>
        <row r="146">
          <cell r="A146" t="str">
            <v>87203020</v>
          </cell>
          <cell r="B146">
            <v>0</v>
          </cell>
          <cell r="C146">
            <v>0</v>
          </cell>
          <cell r="D146">
            <v>34</v>
          </cell>
        </row>
        <row r="147">
          <cell r="A147" t="str">
            <v>87203060</v>
          </cell>
          <cell r="B147">
            <v>0</v>
          </cell>
          <cell r="C147">
            <v>0</v>
          </cell>
          <cell r="D147">
            <v>34</v>
          </cell>
        </row>
        <row r="148">
          <cell r="A148" t="str">
            <v>87203080</v>
          </cell>
          <cell r="B148">
            <v>0</v>
          </cell>
          <cell r="C148">
            <v>0</v>
          </cell>
          <cell r="D148">
            <v>34</v>
          </cell>
        </row>
        <row r="149">
          <cell r="A149" t="str">
            <v>87203100</v>
          </cell>
          <cell r="B149">
            <v>0</v>
          </cell>
          <cell r="C149">
            <v>0</v>
          </cell>
          <cell r="D149">
            <v>34</v>
          </cell>
        </row>
        <row r="150">
          <cell r="A150" t="str">
            <v>87203190</v>
          </cell>
          <cell r="B150">
            <v>0</v>
          </cell>
          <cell r="C150">
            <v>0</v>
          </cell>
          <cell r="D150">
            <v>34</v>
          </cell>
        </row>
        <row r="151">
          <cell r="A151" t="str">
            <v>87203690</v>
          </cell>
          <cell r="B151">
            <v>0</v>
          </cell>
          <cell r="C151">
            <v>0</v>
          </cell>
          <cell r="D151">
            <v>34</v>
          </cell>
        </row>
        <row r="152">
          <cell r="A152" t="str">
            <v>87203920</v>
          </cell>
          <cell r="B152">
            <v>0</v>
          </cell>
          <cell r="C152">
            <v>0</v>
          </cell>
          <cell r="D152">
            <v>34</v>
          </cell>
        </row>
        <row r="153">
          <cell r="A153" t="str">
            <v>87203990</v>
          </cell>
          <cell r="B153">
            <v>0</v>
          </cell>
          <cell r="C153">
            <v>0</v>
          </cell>
          <cell r="D153">
            <v>34</v>
          </cell>
        </row>
        <row r="154">
          <cell r="A154" t="str">
            <v>87207900</v>
          </cell>
          <cell r="B154">
            <v>0</v>
          </cell>
          <cell r="C154">
            <v>0</v>
          </cell>
          <cell r="D154">
            <v>34</v>
          </cell>
        </row>
        <row r="155">
          <cell r="A155" t="str">
            <v>88000000</v>
          </cell>
          <cell r="B155">
            <v>-6708539.7599999998</v>
          </cell>
          <cell r="C155">
            <v>-6709</v>
          </cell>
          <cell r="D155">
            <v>38</v>
          </cell>
        </row>
        <row r="156">
          <cell r="A156" t="str">
            <v>88030000</v>
          </cell>
          <cell r="B156">
            <v>746217.82</v>
          </cell>
          <cell r="C156">
            <v>746</v>
          </cell>
          <cell r="D156">
            <v>40</v>
          </cell>
        </row>
        <row r="157">
          <cell r="A157" t="str">
            <v>88100000</v>
          </cell>
          <cell r="B157">
            <v>516229.47</v>
          </cell>
          <cell r="C157">
            <v>516</v>
          </cell>
          <cell r="D157">
            <v>41</v>
          </cell>
        </row>
        <row r="158">
          <cell r="A158" t="str">
            <v>88110000</v>
          </cell>
          <cell r="B158">
            <v>2500000</v>
          </cell>
          <cell r="C158">
            <v>2500</v>
          </cell>
          <cell r="D158">
            <v>34</v>
          </cell>
        </row>
        <row r="159">
          <cell r="A159" t="str">
            <v>88120000</v>
          </cell>
          <cell r="B159">
            <v>152803.51</v>
          </cell>
          <cell r="C159">
            <v>153</v>
          </cell>
          <cell r="D159">
            <v>34</v>
          </cell>
        </row>
        <row r="160">
          <cell r="A160" t="str">
            <v>88133440</v>
          </cell>
          <cell r="B160">
            <v>0</v>
          </cell>
          <cell r="C160">
            <v>0</v>
          </cell>
          <cell r="D160">
            <v>34</v>
          </cell>
        </row>
        <row r="161">
          <cell r="A161" t="str">
            <v>88133690</v>
          </cell>
          <cell r="B161">
            <v>24700.48</v>
          </cell>
          <cell r="C161">
            <v>25</v>
          </cell>
          <cell r="D161">
            <v>34</v>
          </cell>
        </row>
        <row r="162">
          <cell r="A162" t="str">
            <v>88134000</v>
          </cell>
          <cell r="B162">
            <v>0</v>
          </cell>
          <cell r="C162">
            <v>0</v>
          </cell>
          <cell r="D162">
            <v>34</v>
          </cell>
        </row>
        <row r="163">
          <cell r="A163" t="str">
            <v>88134020</v>
          </cell>
          <cell r="B163">
            <v>0</v>
          </cell>
          <cell r="C163">
            <v>0</v>
          </cell>
          <cell r="D163">
            <v>34</v>
          </cell>
        </row>
        <row r="164">
          <cell r="A164" t="str">
            <v>88134040</v>
          </cell>
          <cell r="B164">
            <v>0</v>
          </cell>
          <cell r="C164">
            <v>0</v>
          </cell>
          <cell r="D164">
            <v>34</v>
          </cell>
        </row>
        <row r="165">
          <cell r="A165" t="str">
            <v>88134050</v>
          </cell>
          <cell r="B165">
            <v>15372.34</v>
          </cell>
          <cell r="C165">
            <v>15</v>
          </cell>
          <cell r="D165">
            <v>34</v>
          </cell>
        </row>
        <row r="166">
          <cell r="A166" t="str">
            <v>88134070</v>
          </cell>
          <cell r="B166">
            <v>218.89</v>
          </cell>
          <cell r="C166">
            <v>0</v>
          </cell>
          <cell r="D166">
            <v>34</v>
          </cell>
        </row>
        <row r="167">
          <cell r="A167" t="str">
            <v>88134350</v>
          </cell>
          <cell r="B167">
            <v>0</v>
          </cell>
          <cell r="C167">
            <v>0</v>
          </cell>
          <cell r="D167">
            <v>34</v>
          </cell>
        </row>
        <row r="168">
          <cell r="A168" t="str">
            <v>88135300</v>
          </cell>
          <cell r="B168">
            <v>400</v>
          </cell>
          <cell r="C168">
            <v>0</v>
          </cell>
          <cell r="D168">
            <v>34</v>
          </cell>
        </row>
        <row r="169">
          <cell r="A169" t="str">
            <v>88135310</v>
          </cell>
          <cell r="B169">
            <v>403.75</v>
          </cell>
          <cell r="C169">
            <v>0</v>
          </cell>
          <cell r="D169">
            <v>34</v>
          </cell>
        </row>
        <row r="170">
          <cell r="A170" t="str">
            <v>88135320</v>
          </cell>
          <cell r="B170">
            <v>200849.76</v>
          </cell>
          <cell r="C170">
            <v>201</v>
          </cell>
          <cell r="D170">
            <v>34</v>
          </cell>
        </row>
        <row r="171">
          <cell r="A171" t="str">
            <v>88137610</v>
          </cell>
          <cell r="B171">
            <v>145533.32999999999</v>
          </cell>
          <cell r="C171">
            <v>146</v>
          </cell>
          <cell r="D171">
            <v>34</v>
          </cell>
        </row>
        <row r="172">
          <cell r="A172" t="str">
            <v>88137614</v>
          </cell>
          <cell r="B172">
            <v>889413.89</v>
          </cell>
          <cell r="C172">
            <v>889</v>
          </cell>
          <cell r="D172">
            <v>34</v>
          </cell>
        </row>
        <row r="173">
          <cell r="A173" t="str">
            <v>88137617</v>
          </cell>
          <cell r="B173">
            <v>446975</v>
          </cell>
          <cell r="C173">
            <v>447</v>
          </cell>
          <cell r="D173">
            <v>34</v>
          </cell>
        </row>
        <row r="174">
          <cell r="A174" t="str">
            <v>88150000</v>
          </cell>
          <cell r="B174">
            <v>0</v>
          </cell>
          <cell r="C174">
            <v>0</v>
          </cell>
          <cell r="D174">
            <v>34</v>
          </cell>
        </row>
        <row r="175">
          <cell r="A175" t="str">
            <v>88160000</v>
          </cell>
          <cell r="B175">
            <v>685981.3</v>
          </cell>
          <cell r="C175">
            <v>686</v>
          </cell>
          <cell r="D175">
            <v>34</v>
          </cell>
        </row>
        <row r="176">
          <cell r="A176" t="str">
            <v>88320000</v>
          </cell>
          <cell r="B176">
            <v>917834.17</v>
          </cell>
          <cell r="C176">
            <v>918</v>
          </cell>
          <cell r="D176">
            <v>34</v>
          </cell>
        </row>
        <row r="177">
          <cell r="A177" t="str">
            <v>88330000</v>
          </cell>
          <cell r="B177">
            <v>582859.13</v>
          </cell>
          <cell r="C177">
            <v>583</v>
          </cell>
          <cell r="D177">
            <v>34</v>
          </cell>
        </row>
        <row r="178">
          <cell r="A178" t="str">
            <v>88360000</v>
          </cell>
          <cell r="B178">
            <v>85555.46</v>
          </cell>
          <cell r="C178">
            <v>86</v>
          </cell>
          <cell r="D178">
            <v>34</v>
          </cell>
        </row>
        <row r="179">
          <cell r="A179" t="str">
            <v>88370000</v>
          </cell>
          <cell r="B179">
            <v>-207065.36</v>
          </cell>
          <cell r="C179">
            <v>-207</v>
          </cell>
          <cell r="D179">
            <v>34</v>
          </cell>
        </row>
        <row r="180">
          <cell r="A180" t="str">
            <v>88400000</v>
          </cell>
          <cell r="B180">
            <v>0</v>
          </cell>
          <cell r="C180">
            <v>0</v>
          </cell>
          <cell r="D180">
            <v>34</v>
          </cell>
        </row>
        <row r="181">
          <cell r="A181" t="str">
            <v>88440000</v>
          </cell>
          <cell r="B181">
            <v>140008.9</v>
          </cell>
          <cell r="C181">
            <v>140</v>
          </cell>
          <cell r="D181">
            <v>34</v>
          </cell>
        </row>
        <row r="182">
          <cell r="A182" t="str">
            <v>88450000</v>
          </cell>
          <cell r="B182">
            <v>-944935.53</v>
          </cell>
          <cell r="C182">
            <v>-945</v>
          </cell>
          <cell r="D182">
            <v>24</v>
          </cell>
        </row>
        <row r="183">
          <cell r="A183" t="str">
            <v>88460000</v>
          </cell>
          <cell r="B183">
            <v>-251138.8</v>
          </cell>
          <cell r="C183">
            <v>-251</v>
          </cell>
          <cell r="D183">
            <v>24</v>
          </cell>
        </row>
        <row r="184">
          <cell r="A184" t="str">
            <v>88580000</v>
          </cell>
          <cell r="B184">
            <v>-1300</v>
          </cell>
          <cell r="C184">
            <v>-1</v>
          </cell>
          <cell r="D184">
            <v>34</v>
          </cell>
        </row>
        <row r="185">
          <cell r="A185" t="str">
            <v>89400000</v>
          </cell>
          <cell r="B185">
            <v>65457587</v>
          </cell>
          <cell r="C185">
            <v>65458</v>
          </cell>
          <cell r="D185">
            <v>63</v>
          </cell>
        </row>
        <row r="186">
          <cell r="A186" t="str">
            <v>89410000</v>
          </cell>
          <cell r="B186">
            <v>-5601.6</v>
          </cell>
          <cell r="C186">
            <v>-6</v>
          </cell>
          <cell r="D186">
            <v>63</v>
          </cell>
        </row>
        <row r="187">
          <cell r="A187" t="str">
            <v>89420000</v>
          </cell>
          <cell r="B187">
            <v>525868798</v>
          </cell>
          <cell r="C187">
            <v>525869</v>
          </cell>
          <cell r="D187">
            <v>63</v>
          </cell>
        </row>
        <row r="188">
          <cell r="A188" t="str">
            <v>89500000</v>
          </cell>
          <cell r="B188">
            <v>17811000</v>
          </cell>
          <cell r="C188">
            <v>17811</v>
          </cell>
          <cell r="D188">
            <v>64</v>
          </cell>
        </row>
        <row r="189">
          <cell r="A189" t="str">
            <v>89520000</v>
          </cell>
          <cell r="B189">
            <v>126200463</v>
          </cell>
          <cell r="C189">
            <v>126200</v>
          </cell>
          <cell r="D189">
            <v>64</v>
          </cell>
        </row>
        <row r="190">
          <cell r="A190" t="str">
            <v>89530000</v>
          </cell>
          <cell r="B190">
            <v>21354560.309999999</v>
          </cell>
          <cell r="C190">
            <v>21355</v>
          </cell>
          <cell r="D190">
            <v>64</v>
          </cell>
        </row>
        <row r="191">
          <cell r="A191" t="str">
            <v>BNCF191</v>
          </cell>
          <cell r="B191">
            <v>1261771961.3299999</v>
          </cell>
          <cell r="C191">
            <v>1261772</v>
          </cell>
        </row>
      </sheetData>
      <sheetData sheetId="18">
        <row r="1">
          <cell r="A1" t="str">
            <v>4Q15 Rail Level Trial Balance</v>
          </cell>
        </row>
        <row r="3">
          <cell r="A3" t="str">
            <v>Account #</v>
          </cell>
          <cell r="B3" t="str">
            <v>Account Name</v>
          </cell>
          <cell r="C3" t="str">
            <v>Current Quarter Actual - QTD</v>
          </cell>
          <cell r="D3" t="str">
            <v>Previous Year       Actual - QTD</v>
          </cell>
          <cell r="E3" t="str">
            <v xml:space="preserve"> Inc (Dec)                          Actual - QTD</v>
          </cell>
          <cell r="F3" t="str">
            <v>Current Year                  Actual  - YTD</v>
          </cell>
          <cell r="G3" t="str">
            <v>Previous Year                   Actual  - YTD</v>
          </cell>
          <cell r="H3" t="str">
            <v>Inc (Dec)                      Actual  - YTD</v>
          </cell>
        </row>
        <row r="5">
          <cell r="A5" t="str">
            <v>67000000</v>
          </cell>
          <cell r="B5" t="str">
            <v>Man Frt Rev Adj</v>
          </cell>
          <cell r="C5">
            <v>0</v>
          </cell>
          <cell r="D5">
            <v>0</v>
          </cell>
          <cell r="E5">
            <v>0</v>
          </cell>
          <cell r="F5">
            <v>0</v>
          </cell>
          <cell r="G5">
            <v>0</v>
          </cell>
          <cell r="H5">
            <v>0</v>
          </cell>
        </row>
        <row r="6">
          <cell r="A6" t="str">
            <v>67010000</v>
          </cell>
          <cell r="B6" t="str">
            <v>Frt Revenue</v>
          </cell>
          <cell r="C6">
            <v>5112660688.7700005</v>
          </cell>
          <cell r="D6">
            <v>5315136596.4899998</v>
          </cell>
          <cell r="E6">
            <v>-202475907.72</v>
          </cell>
          <cell r="F6">
            <v>20363411313.43</v>
          </cell>
          <cell r="G6">
            <v>20216135412.580002</v>
          </cell>
          <cell r="H6">
            <v>147275900.84999999</v>
          </cell>
        </row>
        <row r="7">
          <cell r="A7" t="str">
            <v>67020000</v>
          </cell>
          <cell r="B7" t="str">
            <v>Haulage Shortline</v>
          </cell>
          <cell r="C7">
            <v>-80981827.900000006</v>
          </cell>
          <cell r="D7">
            <v>-87639767.420000002</v>
          </cell>
          <cell r="E7">
            <v>6657939.5199999996</v>
          </cell>
          <cell r="F7">
            <v>-318670927.77999997</v>
          </cell>
          <cell r="G7">
            <v>-328453684.57999998</v>
          </cell>
          <cell r="H7">
            <v>9782756.8000000007</v>
          </cell>
        </row>
        <row r="8">
          <cell r="A8" t="str">
            <v>67030000</v>
          </cell>
          <cell r="B8" t="str">
            <v>Bill Adjustments</v>
          </cell>
          <cell r="C8">
            <v>-44744339.880000003</v>
          </cell>
          <cell r="D8">
            <v>-34809199.759999998</v>
          </cell>
          <cell r="E8">
            <v>-9935140.1199999992</v>
          </cell>
          <cell r="F8">
            <v>-156986904.28</v>
          </cell>
          <cell r="G8">
            <v>-177373638.47</v>
          </cell>
          <cell r="H8">
            <v>20386734.190000001</v>
          </cell>
        </row>
        <row r="9">
          <cell r="A9" t="str">
            <v>67050000</v>
          </cell>
          <cell r="B9" t="str">
            <v>MRL Orig &amp; Term</v>
          </cell>
          <cell r="C9">
            <v>-14578122.789999999</v>
          </cell>
          <cell r="D9">
            <v>-15419424.74</v>
          </cell>
          <cell r="E9">
            <v>841301.95</v>
          </cell>
          <cell r="F9">
            <v>-68812969.129999995</v>
          </cell>
          <cell r="G9">
            <v>-70025628.519999996</v>
          </cell>
          <cell r="H9">
            <v>1212659.3899999999</v>
          </cell>
        </row>
        <row r="10">
          <cell r="A10" t="str">
            <v>67070000</v>
          </cell>
          <cell r="B10" t="str">
            <v>Mileage Fuel SChg</v>
          </cell>
          <cell r="C10">
            <v>53781924</v>
          </cell>
          <cell r="D10">
            <v>391368495</v>
          </cell>
          <cell r="E10">
            <v>-337586571</v>
          </cell>
          <cell r="F10">
            <v>545024401</v>
          </cell>
          <cell r="G10">
            <v>1589892141</v>
          </cell>
          <cell r="H10">
            <v>-1044867740</v>
          </cell>
        </row>
        <row r="11">
          <cell r="A11" t="str">
            <v>67080000</v>
          </cell>
          <cell r="B11" t="str">
            <v>Percent Rv Fuel Schg</v>
          </cell>
          <cell r="C11">
            <v>155333139.56</v>
          </cell>
          <cell r="D11">
            <v>313637315.55000001</v>
          </cell>
          <cell r="E11">
            <v>-158304175.99000001</v>
          </cell>
          <cell r="F11">
            <v>767895054.28999996</v>
          </cell>
          <cell r="G11">
            <v>1323199009.3800001</v>
          </cell>
          <cell r="H11">
            <v>-555303955.09000003</v>
          </cell>
        </row>
        <row r="12">
          <cell r="A12" t="str">
            <v>67090000</v>
          </cell>
          <cell r="B12" t="str">
            <v>Other Revenue</v>
          </cell>
          <cell r="C12">
            <v>70937817.700000003</v>
          </cell>
          <cell r="D12">
            <v>89035061.030000001</v>
          </cell>
          <cell r="E12">
            <v>-18097243.329999998</v>
          </cell>
          <cell r="F12">
            <v>170801599.27000001</v>
          </cell>
          <cell r="G12">
            <v>135702150.05000001</v>
          </cell>
          <cell r="H12">
            <v>35099449.219999999</v>
          </cell>
        </row>
        <row r="13">
          <cell r="A13" t="str">
            <v>67120000</v>
          </cell>
          <cell r="B13" t="str">
            <v>COTS</v>
          </cell>
          <cell r="C13">
            <v>9704759</v>
          </cell>
          <cell r="D13">
            <v>75400555</v>
          </cell>
          <cell r="E13">
            <v>-65695796</v>
          </cell>
          <cell r="F13">
            <v>137964298</v>
          </cell>
          <cell r="G13">
            <v>97298322</v>
          </cell>
          <cell r="H13">
            <v>40665976</v>
          </cell>
        </row>
        <row r="14">
          <cell r="A14" t="str">
            <v>67210000</v>
          </cell>
          <cell r="B14" t="str">
            <v>Switching Paybles</v>
          </cell>
          <cell r="C14">
            <v>-36733568.859999999</v>
          </cell>
          <cell r="D14">
            <v>-39007612.640000001</v>
          </cell>
          <cell r="E14">
            <v>2274043.7799999998</v>
          </cell>
          <cell r="F14">
            <v>-156574617.78</v>
          </cell>
          <cell r="G14">
            <v>-163163649.31999999</v>
          </cell>
          <cell r="H14">
            <v>6589031.54</v>
          </cell>
        </row>
        <row r="15">
          <cell r="A15" t="str">
            <v>67130000</v>
          </cell>
          <cell r="B15" t="str">
            <v>Drayage Dr&amp;Pier</v>
          </cell>
          <cell r="C15">
            <v>0</v>
          </cell>
          <cell r="D15">
            <v>0</v>
          </cell>
          <cell r="E15">
            <v>0</v>
          </cell>
          <cell r="F15">
            <v>0</v>
          </cell>
          <cell r="G15">
            <v>0</v>
          </cell>
          <cell r="H15">
            <v>0</v>
          </cell>
        </row>
        <row r="16">
          <cell r="A16" t="str">
            <v>67300000</v>
          </cell>
          <cell r="B16" t="str">
            <v>Contract Allow</v>
          </cell>
          <cell r="C16">
            <v>-89532708.590000004</v>
          </cell>
          <cell r="D16">
            <v>-97845224.659999996</v>
          </cell>
          <cell r="E16">
            <v>8312516.0700000003</v>
          </cell>
          <cell r="F16">
            <v>-354224258.11000001</v>
          </cell>
          <cell r="G16">
            <v>-358141351.91000003</v>
          </cell>
          <cell r="H16">
            <v>3917093.8</v>
          </cell>
        </row>
        <row r="17">
          <cell r="A17" t="str">
            <v>67618670</v>
          </cell>
          <cell r="B17" t="str">
            <v>Expedite UPS DrReDb</v>
          </cell>
          <cell r="C17">
            <v>-339300.03</v>
          </cell>
          <cell r="D17">
            <v>-46804.2</v>
          </cell>
          <cell r="E17">
            <v>-292495.83</v>
          </cell>
          <cell r="F17">
            <v>-424324.66</v>
          </cell>
          <cell r="G17">
            <v>-449463.03</v>
          </cell>
          <cell r="H17">
            <v>25138.37</v>
          </cell>
        </row>
        <row r="18">
          <cell r="A18" t="str">
            <v>67618690</v>
          </cell>
          <cell r="B18" t="str">
            <v>Expedite LTL DrReDb</v>
          </cell>
          <cell r="C18">
            <v>-192878.76</v>
          </cell>
          <cell r="D18">
            <v>-25354.28</v>
          </cell>
          <cell r="E18">
            <v>-167524.48000000001</v>
          </cell>
          <cell r="F18">
            <v>-225195.36</v>
          </cell>
          <cell r="G18">
            <v>1085405.82</v>
          </cell>
          <cell r="H18">
            <v>-1310601.18</v>
          </cell>
        </row>
        <row r="19">
          <cell r="A19" t="str">
            <v>67618720</v>
          </cell>
          <cell r="B19" t="str">
            <v>Dr&amp;Pier Intl Drayage</v>
          </cell>
          <cell r="C19">
            <v>-3414969.33</v>
          </cell>
          <cell r="D19">
            <v>-4256078.16</v>
          </cell>
          <cell r="E19">
            <v>841108.83</v>
          </cell>
          <cell r="F19">
            <v>-16254044.32</v>
          </cell>
          <cell r="G19">
            <v>-15318784.859999999</v>
          </cell>
          <cell r="H19">
            <v>-935259.46</v>
          </cell>
        </row>
        <row r="20">
          <cell r="A20" t="str">
            <v>67700000</v>
          </cell>
          <cell r="B20" t="str">
            <v>Logs</v>
          </cell>
          <cell r="C20">
            <v>58500</v>
          </cell>
          <cell r="D20">
            <v>-114276</v>
          </cell>
          <cell r="E20">
            <v>172776</v>
          </cell>
          <cell r="F20">
            <v>371155</v>
          </cell>
          <cell r="G20">
            <v>344710.09</v>
          </cell>
          <cell r="H20">
            <v>26444.91</v>
          </cell>
        </row>
        <row r="21">
          <cell r="A21" t="str">
            <v>67810000</v>
          </cell>
          <cell r="B21" t="str">
            <v>Distribute Service</v>
          </cell>
          <cell r="C21">
            <v>-469256.82</v>
          </cell>
          <cell r="D21">
            <v>-694006.07</v>
          </cell>
          <cell r="E21">
            <v>224749.25</v>
          </cell>
          <cell r="F21">
            <v>-1166349.08</v>
          </cell>
          <cell r="G21">
            <v>-2654050.8199999998</v>
          </cell>
          <cell r="H21">
            <v>1487701.74</v>
          </cell>
        </row>
        <row r="22">
          <cell r="A22" t="str">
            <v>67820000</v>
          </cell>
          <cell r="B22" t="str">
            <v>PPA Amort # Freight</v>
          </cell>
          <cell r="C22">
            <v>20799500.010000002</v>
          </cell>
          <cell r="D22">
            <v>38382000</v>
          </cell>
          <cell r="E22">
            <v>-17582499.989999998</v>
          </cell>
          <cell r="F22">
            <v>89682000.040000007</v>
          </cell>
          <cell r="G22">
            <v>153528000</v>
          </cell>
          <cell r="H22">
            <v>-63845999.960000001</v>
          </cell>
        </row>
        <row r="23">
          <cell r="A23" t="str">
            <v>68000000</v>
          </cell>
          <cell r="B23" t="str">
            <v>Interln Switch Inter</v>
          </cell>
          <cell r="C23">
            <v>10471428.99</v>
          </cell>
          <cell r="D23">
            <v>12077851.6</v>
          </cell>
          <cell r="E23">
            <v>-1606422.61</v>
          </cell>
          <cell r="F23">
            <v>44298548.939999998</v>
          </cell>
          <cell r="G23">
            <v>47420383.439999998</v>
          </cell>
          <cell r="H23">
            <v>-3121834.5</v>
          </cell>
        </row>
        <row r="24">
          <cell r="A24" t="str">
            <v>68001000</v>
          </cell>
          <cell r="B24" t="str">
            <v>Interln Switch Intra</v>
          </cell>
          <cell r="C24">
            <v>651374.82999999996</v>
          </cell>
          <cell r="D24">
            <v>792841.37</v>
          </cell>
          <cell r="E24">
            <v>-141466.54</v>
          </cell>
          <cell r="F24">
            <v>2736336.69</v>
          </cell>
          <cell r="G24">
            <v>3008063.45</v>
          </cell>
          <cell r="H24">
            <v>-271726.76</v>
          </cell>
        </row>
        <row r="25">
          <cell r="A25" t="str">
            <v>68010000</v>
          </cell>
          <cell r="B25" t="str">
            <v>Cust Switch Inter</v>
          </cell>
          <cell r="C25">
            <v>885052.21</v>
          </cell>
          <cell r="D25">
            <v>1404322.62</v>
          </cell>
          <cell r="E25">
            <v>-519270.41</v>
          </cell>
          <cell r="F25">
            <v>4746976.49</v>
          </cell>
          <cell r="G25">
            <v>5743707.1399999997</v>
          </cell>
          <cell r="H25">
            <v>-996730.65</v>
          </cell>
        </row>
        <row r="26">
          <cell r="A26" t="str">
            <v>68011000</v>
          </cell>
          <cell r="B26" t="str">
            <v>Cust Switch Intra</v>
          </cell>
          <cell r="C26">
            <v>2479491.73</v>
          </cell>
          <cell r="D26">
            <v>1883038.47</v>
          </cell>
          <cell r="E26">
            <v>596453.26</v>
          </cell>
          <cell r="F26">
            <v>7822917.0599999996</v>
          </cell>
          <cell r="G26">
            <v>7700780.8899999997</v>
          </cell>
          <cell r="H26">
            <v>122136.17</v>
          </cell>
        </row>
        <row r="27">
          <cell r="A27" t="str">
            <v>68020431</v>
          </cell>
          <cell r="B27" t="str">
            <v>Equip Rent ShLines</v>
          </cell>
          <cell r="C27">
            <v>-37350</v>
          </cell>
          <cell r="D27">
            <v>-1.39</v>
          </cell>
          <cell r="E27">
            <v>-37348.61</v>
          </cell>
          <cell r="F27">
            <v>-37350</v>
          </cell>
          <cell r="G27">
            <v>-1.39</v>
          </cell>
          <cell r="H27">
            <v>-37348.61</v>
          </cell>
        </row>
        <row r="28">
          <cell r="A28" t="str">
            <v>68020449</v>
          </cell>
          <cell r="B28" t="str">
            <v>Montana Rail Link</v>
          </cell>
          <cell r="C28">
            <v>2928733.01</v>
          </cell>
          <cell r="D28">
            <v>1042861.01</v>
          </cell>
          <cell r="E28">
            <v>1885872</v>
          </cell>
          <cell r="F28">
            <v>12848200.039999999</v>
          </cell>
          <cell r="G28">
            <v>12847700.039999999</v>
          </cell>
          <cell r="H28">
            <v>500</v>
          </cell>
        </row>
        <row r="29">
          <cell r="A29" t="str">
            <v>68020782</v>
          </cell>
          <cell r="B29" t="str">
            <v>Intermodal Maint RB</v>
          </cell>
          <cell r="C29">
            <v>107055.57</v>
          </cell>
          <cell r="D29">
            <v>90155.76</v>
          </cell>
          <cell r="E29">
            <v>16899.810000000001</v>
          </cell>
          <cell r="F29">
            <v>348011.62</v>
          </cell>
          <cell r="G29">
            <v>422957.21</v>
          </cell>
          <cell r="H29">
            <v>-74945.59</v>
          </cell>
        </row>
        <row r="30">
          <cell r="A30" t="str">
            <v>68024510</v>
          </cell>
          <cell r="B30" t="str">
            <v>Ramp Act RmpDRmpCr</v>
          </cell>
          <cell r="C30">
            <v>400</v>
          </cell>
          <cell r="D30">
            <v>239844</v>
          </cell>
          <cell r="E30">
            <v>-239444</v>
          </cell>
          <cell r="F30">
            <v>509206</v>
          </cell>
          <cell r="G30">
            <v>1049766</v>
          </cell>
          <cell r="H30">
            <v>-540560</v>
          </cell>
        </row>
        <row r="31">
          <cell r="A31" t="str">
            <v>68024600</v>
          </cell>
          <cell r="B31" t="str">
            <v>Ramp Act Flip Credit</v>
          </cell>
          <cell r="C31">
            <v>1227021.29</v>
          </cell>
          <cell r="D31">
            <v>1332285.2</v>
          </cell>
          <cell r="E31">
            <v>-105263.91</v>
          </cell>
          <cell r="F31">
            <v>5632769.0899999999</v>
          </cell>
          <cell r="G31">
            <v>5398813.2000000002</v>
          </cell>
          <cell r="H31">
            <v>233955.89</v>
          </cell>
        </row>
        <row r="32">
          <cell r="A32" t="str">
            <v>68030000</v>
          </cell>
          <cell r="B32" t="str">
            <v>Storage Credits</v>
          </cell>
          <cell r="C32">
            <v>-732295.92</v>
          </cell>
          <cell r="D32">
            <v>-1032914</v>
          </cell>
          <cell r="E32">
            <v>300618.08</v>
          </cell>
          <cell r="F32">
            <v>-3828574.72</v>
          </cell>
          <cell r="G32">
            <v>-5509565.6799999997</v>
          </cell>
          <cell r="H32">
            <v>1680990.96</v>
          </cell>
        </row>
        <row r="33">
          <cell r="A33" t="str">
            <v>68033990</v>
          </cell>
          <cell r="B33" t="str">
            <v>Ramp Sto Detention</v>
          </cell>
          <cell r="C33">
            <v>7803722</v>
          </cell>
          <cell r="D33">
            <v>9428040</v>
          </cell>
          <cell r="E33">
            <v>-1624318</v>
          </cell>
          <cell r="F33">
            <v>52418200</v>
          </cell>
          <cell r="G33">
            <v>31848951</v>
          </cell>
          <cell r="H33">
            <v>20569249</v>
          </cell>
        </row>
        <row r="34">
          <cell r="A34" t="str">
            <v>68034350</v>
          </cell>
          <cell r="B34" t="str">
            <v>Ramp CY Sto Credit</v>
          </cell>
          <cell r="C34">
            <v>3804969.5</v>
          </cell>
          <cell r="D34">
            <v>3304364.73</v>
          </cell>
          <cell r="E34">
            <v>500604.77</v>
          </cell>
          <cell r="F34">
            <v>17140160.789999999</v>
          </cell>
          <cell r="G34">
            <v>15418042.199999999</v>
          </cell>
          <cell r="H34">
            <v>1722118.59</v>
          </cell>
        </row>
        <row r="35">
          <cell r="A35" t="str">
            <v>68044301</v>
          </cell>
          <cell r="B35" t="str">
            <v>Equip Subleases</v>
          </cell>
          <cell r="C35">
            <v>0</v>
          </cell>
          <cell r="D35">
            <v>0</v>
          </cell>
          <cell r="E35">
            <v>0</v>
          </cell>
          <cell r="F35">
            <v>0</v>
          </cell>
          <cell r="G35">
            <v>92043.81</v>
          </cell>
          <cell r="H35">
            <v>-92043.81</v>
          </cell>
        </row>
        <row r="36">
          <cell r="A36" t="str">
            <v>68050000</v>
          </cell>
          <cell r="B36" t="str">
            <v>Cust Contr Switching</v>
          </cell>
          <cell r="C36">
            <v>-1546708.49</v>
          </cell>
          <cell r="D36">
            <v>-2898996.67</v>
          </cell>
          <cell r="E36">
            <v>1352288.18</v>
          </cell>
          <cell r="F36">
            <v>-9521526.8499999996</v>
          </cell>
          <cell r="G36">
            <v>-10469435.74</v>
          </cell>
          <cell r="H36">
            <v>947908.89</v>
          </cell>
        </row>
        <row r="37">
          <cell r="A37" t="str">
            <v>68310000</v>
          </cell>
          <cell r="B37" t="str">
            <v>Demurrage</v>
          </cell>
          <cell r="C37">
            <v>50276482.609999999</v>
          </cell>
          <cell r="D37">
            <v>40616429.609999999</v>
          </cell>
          <cell r="E37">
            <v>9660053</v>
          </cell>
          <cell r="F37">
            <v>196526019.97</v>
          </cell>
          <cell r="G37">
            <v>134434829.00999999</v>
          </cell>
          <cell r="H37">
            <v>62091190.960000001</v>
          </cell>
        </row>
        <row r="38">
          <cell r="A38" t="str">
            <v>68440000</v>
          </cell>
          <cell r="B38" t="str">
            <v>Line/Land Lse&amp;Prm Rv</v>
          </cell>
          <cell r="C38">
            <v>10768365.140000001</v>
          </cell>
          <cell r="D38">
            <v>11628779.470000001</v>
          </cell>
          <cell r="E38">
            <v>-860414.33</v>
          </cell>
          <cell r="F38">
            <v>42937292.409999996</v>
          </cell>
          <cell r="G38">
            <v>43534269.75</v>
          </cell>
          <cell r="H38">
            <v>-596977.34</v>
          </cell>
        </row>
        <row r="39">
          <cell r="A39" t="str">
            <v>68500000</v>
          </cell>
          <cell r="B39" t="str">
            <v>Revenue Sales Tax</v>
          </cell>
          <cell r="C39">
            <v>9110.26</v>
          </cell>
          <cell r="D39">
            <v>6921.07</v>
          </cell>
          <cell r="E39">
            <v>2189.19</v>
          </cell>
          <cell r="F39">
            <v>24002.36</v>
          </cell>
          <cell r="G39">
            <v>30562.880000000001</v>
          </cell>
          <cell r="H39">
            <v>-6560.52</v>
          </cell>
        </row>
        <row r="40">
          <cell r="A40" t="str">
            <v>68520000</v>
          </cell>
          <cell r="B40" t="str">
            <v>Rev from Weighing</v>
          </cell>
          <cell r="C40">
            <v>89450</v>
          </cell>
          <cell r="D40">
            <v>315125</v>
          </cell>
          <cell r="E40">
            <v>-225675</v>
          </cell>
          <cell r="F40">
            <v>841825</v>
          </cell>
          <cell r="G40">
            <v>1087775</v>
          </cell>
          <cell r="H40">
            <v>-245950</v>
          </cell>
        </row>
        <row r="41">
          <cell r="A41" t="str">
            <v>68530000</v>
          </cell>
          <cell r="B41" t="str">
            <v>Rev frm SaleofWater</v>
          </cell>
          <cell r="C41">
            <v>0</v>
          </cell>
          <cell r="D41">
            <v>0</v>
          </cell>
          <cell r="E41">
            <v>0</v>
          </cell>
          <cell r="F41">
            <v>56521</v>
          </cell>
          <cell r="G41">
            <v>31770.25</v>
          </cell>
          <cell r="H41">
            <v>24750.75</v>
          </cell>
        </row>
        <row r="42">
          <cell r="A42" t="str">
            <v>68560000</v>
          </cell>
          <cell r="B42" t="str">
            <v>Hold Charge</v>
          </cell>
          <cell r="C42">
            <v>-8825</v>
          </cell>
          <cell r="D42">
            <v>0</v>
          </cell>
          <cell r="E42">
            <v>-8825</v>
          </cell>
          <cell r="F42">
            <v>-8825</v>
          </cell>
          <cell r="G42">
            <v>-763.26</v>
          </cell>
          <cell r="H42">
            <v>-8061.74</v>
          </cell>
        </row>
        <row r="43">
          <cell r="A43" t="str">
            <v>68567660</v>
          </cell>
          <cell r="B43" t="str">
            <v>Intermodal Services</v>
          </cell>
          <cell r="C43">
            <v>59243</v>
          </cell>
          <cell r="D43">
            <v>111315</v>
          </cell>
          <cell r="E43">
            <v>-52072</v>
          </cell>
          <cell r="F43">
            <v>285580.75</v>
          </cell>
          <cell r="G43">
            <v>398630.17</v>
          </cell>
          <cell r="H43">
            <v>-113049.42</v>
          </cell>
        </row>
        <row r="44">
          <cell r="A44" t="str">
            <v>68567900</v>
          </cell>
          <cell r="B44" t="str">
            <v>Othr Misc Rev</v>
          </cell>
          <cell r="C44">
            <v>2040788.2</v>
          </cell>
          <cell r="D44">
            <v>831316.74</v>
          </cell>
          <cell r="E44">
            <v>1209471.46</v>
          </cell>
          <cell r="F44">
            <v>7255612.2800000003</v>
          </cell>
          <cell r="G44">
            <v>5384337.2699999996</v>
          </cell>
          <cell r="H44">
            <v>1871275.01</v>
          </cell>
        </row>
        <row r="45">
          <cell r="A45" t="str">
            <v>68580000</v>
          </cell>
          <cell r="B45" t="str">
            <v>Customer Interest</v>
          </cell>
          <cell r="C45">
            <v>624003.35</v>
          </cell>
          <cell r="D45">
            <v>372076.4</v>
          </cell>
          <cell r="E45">
            <v>251926.95</v>
          </cell>
          <cell r="F45">
            <v>4937249.51</v>
          </cell>
          <cell r="G45">
            <v>1879842.8</v>
          </cell>
          <cell r="H45">
            <v>3057406.71</v>
          </cell>
        </row>
        <row r="46">
          <cell r="A46" t="str">
            <v>68610000</v>
          </cell>
          <cell r="B46" t="str">
            <v>Rev frm Diversions</v>
          </cell>
          <cell r="C46">
            <v>673550</v>
          </cell>
          <cell r="D46">
            <v>833050</v>
          </cell>
          <cell r="E46">
            <v>-159500</v>
          </cell>
          <cell r="F46">
            <v>2681278</v>
          </cell>
          <cell r="G46">
            <v>3451550</v>
          </cell>
          <cell r="H46">
            <v>-770272</v>
          </cell>
        </row>
        <row r="47">
          <cell r="A47" t="str">
            <v>68700000</v>
          </cell>
          <cell r="B47" t="str">
            <v>Joint Fac Credit</v>
          </cell>
          <cell r="C47">
            <v>2035697.41</v>
          </cell>
          <cell r="D47">
            <v>1843864.92</v>
          </cell>
          <cell r="E47">
            <v>191832.49</v>
          </cell>
          <cell r="F47">
            <v>8056048.79</v>
          </cell>
          <cell r="G47">
            <v>7471721.3600000003</v>
          </cell>
          <cell r="H47">
            <v>584327.43000000005</v>
          </cell>
        </row>
        <row r="48">
          <cell r="A48" t="str">
            <v>Total Revenues</v>
          </cell>
          <cell r="C48">
            <v>5246900115.7700014</v>
          </cell>
          <cell r="D48">
            <v>6027324846.0499992</v>
          </cell>
          <cell r="E48">
            <v>-780424730.27999997</v>
          </cell>
          <cell r="F48">
            <v>21400516710.750004</v>
          </cell>
          <cell r="G48">
            <v>22714281630.209999</v>
          </cell>
          <cell r="H48">
            <v>-1313764919.4599998</v>
          </cell>
        </row>
        <row r="50">
          <cell r="A50" t="str">
            <v>71000120</v>
          </cell>
          <cell r="B50" t="str">
            <v>PPA Amort – Other</v>
          </cell>
          <cell r="C50">
            <v>-975566.61</v>
          </cell>
          <cell r="D50">
            <v>-705825.08</v>
          </cell>
          <cell r="E50">
            <v>-269741.53000000003</v>
          </cell>
          <cell r="F50">
            <v>-3819625.48</v>
          </cell>
          <cell r="G50">
            <v>-2802478.34</v>
          </cell>
          <cell r="H50">
            <v>-1017147.14</v>
          </cell>
        </row>
        <row r="51">
          <cell r="A51" t="str">
            <v>71001000</v>
          </cell>
          <cell r="B51" t="str">
            <v>Regular Time Exempt</v>
          </cell>
          <cell r="C51">
            <v>-156669401.05000001</v>
          </cell>
          <cell r="D51">
            <v>-146280441.91999999</v>
          </cell>
          <cell r="E51">
            <v>-10388959.130000001</v>
          </cell>
          <cell r="F51">
            <v>-640447974.29999995</v>
          </cell>
          <cell r="G51">
            <v>-592351384.57000005</v>
          </cell>
          <cell r="H51">
            <v>-48096589.729999997</v>
          </cell>
        </row>
        <row r="52">
          <cell r="A52" t="str">
            <v>71001020</v>
          </cell>
          <cell r="B52" t="str">
            <v>Vacation - Exempt</v>
          </cell>
          <cell r="C52">
            <v>-13439676.699999999</v>
          </cell>
          <cell r="D52">
            <v>-12317124.16</v>
          </cell>
          <cell r="E52">
            <v>-1122552.54</v>
          </cell>
          <cell r="F52">
            <v>-34398279.340000004</v>
          </cell>
          <cell r="G52">
            <v>-32671242.91</v>
          </cell>
          <cell r="H52">
            <v>-1727036.43</v>
          </cell>
        </row>
        <row r="53">
          <cell r="A53" t="str">
            <v>71001030</v>
          </cell>
          <cell r="B53" t="str">
            <v>Sched Relief of Exm</v>
          </cell>
          <cell r="C53">
            <v>-2310159.9500000002</v>
          </cell>
          <cell r="D53">
            <v>-3639162.33</v>
          </cell>
          <cell r="E53">
            <v>1329002.3799999999</v>
          </cell>
          <cell r="F53">
            <v>-10869858.34</v>
          </cell>
          <cell r="G53">
            <v>-13003620.82</v>
          </cell>
          <cell r="H53">
            <v>2133762.48</v>
          </cell>
        </row>
        <row r="54">
          <cell r="A54" t="str">
            <v>71001040</v>
          </cell>
          <cell r="B54" t="str">
            <v>Short Trm Disabl Exm</v>
          </cell>
          <cell r="C54">
            <v>-353994.49</v>
          </cell>
          <cell r="D54">
            <v>-215852.75</v>
          </cell>
          <cell r="E54">
            <v>-138141.74</v>
          </cell>
          <cell r="F54">
            <v>-1050352.31</v>
          </cell>
          <cell r="G54">
            <v>-1036171.42</v>
          </cell>
          <cell r="H54">
            <v>-14180.89</v>
          </cell>
        </row>
        <row r="55">
          <cell r="A55" t="str">
            <v>71001050</v>
          </cell>
          <cell r="B55" t="str">
            <v>Geog Cst Living Exm</v>
          </cell>
          <cell r="C55">
            <v>0</v>
          </cell>
          <cell r="D55">
            <v>-1682</v>
          </cell>
          <cell r="E55">
            <v>1682</v>
          </cell>
          <cell r="F55">
            <v>-10338.459999999999</v>
          </cell>
          <cell r="G55">
            <v>-5178.93</v>
          </cell>
          <cell r="H55">
            <v>-5159.53</v>
          </cell>
        </row>
        <row r="56">
          <cell r="A56" t="str">
            <v>71001080</v>
          </cell>
          <cell r="B56" t="str">
            <v>Restructuring Exempt</v>
          </cell>
          <cell r="C56">
            <v>-134604.01999999999</v>
          </cell>
          <cell r="D56">
            <v>0</v>
          </cell>
          <cell r="E56">
            <v>-134604.01999999999</v>
          </cell>
          <cell r="F56">
            <v>-540861.36</v>
          </cell>
          <cell r="G56">
            <v>-175144.48</v>
          </cell>
          <cell r="H56">
            <v>-365716.88</v>
          </cell>
        </row>
        <row r="57">
          <cell r="A57" t="str">
            <v>71001100</v>
          </cell>
          <cell r="B57" t="str">
            <v>Reg Time Sched NOpr</v>
          </cell>
          <cell r="C57">
            <v>-255829684.11000001</v>
          </cell>
          <cell r="D57">
            <v>-247894449.36000001</v>
          </cell>
          <cell r="E57">
            <v>-7935234.75</v>
          </cell>
          <cell r="F57">
            <v>-1087712176.5999999</v>
          </cell>
          <cell r="G57">
            <v>-992159398</v>
          </cell>
          <cell r="H57">
            <v>-95552778.599999994</v>
          </cell>
        </row>
        <row r="58">
          <cell r="A58" t="str">
            <v>71001110</v>
          </cell>
          <cell r="B58" t="str">
            <v>OT Sched Non Opr</v>
          </cell>
          <cell r="C58">
            <v>-61906291.950000003</v>
          </cell>
          <cell r="D58">
            <v>-67918931.290000007</v>
          </cell>
          <cell r="E58">
            <v>6012639.3399999999</v>
          </cell>
          <cell r="F58">
            <v>-278436088.44999999</v>
          </cell>
          <cell r="G58">
            <v>-266588237.75999999</v>
          </cell>
          <cell r="H58">
            <v>-11847850.689999999</v>
          </cell>
        </row>
        <row r="59">
          <cell r="A59" t="str">
            <v>71001120</v>
          </cell>
          <cell r="B59" t="str">
            <v>Vaca Sched Non Opr</v>
          </cell>
          <cell r="C59">
            <v>-24189522.989999998</v>
          </cell>
          <cell r="D59">
            <v>-23573868.32</v>
          </cell>
          <cell r="E59">
            <v>-615654.67000000004</v>
          </cell>
          <cell r="F59">
            <v>-70676926.519999996</v>
          </cell>
          <cell r="G59">
            <v>-66964001.32</v>
          </cell>
          <cell r="H59">
            <v>-3712925.2</v>
          </cell>
        </row>
        <row r="60">
          <cell r="A60" t="str">
            <v>71001130</v>
          </cell>
          <cell r="B60" t="str">
            <v>Holiday Py Schd NOpr</v>
          </cell>
          <cell r="C60">
            <v>-18153564.75</v>
          </cell>
          <cell r="D60">
            <v>-17974697.640000001</v>
          </cell>
          <cell r="E60">
            <v>-178867.11</v>
          </cell>
          <cell r="F60">
            <v>-41171502.82</v>
          </cell>
          <cell r="G60">
            <v>-38532704.090000004</v>
          </cell>
          <cell r="H60">
            <v>-2638798.73</v>
          </cell>
        </row>
        <row r="61">
          <cell r="A61" t="str">
            <v>71001140</v>
          </cell>
          <cell r="B61" t="str">
            <v>Sick Pay Sched NOpr</v>
          </cell>
          <cell r="C61">
            <v>-353591.4</v>
          </cell>
          <cell r="D61">
            <v>-353523.88</v>
          </cell>
          <cell r="E61">
            <v>-67.52</v>
          </cell>
          <cell r="F61">
            <v>-1797361.25</v>
          </cell>
          <cell r="G61">
            <v>-1659642.33</v>
          </cell>
          <cell r="H61">
            <v>-137718.92000000001</v>
          </cell>
        </row>
        <row r="62">
          <cell r="A62" t="str">
            <v>71001150</v>
          </cell>
          <cell r="B62" t="str">
            <v>Other Time Pd Not Wk</v>
          </cell>
          <cell r="C62">
            <v>-12769322.9</v>
          </cell>
          <cell r="D62">
            <v>-14451775.109999999</v>
          </cell>
          <cell r="E62">
            <v>1682452.21</v>
          </cell>
          <cell r="F62">
            <v>-51928479.5</v>
          </cell>
          <cell r="G62">
            <v>-54645885.07</v>
          </cell>
          <cell r="H62">
            <v>2717405.57</v>
          </cell>
        </row>
        <row r="63">
          <cell r="A63" t="str">
            <v>71001155</v>
          </cell>
          <cell r="B63" t="str">
            <v>Car Repair</v>
          </cell>
          <cell r="C63">
            <v>-4981.5200000000004</v>
          </cell>
          <cell r="D63">
            <v>-5996.67</v>
          </cell>
          <cell r="E63">
            <v>1015.15</v>
          </cell>
          <cell r="F63">
            <v>-4981.5200000000004</v>
          </cell>
          <cell r="G63">
            <v>-51643.16</v>
          </cell>
          <cell r="H63">
            <v>46661.64</v>
          </cell>
        </row>
        <row r="64">
          <cell r="A64" t="str">
            <v>71001160</v>
          </cell>
          <cell r="B64" t="str">
            <v>On Duty Inj Rstrict</v>
          </cell>
          <cell r="C64">
            <v>0</v>
          </cell>
          <cell r="D64">
            <v>-657.28</v>
          </cell>
          <cell r="E64">
            <v>657.28</v>
          </cell>
          <cell r="F64">
            <v>0</v>
          </cell>
          <cell r="G64">
            <v>-657.28</v>
          </cell>
          <cell r="H64">
            <v>657.28</v>
          </cell>
        </row>
        <row r="65">
          <cell r="A65" t="str">
            <v>71001170</v>
          </cell>
          <cell r="B65" t="str">
            <v>Off Duty Inj Rstrict</v>
          </cell>
          <cell r="C65">
            <v>-28984.21</v>
          </cell>
          <cell r="D65">
            <v>-54924.06</v>
          </cell>
          <cell r="E65">
            <v>25939.85</v>
          </cell>
          <cell r="F65">
            <v>-232896.63</v>
          </cell>
          <cell r="G65">
            <v>-218829.59</v>
          </cell>
          <cell r="H65">
            <v>-14067.04</v>
          </cell>
        </row>
        <row r="66">
          <cell r="A66" t="str">
            <v>71001180</v>
          </cell>
          <cell r="B66" t="str">
            <v>OT Holiday Sch NOpr</v>
          </cell>
          <cell r="C66">
            <v>-4627105.41</v>
          </cell>
          <cell r="D66">
            <v>-4835421.08</v>
          </cell>
          <cell r="E66">
            <v>208315.67</v>
          </cell>
          <cell r="F66">
            <v>-11078739.1</v>
          </cell>
          <cell r="G66">
            <v>-11039567.43</v>
          </cell>
          <cell r="H66">
            <v>-39171.67</v>
          </cell>
        </row>
        <row r="67">
          <cell r="A67" t="str">
            <v>71001200</v>
          </cell>
          <cell r="B67" t="str">
            <v>Safety Day Sched NOp</v>
          </cell>
          <cell r="C67">
            <v>-231948.62</v>
          </cell>
          <cell r="D67">
            <v>-262398.52</v>
          </cell>
          <cell r="E67">
            <v>30449.9</v>
          </cell>
          <cell r="F67">
            <v>-928098.39</v>
          </cell>
          <cell r="G67">
            <v>-954304.81</v>
          </cell>
          <cell r="H67">
            <v>26206.42</v>
          </cell>
        </row>
        <row r="68">
          <cell r="A68" t="str">
            <v>71001210</v>
          </cell>
          <cell r="B68" t="str">
            <v>Witness BfitsSchdNOp</v>
          </cell>
          <cell r="C68">
            <v>-11810.34</v>
          </cell>
          <cell r="D68">
            <v>-8914.0300000000007</v>
          </cell>
          <cell r="E68">
            <v>-2896.31</v>
          </cell>
          <cell r="F68">
            <v>-42827.56</v>
          </cell>
          <cell r="G68">
            <v>-62526</v>
          </cell>
          <cell r="H68">
            <v>19698.439999999999</v>
          </cell>
        </row>
        <row r="69">
          <cell r="A69" t="str">
            <v>71001230</v>
          </cell>
          <cell r="B69" t="str">
            <v>Sem &amp; Train Sch NOpr</v>
          </cell>
          <cell r="C69">
            <v>-6136174.7000000002</v>
          </cell>
          <cell r="D69">
            <v>-4999384.2699999996</v>
          </cell>
          <cell r="E69">
            <v>-1136790.43</v>
          </cell>
          <cell r="F69">
            <v>-26641985.690000001</v>
          </cell>
          <cell r="G69">
            <v>-21684559.579999998</v>
          </cell>
          <cell r="H69">
            <v>-4957426.1100000003</v>
          </cell>
        </row>
        <row r="70">
          <cell r="A70" t="str">
            <v>71001240</v>
          </cell>
          <cell r="B70" t="str">
            <v>Othr Clms Sched NOpr</v>
          </cell>
          <cell r="C70">
            <v>-4757478.95</v>
          </cell>
          <cell r="D70">
            <v>-2982221.25</v>
          </cell>
          <cell r="E70">
            <v>-1775257.7</v>
          </cell>
          <cell r="F70">
            <v>-17814739.550000001</v>
          </cell>
          <cell r="G70">
            <v>-12368672.68</v>
          </cell>
          <cell r="H70">
            <v>-5446066.8700000001</v>
          </cell>
        </row>
        <row r="71">
          <cell r="A71" t="str">
            <v>71001250</v>
          </cell>
          <cell r="B71" t="str">
            <v>Sched Protect Py NOp</v>
          </cell>
          <cell r="C71">
            <v>-195398.95</v>
          </cell>
          <cell r="D71">
            <v>-200271.79</v>
          </cell>
          <cell r="E71">
            <v>4872.84</v>
          </cell>
          <cell r="F71">
            <v>-855024.32</v>
          </cell>
          <cell r="G71">
            <v>-887448.9</v>
          </cell>
          <cell r="H71">
            <v>32424.58</v>
          </cell>
        </row>
        <row r="72">
          <cell r="A72" t="str">
            <v>71001300</v>
          </cell>
          <cell r="B72" t="str">
            <v>Reg Tm Sched Opr</v>
          </cell>
          <cell r="C72">
            <v>-251211860.28</v>
          </cell>
          <cell r="D72">
            <v>-278262309.38</v>
          </cell>
          <cell r="E72">
            <v>27050449.100000001</v>
          </cell>
          <cell r="F72">
            <v>-1048222655.83</v>
          </cell>
          <cell r="G72">
            <v>-1051758218.7</v>
          </cell>
          <cell r="H72">
            <v>3535562.87</v>
          </cell>
        </row>
        <row r="73">
          <cell r="A73" t="str">
            <v>71001310</v>
          </cell>
          <cell r="B73" t="str">
            <v>OT - Scheduled NonOp</v>
          </cell>
          <cell r="C73">
            <v>-20694810.989999998</v>
          </cell>
          <cell r="D73">
            <v>-31069062.960000001</v>
          </cell>
          <cell r="E73">
            <v>10374251.970000001</v>
          </cell>
          <cell r="F73">
            <v>-99544198.900000006</v>
          </cell>
          <cell r="G73">
            <v>-123525341.16</v>
          </cell>
          <cell r="H73">
            <v>23981142.260000002</v>
          </cell>
        </row>
        <row r="74">
          <cell r="A74" t="str">
            <v>71001330</v>
          </cell>
          <cell r="B74" t="str">
            <v>Reg Tm Non-Crw Start</v>
          </cell>
          <cell r="C74">
            <v>-12391508.34</v>
          </cell>
          <cell r="D74">
            <v>-12771560.52</v>
          </cell>
          <cell r="E74">
            <v>380052.18</v>
          </cell>
          <cell r="F74">
            <v>-51128767.82</v>
          </cell>
          <cell r="G74">
            <v>-48727949.829999998</v>
          </cell>
          <cell r="H74">
            <v>-2400817.9900000002</v>
          </cell>
        </row>
        <row r="75">
          <cell r="A75" t="str">
            <v>71001340</v>
          </cell>
          <cell r="B75" t="str">
            <v>OT- Non-Crew Start</v>
          </cell>
          <cell r="C75">
            <v>-1168979.8899999999</v>
          </cell>
          <cell r="D75">
            <v>-1420397.2</v>
          </cell>
          <cell r="E75">
            <v>251417.31</v>
          </cell>
          <cell r="F75">
            <v>-5080702.4000000004</v>
          </cell>
          <cell r="G75">
            <v>-5318751.55</v>
          </cell>
          <cell r="H75">
            <v>238049.15</v>
          </cell>
        </row>
        <row r="76">
          <cell r="A76" t="str">
            <v>71001350</v>
          </cell>
          <cell r="B76" t="str">
            <v>Arb Non Crew Start</v>
          </cell>
          <cell r="C76">
            <v>-1412513.87</v>
          </cell>
          <cell r="D76">
            <v>-1458952.39</v>
          </cell>
          <cell r="E76">
            <v>46438.52</v>
          </cell>
          <cell r="F76">
            <v>-5740062.6900000004</v>
          </cell>
          <cell r="G76">
            <v>-5561217.9000000004</v>
          </cell>
          <cell r="H76">
            <v>-178844.79</v>
          </cell>
        </row>
        <row r="77">
          <cell r="A77" t="str">
            <v>71001410</v>
          </cell>
          <cell r="B77" t="str">
            <v>Arb CaboosePooling</v>
          </cell>
          <cell r="C77">
            <v>-17333.28</v>
          </cell>
          <cell r="D77">
            <v>-18782.75</v>
          </cell>
          <cell r="E77">
            <v>1449.47</v>
          </cell>
          <cell r="F77">
            <v>-72202.67</v>
          </cell>
          <cell r="G77">
            <v>-83212.34</v>
          </cell>
          <cell r="H77">
            <v>11009.67</v>
          </cell>
        </row>
        <row r="78">
          <cell r="A78" t="str">
            <v>71001420</v>
          </cell>
          <cell r="B78" t="str">
            <v>Arb Deadheading</v>
          </cell>
          <cell r="C78">
            <v>-20524608.379999999</v>
          </cell>
          <cell r="D78">
            <v>-18712349</v>
          </cell>
          <cell r="E78">
            <v>-1812259.38</v>
          </cell>
          <cell r="F78">
            <v>-82207842.129999995</v>
          </cell>
          <cell r="G78">
            <v>-73442826.489999995</v>
          </cell>
          <cell r="H78">
            <v>-8765015.6400000006</v>
          </cell>
        </row>
        <row r="79">
          <cell r="A79" t="str">
            <v>71001430</v>
          </cell>
          <cell r="B79" t="str">
            <v>Arb Emp Prod Cost</v>
          </cell>
          <cell r="C79">
            <v>-15181775.07</v>
          </cell>
          <cell r="D79">
            <v>-3763837.22</v>
          </cell>
          <cell r="E79">
            <v>-11417937.85</v>
          </cell>
          <cell r="F79">
            <v>-30912625.649999999</v>
          </cell>
          <cell r="G79">
            <v>-22429255.260000002</v>
          </cell>
          <cell r="H79">
            <v>-8483370.3900000006</v>
          </cell>
        </row>
        <row r="80">
          <cell r="A80" t="str">
            <v>71001450</v>
          </cell>
          <cell r="B80" t="str">
            <v>Arb Final Term Day</v>
          </cell>
          <cell r="C80">
            <v>-9588.25</v>
          </cell>
          <cell r="D80">
            <v>-20588.79</v>
          </cell>
          <cell r="E80">
            <v>11000.54</v>
          </cell>
          <cell r="F80">
            <v>-61080.72</v>
          </cell>
          <cell r="G80">
            <v>-78421.850000000006</v>
          </cell>
          <cell r="H80">
            <v>17341.13</v>
          </cell>
        </row>
        <row r="81">
          <cell r="A81" t="str">
            <v>71001460</v>
          </cell>
          <cell r="B81" t="str">
            <v>Arb Guarantees</v>
          </cell>
          <cell r="C81">
            <v>-14569861.859999999</v>
          </cell>
          <cell r="D81">
            <v>-11083470.189999999</v>
          </cell>
          <cell r="E81">
            <v>-3486391.67</v>
          </cell>
          <cell r="F81">
            <v>-57512756.409999996</v>
          </cell>
          <cell r="G81">
            <v>-38741452.609999999</v>
          </cell>
          <cell r="H81">
            <v>-18771303.800000001</v>
          </cell>
        </row>
        <row r="82">
          <cell r="A82" t="str">
            <v>71001470</v>
          </cell>
          <cell r="B82" t="str">
            <v>Arb Held Away</v>
          </cell>
          <cell r="C82">
            <v>-9269774.25</v>
          </cell>
          <cell r="D82">
            <v>-10120820.84</v>
          </cell>
          <cell r="E82">
            <v>851046.59</v>
          </cell>
          <cell r="F82">
            <v>-40738291.969999999</v>
          </cell>
          <cell r="G82">
            <v>-39651683.18</v>
          </cell>
          <cell r="H82">
            <v>-1086608.79</v>
          </cell>
        </row>
        <row r="83">
          <cell r="A83" t="str">
            <v>71001480</v>
          </cell>
          <cell r="B83" t="str">
            <v>Arb Terminal Delay</v>
          </cell>
          <cell r="C83">
            <v>-39768.36</v>
          </cell>
          <cell r="D83">
            <v>-45011.26</v>
          </cell>
          <cell r="E83">
            <v>5242.9</v>
          </cell>
          <cell r="F83">
            <v>-189629.14</v>
          </cell>
          <cell r="G83">
            <v>-206772.19</v>
          </cell>
          <cell r="H83">
            <v>17143.05</v>
          </cell>
        </row>
        <row r="84">
          <cell r="A84" t="str">
            <v>71001490</v>
          </cell>
          <cell r="B84" t="str">
            <v>Arb Personal Leave</v>
          </cell>
          <cell r="C84">
            <v>-6598516.9400000004</v>
          </cell>
          <cell r="D84">
            <v>-6644484.5199999996</v>
          </cell>
          <cell r="E84">
            <v>45967.58</v>
          </cell>
          <cell r="F84">
            <v>-31526902.870000001</v>
          </cell>
          <cell r="G84">
            <v>-28591107.98</v>
          </cell>
          <cell r="H84">
            <v>-2935794.89</v>
          </cell>
        </row>
        <row r="85">
          <cell r="A85" t="str">
            <v>71001500</v>
          </cell>
          <cell r="B85" t="str">
            <v>Arb Rules Exam</v>
          </cell>
          <cell r="C85">
            <v>-287577.42</v>
          </cell>
          <cell r="D85">
            <v>-683293.8</v>
          </cell>
          <cell r="E85">
            <v>395716.38</v>
          </cell>
          <cell r="F85">
            <v>-9557018.8200000003</v>
          </cell>
          <cell r="G85">
            <v>-9158510.9100000001</v>
          </cell>
          <cell r="H85">
            <v>-398507.91</v>
          </cell>
        </row>
        <row r="86">
          <cell r="A86" t="str">
            <v>71001510</v>
          </cell>
          <cell r="B86" t="str">
            <v>Arb Switching Road</v>
          </cell>
          <cell r="C86">
            <v>-21314.639999999999</v>
          </cell>
          <cell r="D86">
            <v>-28942.71</v>
          </cell>
          <cell r="E86">
            <v>7628.07</v>
          </cell>
          <cell r="F86">
            <v>-84722.31</v>
          </cell>
          <cell r="G86">
            <v>-122556.18</v>
          </cell>
          <cell r="H86">
            <v>37833.870000000003</v>
          </cell>
        </row>
        <row r="87">
          <cell r="A87" t="str">
            <v>71001520</v>
          </cell>
          <cell r="B87" t="str">
            <v>Arb Switch Terminal</v>
          </cell>
          <cell r="C87">
            <v>-18334.48</v>
          </cell>
          <cell r="D87">
            <v>-16692.72</v>
          </cell>
          <cell r="E87">
            <v>-1641.76</v>
          </cell>
          <cell r="F87">
            <v>-76841.240000000005</v>
          </cell>
          <cell r="G87">
            <v>-79104.89</v>
          </cell>
          <cell r="H87">
            <v>2263.65</v>
          </cell>
        </row>
        <row r="88">
          <cell r="A88" t="str">
            <v>71001530</v>
          </cell>
          <cell r="B88" t="str">
            <v>Arb Vacation</v>
          </cell>
          <cell r="C88">
            <v>-29703612.699999999</v>
          </cell>
          <cell r="D88">
            <v>-28263670.780000001</v>
          </cell>
          <cell r="E88">
            <v>-1439941.92</v>
          </cell>
          <cell r="F88">
            <v>-116695985.84999999</v>
          </cell>
          <cell r="G88">
            <v>-108048228.8</v>
          </cell>
          <cell r="H88">
            <v>-8647757.0500000007</v>
          </cell>
        </row>
        <row r="89">
          <cell r="A89" t="str">
            <v>71001540</v>
          </cell>
          <cell r="B89" t="str">
            <v>Arb Holiday Pay</v>
          </cell>
          <cell r="C89">
            <v>-4174745.73</v>
          </cell>
          <cell r="D89">
            <v>-4799376.76</v>
          </cell>
          <cell r="E89">
            <v>624631.03</v>
          </cell>
          <cell r="F89">
            <v>-9611253.3599999994</v>
          </cell>
          <cell r="G89">
            <v>-10094793.939999999</v>
          </cell>
          <cell r="H89">
            <v>483540.58</v>
          </cell>
        </row>
        <row r="90">
          <cell r="A90" t="str">
            <v>71001550</v>
          </cell>
          <cell r="B90" t="str">
            <v>Arb Claim Adjust</v>
          </cell>
          <cell r="C90">
            <v>-246736.65</v>
          </cell>
          <cell r="D90">
            <v>-222890.67</v>
          </cell>
          <cell r="E90">
            <v>-23845.98</v>
          </cell>
          <cell r="F90">
            <v>-5685259.5599999996</v>
          </cell>
          <cell r="G90">
            <v>-5330477.21</v>
          </cell>
          <cell r="H90">
            <v>-354782.35</v>
          </cell>
        </row>
        <row r="91">
          <cell r="A91" t="str">
            <v>71001560</v>
          </cell>
          <cell r="B91" t="str">
            <v>Arb Reserve Board</v>
          </cell>
          <cell r="C91">
            <v>-173.14</v>
          </cell>
          <cell r="D91">
            <v>-927.65</v>
          </cell>
          <cell r="E91">
            <v>754.51</v>
          </cell>
          <cell r="F91">
            <v>-2423.96</v>
          </cell>
          <cell r="G91">
            <v>-1600.01</v>
          </cell>
          <cell r="H91">
            <v>-823.95</v>
          </cell>
        </row>
        <row r="92">
          <cell r="A92" t="str">
            <v>71001570</v>
          </cell>
          <cell r="B92" t="str">
            <v>All Otr Schd Op Lab</v>
          </cell>
          <cell r="C92">
            <v>819667.96</v>
          </cell>
          <cell r="D92">
            <v>1208520.69</v>
          </cell>
          <cell r="E92">
            <v>-388852.73</v>
          </cell>
          <cell r="F92">
            <v>3582951.81</v>
          </cell>
          <cell r="G92">
            <v>4410069.25</v>
          </cell>
          <cell r="H92">
            <v>-827117.44</v>
          </cell>
        </row>
        <row r="93">
          <cell r="A93" t="str">
            <v>71001580</v>
          </cell>
          <cell r="B93" t="str">
            <v>Arb Car Scale Add</v>
          </cell>
          <cell r="C93">
            <v>-1070059.92</v>
          </cell>
          <cell r="D93">
            <v>-1170360.01</v>
          </cell>
          <cell r="E93">
            <v>100300.09</v>
          </cell>
          <cell r="F93">
            <v>-4594569.29</v>
          </cell>
          <cell r="G93">
            <v>-4451441.29</v>
          </cell>
          <cell r="H93">
            <v>-143128</v>
          </cell>
        </row>
        <row r="94">
          <cell r="A94" t="str">
            <v>71001590</v>
          </cell>
          <cell r="B94" t="str">
            <v>Arb Short Crew</v>
          </cell>
          <cell r="C94">
            <v>-15100026.33</v>
          </cell>
          <cell r="D94">
            <v>-17038338.460000001</v>
          </cell>
          <cell r="E94">
            <v>1938312.13</v>
          </cell>
          <cell r="F94">
            <v>-62881667.869999997</v>
          </cell>
          <cell r="G94">
            <v>-64586110.350000001</v>
          </cell>
          <cell r="H94">
            <v>1704442.48</v>
          </cell>
        </row>
        <row r="95">
          <cell r="A95" t="str">
            <v>71001601</v>
          </cell>
          <cell r="B95" t="str">
            <v>Arb Oper Decision</v>
          </cell>
          <cell r="C95">
            <v>-119945.44</v>
          </cell>
          <cell r="D95">
            <v>-120928.59</v>
          </cell>
          <cell r="E95">
            <v>983.15</v>
          </cell>
          <cell r="F95">
            <v>-526849.47</v>
          </cell>
          <cell r="G95">
            <v>-589608.31999999995</v>
          </cell>
          <cell r="H95">
            <v>62758.85</v>
          </cell>
        </row>
        <row r="96">
          <cell r="A96" t="str">
            <v>71001602</v>
          </cell>
          <cell r="B96" t="str">
            <v>Arb Safety Mtgs</v>
          </cell>
          <cell r="C96">
            <v>-6863261.8200000003</v>
          </cell>
          <cell r="D96">
            <v>-10408973.58</v>
          </cell>
          <cell r="E96">
            <v>3545711.76</v>
          </cell>
          <cell r="F96">
            <v>-29284495.940000001</v>
          </cell>
          <cell r="G96">
            <v>-35743884.100000001</v>
          </cell>
          <cell r="H96">
            <v>6459388.1600000001</v>
          </cell>
        </row>
        <row r="97">
          <cell r="A97" t="str">
            <v>71001603</v>
          </cell>
          <cell r="B97" t="str">
            <v>Arb New Emp Tr</v>
          </cell>
          <cell r="C97">
            <v>-343617.8</v>
          </cell>
          <cell r="D97">
            <v>-402539.98</v>
          </cell>
          <cell r="E97">
            <v>58922.18</v>
          </cell>
          <cell r="F97">
            <v>-1408186.5</v>
          </cell>
          <cell r="G97">
            <v>-1533321.07</v>
          </cell>
          <cell r="H97">
            <v>125134.57</v>
          </cell>
        </row>
        <row r="98">
          <cell r="A98" t="str">
            <v>71001604</v>
          </cell>
          <cell r="B98" t="str">
            <v>Arb Crew Penalty</v>
          </cell>
          <cell r="C98">
            <v>-1392023.44</v>
          </cell>
          <cell r="D98">
            <v>-3174042.96</v>
          </cell>
          <cell r="E98">
            <v>1782019.52</v>
          </cell>
          <cell r="F98">
            <v>-6771926.9699999997</v>
          </cell>
          <cell r="G98">
            <v>-14802435.35</v>
          </cell>
          <cell r="H98">
            <v>8030508.3799999999</v>
          </cell>
        </row>
        <row r="99">
          <cell r="A99" t="str">
            <v>71001606</v>
          </cell>
          <cell r="B99" t="str">
            <v>Arb All Other Fixed</v>
          </cell>
          <cell r="C99">
            <v>-1166845.69</v>
          </cell>
          <cell r="D99">
            <v>-1115308.67</v>
          </cell>
          <cell r="E99">
            <v>-51537.02</v>
          </cell>
          <cell r="F99">
            <v>-4696649.55</v>
          </cell>
          <cell r="G99">
            <v>-3577553.74</v>
          </cell>
          <cell r="H99">
            <v>-1119095.81</v>
          </cell>
        </row>
        <row r="100">
          <cell r="A100" t="str">
            <v>71001610</v>
          </cell>
          <cell r="B100" t="str">
            <v>Arb Oper Decision</v>
          </cell>
          <cell r="C100">
            <v>-21471.32</v>
          </cell>
          <cell r="D100">
            <v>-34423.39</v>
          </cell>
          <cell r="E100">
            <v>12952.07</v>
          </cell>
          <cell r="F100">
            <v>-60565.61</v>
          </cell>
          <cell r="G100">
            <v>-141725.38</v>
          </cell>
          <cell r="H100">
            <v>81159.77</v>
          </cell>
        </row>
        <row r="101">
          <cell r="A101" t="str">
            <v>71001624</v>
          </cell>
          <cell r="B101" t="str">
            <v>Arb All Oth Variable</v>
          </cell>
          <cell r="C101">
            <v>-8592876.9600000009</v>
          </cell>
          <cell r="D101">
            <v>-9709961.5600000005</v>
          </cell>
          <cell r="E101">
            <v>1117084.6000000001</v>
          </cell>
          <cell r="F101">
            <v>-36335993.640000001</v>
          </cell>
          <cell r="G101">
            <v>-37130528.93</v>
          </cell>
          <cell r="H101">
            <v>794535.29</v>
          </cell>
        </row>
        <row r="102">
          <cell r="A102" t="str">
            <v>71001630</v>
          </cell>
          <cell r="B102" t="str">
            <v>Arb Safety Mtgs</v>
          </cell>
          <cell r="C102">
            <v>-4898920.5599999996</v>
          </cell>
          <cell r="D102">
            <v>-5021629.51</v>
          </cell>
          <cell r="E102">
            <v>122708.95</v>
          </cell>
          <cell r="F102">
            <v>-31890105.710000001</v>
          </cell>
          <cell r="G102">
            <v>-28645783.719999999</v>
          </cell>
          <cell r="H102">
            <v>-3244321.99</v>
          </cell>
        </row>
        <row r="103">
          <cell r="A103" t="str">
            <v>71001640</v>
          </cell>
          <cell r="B103" t="str">
            <v>Arb New Emp Tr</v>
          </cell>
          <cell r="C103">
            <v>-10706.76</v>
          </cell>
          <cell r="D103">
            <v>-24438479.210000001</v>
          </cell>
          <cell r="E103">
            <v>24427772.449999999</v>
          </cell>
          <cell r="F103">
            <v>-39180227.619999997</v>
          </cell>
          <cell r="G103">
            <v>-88704570.640000001</v>
          </cell>
          <cell r="H103">
            <v>49524343.020000003</v>
          </cell>
        </row>
        <row r="104">
          <cell r="A104" t="str">
            <v>71001650</v>
          </cell>
          <cell r="B104" t="str">
            <v>Arb Place/Remove ETD</v>
          </cell>
          <cell r="C104">
            <v>-365816.46</v>
          </cell>
          <cell r="D104">
            <v>-334794.33</v>
          </cell>
          <cell r="E104">
            <v>-31022.13</v>
          </cell>
          <cell r="F104">
            <v>-1426000.74</v>
          </cell>
          <cell r="G104">
            <v>-1356449.15</v>
          </cell>
          <cell r="H104">
            <v>-69551.59</v>
          </cell>
        </row>
        <row r="105">
          <cell r="A105" t="str">
            <v>71001660</v>
          </cell>
          <cell r="B105" t="str">
            <v>Arb Air Pay</v>
          </cell>
          <cell r="C105">
            <v>-42813.74</v>
          </cell>
          <cell r="D105">
            <v>-60033.95</v>
          </cell>
          <cell r="E105">
            <v>17220.21</v>
          </cell>
          <cell r="F105">
            <v>-206812.86</v>
          </cell>
          <cell r="G105">
            <v>-281201.3</v>
          </cell>
          <cell r="H105">
            <v>74388.44</v>
          </cell>
        </row>
        <row r="106">
          <cell r="A106" t="str">
            <v>71001670</v>
          </cell>
          <cell r="B106" t="str">
            <v>Arb Training/Other</v>
          </cell>
          <cell r="C106">
            <v>-5164649.0599999996</v>
          </cell>
          <cell r="D106">
            <v>-15612436.82</v>
          </cell>
          <cell r="E106">
            <v>10447787.76</v>
          </cell>
          <cell r="F106">
            <v>-45740587.219999999</v>
          </cell>
          <cell r="G106">
            <v>-58823543.799999997</v>
          </cell>
          <cell r="H106">
            <v>13082956.58</v>
          </cell>
        </row>
        <row r="107">
          <cell r="A107" t="str">
            <v>71001680</v>
          </cell>
          <cell r="B107" t="str">
            <v>Arb Detach Personnel</v>
          </cell>
          <cell r="C107">
            <v>-1160982.46</v>
          </cell>
          <cell r="D107">
            <v>-1206814.3600000001</v>
          </cell>
          <cell r="E107">
            <v>45831.9</v>
          </cell>
          <cell r="F107">
            <v>-5959319.0499999998</v>
          </cell>
          <cell r="G107">
            <v>-5050554.6500000004</v>
          </cell>
          <cell r="H107">
            <v>-908764.4</v>
          </cell>
        </row>
        <row r="108">
          <cell r="A108" t="str">
            <v>71001720</v>
          </cell>
          <cell r="B108" t="str">
            <v>Capitalized Vacation</v>
          </cell>
          <cell r="C108">
            <v>0</v>
          </cell>
          <cell r="D108">
            <v>0</v>
          </cell>
          <cell r="E108">
            <v>0</v>
          </cell>
          <cell r="F108">
            <v>0</v>
          </cell>
          <cell r="G108">
            <v>0</v>
          </cell>
          <cell r="H108">
            <v>0</v>
          </cell>
        </row>
        <row r="109">
          <cell r="A109" t="str">
            <v>71001721</v>
          </cell>
          <cell r="B109" t="str">
            <v>Capitalized Vacation</v>
          </cell>
          <cell r="C109">
            <v>0</v>
          </cell>
          <cell r="D109">
            <v>0</v>
          </cell>
          <cell r="E109">
            <v>0</v>
          </cell>
          <cell r="F109">
            <v>0</v>
          </cell>
          <cell r="G109">
            <v>0</v>
          </cell>
          <cell r="H109">
            <v>0</v>
          </cell>
        </row>
        <row r="110">
          <cell r="A110" t="str">
            <v>71001722</v>
          </cell>
          <cell r="B110" t="str">
            <v>Vac Accr Non Op</v>
          </cell>
          <cell r="C110">
            <v>-3085996.12</v>
          </cell>
          <cell r="D110">
            <v>-2807537.2</v>
          </cell>
          <cell r="E110">
            <v>-278458.92</v>
          </cell>
          <cell r="F110">
            <v>-10373827.199999999</v>
          </cell>
          <cell r="G110">
            <v>-5745694.8499999996</v>
          </cell>
          <cell r="H110">
            <v>-4628132.3499999996</v>
          </cell>
        </row>
        <row r="111">
          <cell r="A111" t="str">
            <v>71001723</v>
          </cell>
          <cell r="B111" t="str">
            <v>Vac Accr Op</v>
          </cell>
          <cell r="C111">
            <v>1148838.93</v>
          </cell>
          <cell r="D111">
            <v>-7680798.6399999997</v>
          </cell>
          <cell r="E111">
            <v>8829637.5700000003</v>
          </cell>
          <cell r="F111">
            <v>2456852.71</v>
          </cell>
          <cell r="G111">
            <v>-35716982.409999996</v>
          </cell>
          <cell r="H111">
            <v>38173835.119999997</v>
          </cell>
        </row>
        <row r="112">
          <cell r="A112" t="str">
            <v>71001724</v>
          </cell>
          <cell r="B112" t="str">
            <v>Vac Accr Exempt</v>
          </cell>
          <cell r="C112">
            <v>-2794604.4</v>
          </cell>
          <cell r="D112">
            <v>-4774370.03</v>
          </cell>
          <cell r="E112">
            <v>1979765.63</v>
          </cell>
          <cell r="F112">
            <v>-4939787.09</v>
          </cell>
          <cell r="G112">
            <v>-6028528.6100000003</v>
          </cell>
          <cell r="H112">
            <v>1088741.52</v>
          </cell>
        </row>
        <row r="113">
          <cell r="A113" t="str">
            <v>71001730</v>
          </cell>
          <cell r="B113" t="str">
            <v>Bill Credits Labor</v>
          </cell>
          <cell r="C113">
            <v>97785.25</v>
          </cell>
          <cell r="D113">
            <v>9038.3700000000008</v>
          </cell>
          <cell r="E113">
            <v>88746.880000000005</v>
          </cell>
          <cell r="F113">
            <v>38791.279999999999</v>
          </cell>
          <cell r="G113">
            <v>176455.53</v>
          </cell>
          <cell r="H113">
            <v>-137664.25</v>
          </cell>
        </row>
        <row r="114">
          <cell r="A114" t="str">
            <v>71001750</v>
          </cell>
          <cell r="B114" t="str">
            <v>PPA Amort – Comp &amp; B</v>
          </cell>
          <cell r="C114">
            <v>11410587.75</v>
          </cell>
          <cell r="D114">
            <v>11487879</v>
          </cell>
          <cell r="E114">
            <v>-77291.25</v>
          </cell>
          <cell r="F114">
            <v>45642351</v>
          </cell>
          <cell r="G114">
            <v>45881735.380000003</v>
          </cell>
          <cell r="H114">
            <v>-239384.38</v>
          </cell>
        </row>
        <row r="115">
          <cell r="A115" t="str">
            <v>71001780</v>
          </cell>
          <cell r="B115" t="str">
            <v>Cap Sware Devel Labr</v>
          </cell>
          <cell r="C115">
            <v>6636305.79</v>
          </cell>
          <cell r="D115">
            <v>5141156.32</v>
          </cell>
          <cell r="E115">
            <v>1495149.47</v>
          </cell>
          <cell r="F115">
            <v>28947544.149999999</v>
          </cell>
          <cell r="G115">
            <v>26065117.16</v>
          </cell>
          <cell r="H115">
            <v>2882426.99</v>
          </cell>
        </row>
        <row r="116">
          <cell r="A116" t="str">
            <v>71001860</v>
          </cell>
          <cell r="B116" t="str">
            <v>Scheduled ICP - Non</v>
          </cell>
          <cell r="C116">
            <v>-432000</v>
          </cell>
          <cell r="D116">
            <v>-1022505.4</v>
          </cell>
          <cell r="E116">
            <v>590505.4</v>
          </cell>
          <cell r="F116">
            <v>-3041731.03</v>
          </cell>
          <cell r="G116">
            <v>-2952556.26</v>
          </cell>
          <cell r="H116">
            <v>-89174.77</v>
          </cell>
        </row>
        <row r="117">
          <cell r="A117" t="str">
            <v>71001870</v>
          </cell>
          <cell r="B117" t="str">
            <v>Scheduled ICP - Op</v>
          </cell>
          <cell r="C117">
            <v>-7268418.7300000004</v>
          </cell>
          <cell r="D117">
            <v>-18547975.579999998</v>
          </cell>
          <cell r="E117">
            <v>11279556.85</v>
          </cell>
          <cell r="F117">
            <v>-52401346.130000003</v>
          </cell>
          <cell r="G117">
            <v>-56142927.329999998</v>
          </cell>
          <cell r="H117">
            <v>3741581.2</v>
          </cell>
        </row>
        <row r="118">
          <cell r="A118" t="str">
            <v>71001880</v>
          </cell>
          <cell r="B118" t="str">
            <v>ICP BNSF Logist Expt</v>
          </cell>
          <cell r="C118">
            <v>0</v>
          </cell>
          <cell r="D118">
            <v>-12500</v>
          </cell>
          <cell r="E118">
            <v>12500</v>
          </cell>
          <cell r="F118">
            <v>0</v>
          </cell>
          <cell r="G118">
            <v>-40603.29</v>
          </cell>
          <cell r="H118">
            <v>40603.29</v>
          </cell>
        </row>
        <row r="119">
          <cell r="A119" t="str">
            <v>71001890</v>
          </cell>
          <cell r="B119" t="str">
            <v>Exempt Per&amp;ICP 401 M</v>
          </cell>
          <cell r="C119">
            <v>-326180.81</v>
          </cell>
          <cell r="D119">
            <v>-529032.51</v>
          </cell>
          <cell r="E119">
            <v>202851.7</v>
          </cell>
          <cell r="F119">
            <v>-1757607.61</v>
          </cell>
          <cell r="G119">
            <v>-1199380.51</v>
          </cell>
          <cell r="H119">
            <v>-558227.1</v>
          </cell>
        </row>
        <row r="120">
          <cell r="A120" t="str">
            <v>71001910</v>
          </cell>
          <cell r="B120" t="str">
            <v>Backpay - Operations</v>
          </cell>
          <cell r="C120">
            <v>0</v>
          </cell>
          <cell r="D120">
            <v>0</v>
          </cell>
          <cell r="E120">
            <v>0</v>
          </cell>
          <cell r="F120">
            <v>11653.98</v>
          </cell>
          <cell r="G120">
            <v>0</v>
          </cell>
          <cell r="H120">
            <v>11653.98</v>
          </cell>
        </row>
        <row r="121">
          <cell r="A121" t="str">
            <v>71001928</v>
          </cell>
          <cell r="B121" t="str">
            <v>Stock Option Expense</v>
          </cell>
          <cell r="C121">
            <v>0</v>
          </cell>
          <cell r="D121">
            <v>0</v>
          </cell>
          <cell r="E121">
            <v>0</v>
          </cell>
          <cell r="F121">
            <v>0</v>
          </cell>
          <cell r="G121">
            <v>-2546</v>
          </cell>
          <cell r="H121">
            <v>2546</v>
          </cell>
        </row>
        <row r="122">
          <cell r="A122" t="str">
            <v>71001930</v>
          </cell>
          <cell r="B122" t="str">
            <v>ICP - Exempt</v>
          </cell>
          <cell r="C122">
            <v>-11132215.24</v>
          </cell>
          <cell r="D122">
            <v>-24585000</v>
          </cell>
          <cell r="E122">
            <v>13452784.76</v>
          </cell>
          <cell r="F122">
            <v>-71210348.569999993</v>
          </cell>
          <cell r="G122">
            <v>-72716131.349999994</v>
          </cell>
          <cell r="H122">
            <v>1505782.78</v>
          </cell>
        </row>
        <row r="123">
          <cell r="A123" t="str">
            <v>71001970</v>
          </cell>
          <cell r="B123" t="str">
            <v>Regional Gang Bonus</v>
          </cell>
          <cell r="C123">
            <v>-212000</v>
          </cell>
          <cell r="D123">
            <v>-450000</v>
          </cell>
          <cell r="E123">
            <v>238000</v>
          </cell>
          <cell r="F123">
            <v>-1238000</v>
          </cell>
          <cell r="G123">
            <v>-1800000</v>
          </cell>
          <cell r="H123">
            <v>562000</v>
          </cell>
        </row>
        <row r="124">
          <cell r="A124" t="str">
            <v>71001980</v>
          </cell>
          <cell r="B124" t="str">
            <v>Restricted Stock Exp</v>
          </cell>
          <cell r="C124">
            <v>0</v>
          </cell>
          <cell r="D124">
            <v>0</v>
          </cell>
          <cell r="E124">
            <v>0</v>
          </cell>
          <cell r="F124">
            <v>0</v>
          </cell>
          <cell r="G124">
            <v>-120867.19</v>
          </cell>
          <cell r="H124">
            <v>120867.19</v>
          </cell>
        </row>
        <row r="125">
          <cell r="A125" t="str">
            <v>71001990</v>
          </cell>
          <cell r="B125" t="str">
            <v>LTIP Cash Awards Exp</v>
          </cell>
          <cell r="C125">
            <v>-19290410.57</v>
          </cell>
          <cell r="D125">
            <v>-24397461.100000001</v>
          </cell>
          <cell r="E125">
            <v>5107050.53</v>
          </cell>
          <cell r="F125">
            <v>-77684615.939999998</v>
          </cell>
          <cell r="G125">
            <v>-56980881.630000003</v>
          </cell>
          <cell r="H125">
            <v>-20703734.309999999</v>
          </cell>
        </row>
        <row r="126">
          <cell r="A126" t="str">
            <v>71001999</v>
          </cell>
          <cell r="B126" t="str">
            <v>Capital Labor Cleari</v>
          </cell>
          <cell r="C126">
            <v>78682865.489999995</v>
          </cell>
          <cell r="D126">
            <v>79072668.689999998</v>
          </cell>
          <cell r="E126">
            <v>-389803.2</v>
          </cell>
          <cell r="F126">
            <v>362171605.18000001</v>
          </cell>
          <cell r="G126">
            <v>306125761.44999999</v>
          </cell>
          <cell r="H126">
            <v>56045843.729999997</v>
          </cell>
        </row>
        <row r="127">
          <cell r="A127" t="str">
            <v>71002000</v>
          </cell>
          <cell r="B127" t="str">
            <v>BNSFIC Insurance</v>
          </cell>
          <cell r="C127">
            <v>0</v>
          </cell>
          <cell r="D127">
            <v>0</v>
          </cell>
          <cell r="E127">
            <v>0</v>
          </cell>
          <cell r="F127">
            <v>0</v>
          </cell>
          <cell r="G127">
            <v>-1763605.89</v>
          </cell>
          <cell r="H127">
            <v>1763605.89</v>
          </cell>
        </row>
        <row r="128">
          <cell r="A128" t="str">
            <v>71002010</v>
          </cell>
          <cell r="B128" t="str">
            <v>Pension Expense</v>
          </cell>
          <cell r="C128">
            <v>-10905228.48</v>
          </cell>
          <cell r="D128">
            <v>-10358579.26</v>
          </cell>
          <cell r="E128">
            <v>-546649.22</v>
          </cell>
          <cell r="F128">
            <v>-45105794.659999996</v>
          </cell>
          <cell r="G128">
            <v>-43643292.090000004</v>
          </cell>
          <cell r="H128">
            <v>-1462502.57</v>
          </cell>
        </row>
        <row r="129">
          <cell r="A129" t="str">
            <v>71002020</v>
          </cell>
          <cell r="B129" t="str">
            <v>RET/SAV (401-K)</v>
          </cell>
          <cell r="C129">
            <v>-3224.01</v>
          </cell>
          <cell r="D129">
            <v>0</v>
          </cell>
          <cell r="E129">
            <v>-3224.01</v>
          </cell>
          <cell r="F129">
            <v>-3224.01</v>
          </cell>
          <cell r="G129">
            <v>0</v>
          </cell>
          <cell r="H129">
            <v>-3224.01</v>
          </cell>
        </row>
        <row r="130">
          <cell r="A130" t="str">
            <v>71002030</v>
          </cell>
          <cell r="B130" t="str">
            <v>OPEB &amp; Other</v>
          </cell>
          <cell r="C130">
            <v>-5689534.6900000004</v>
          </cell>
          <cell r="D130">
            <v>-4842968.75</v>
          </cell>
          <cell r="E130">
            <v>-846565.94</v>
          </cell>
          <cell r="F130">
            <v>-13453789.890000001</v>
          </cell>
          <cell r="G130">
            <v>-16813667.27</v>
          </cell>
          <cell r="H130">
            <v>3359877.38</v>
          </cell>
        </row>
        <row r="131">
          <cell r="A131" t="str">
            <v>71002200</v>
          </cell>
          <cell r="B131" t="str">
            <v>Railroad Retirement</v>
          </cell>
          <cell r="C131">
            <v>-302.99</v>
          </cell>
          <cell r="D131">
            <v>0</v>
          </cell>
          <cell r="E131">
            <v>-302.99</v>
          </cell>
          <cell r="F131">
            <v>-3378.89</v>
          </cell>
          <cell r="G131">
            <v>0</v>
          </cell>
          <cell r="H131">
            <v>-3378.89</v>
          </cell>
        </row>
        <row r="132">
          <cell r="A132" t="str">
            <v>71002210</v>
          </cell>
          <cell r="B132" t="str">
            <v>Railroad Unemploy In</v>
          </cell>
          <cell r="C132">
            <v>0</v>
          </cell>
          <cell r="D132">
            <v>-52424.82</v>
          </cell>
          <cell r="E132">
            <v>52424.82</v>
          </cell>
          <cell r="F132">
            <v>0</v>
          </cell>
          <cell r="G132">
            <v>-90747.82</v>
          </cell>
          <cell r="H132">
            <v>90747.82</v>
          </cell>
        </row>
        <row r="133">
          <cell r="A133" t="str">
            <v>71002211</v>
          </cell>
          <cell r="B133" t="str">
            <v>Pyroll Tx Add Exempt</v>
          </cell>
          <cell r="C133">
            <v>-29469443.23</v>
          </cell>
          <cell r="D133">
            <v>-27226746.23</v>
          </cell>
          <cell r="E133">
            <v>-2242697</v>
          </cell>
          <cell r="F133">
            <v>-116913265</v>
          </cell>
          <cell r="G133">
            <v>-107345008.48</v>
          </cell>
          <cell r="H133">
            <v>-9568256.5199999996</v>
          </cell>
        </row>
        <row r="134">
          <cell r="A134" t="str">
            <v>71002290</v>
          </cell>
          <cell r="B134" t="str">
            <v>Payroll Tax Additive</v>
          </cell>
          <cell r="C134">
            <v>-145979666.31</v>
          </cell>
          <cell r="D134">
            <v>-155400455.55000001</v>
          </cell>
          <cell r="E134">
            <v>9420789.2400000002</v>
          </cell>
          <cell r="F134">
            <v>-616031131.11000001</v>
          </cell>
          <cell r="G134">
            <v>-594302790.65999997</v>
          </cell>
          <cell r="H134">
            <v>-21728340.449999999</v>
          </cell>
        </row>
        <row r="135">
          <cell r="A135" t="str">
            <v>71002303</v>
          </cell>
          <cell r="B135" t="str">
            <v>Hlth&amp;Wfare Ad/Exempt</v>
          </cell>
          <cell r="C135">
            <v>-23660469.59</v>
          </cell>
          <cell r="D135">
            <v>-24617001.949999999</v>
          </cell>
          <cell r="E135">
            <v>956532.36</v>
          </cell>
          <cell r="F135">
            <v>-93698198.989999995</v>
          </cell>
          <cell r="G135">
            <v>-97021913.670000002</v>
          </cell>
          <cell r="H135">
            <v>3323714.68</v>
          </cell>
        </row>
        <row r="136">
          <cell r="A136" t="str">
            <v>71002320</v>
          </cell>
          <cell r="B136" t="str">
            <v>Hlth&amp;Wfare Ad/Sched</v>
          </cell>
          <cell r="C136">
            <v>-132408673.84999999</v>
          </cell>
          <cell r="D136">
            <v>-154014032.25999999</v>
          </cell>
          <cell r="E136">
            <v>21605358.41</v>
          </cell>
          <cell r="F136">
            <v>-556627562.33000004</v>
          </cell>
          <cell r="G136">
            <v>-587699284.84000003</v>
          </cell>
          <cell r="H136">
            <v>31071722.510000002</v>
          </cell>
        </row>
        <row r="137">
          <cell r="A137" t="str">
            <v>71002321</v>
          </cell>
          <cell r="B137" t="str">
            <v>H&amp;W Additive Adj</v>
          </cell>
          <cell r="C137">
            <v>5177309</v>
          </cell>
          <cell r="D137">
            <v>18009324</v>
          </cell>
          <cell r="E137">
            <v>-12832015</v>
          </cell>
          <cell r="F137">
            <v>8287662</v>
          </cell>
          <cell r="G137">
            <v>41407304</v>
          </cell>
          <cell r="H137">
            <v>-33119642</v>
          </cell>
        </row>
        <row r="138">
          <cell r="A138" t="str">
            <v>71002400</v>
          </cell>
          <cell r="B138" t="str">
            <v>Tuition Support</v>
          </cell>
          <cell r="C138">
            <v>-380371</v>
          </cell>
          <cell r="D138">
            <v>-456238.22</v>
          </cell>
          <cell r="E138">
            <v>75867.22</v>
          </cell>
          <cell r="F138">
            <v>-1908747.3</v>
          </cell>
          <cell r="G138">
            <v>-1977031.52</v>
          </cell>
          <cell r="H138">
            <v>68284.22</v>
          </cell>
        </row>
        <row r="139">
          <cell r="A139" t="str">
            <v>71002402</v>
          </cell>
          <cell r="B139" t="str">
            <v>Employee Relos-NEI</v>
          </cell>
          <cell r="C139">
            <v>-733318.29</v>
          </cell>
          <cell r="D139">
            <v>-375878.25</v>
          </cell>
          <cell r="E139">
            <v>-357440.04</v>
          </cell>
          <cell r="F139">
            <v>-2850660.89</v>
          </cell>
          <cell r="G139">
            <v>-2463096.08</v>
          </cell>
          <cell r="H139">
            <v>-387564.81</v>
          </cell>
        </row>
        <row r="140">
          <cell r="A140" t="str">
            <v>71002410</v>
          </cell>
          <cell r="B140" t="str">
            <v>Education - Non-Tuit</v>
          </cell>
          <cell r="C140">
            <v>-444510.29</v>
          </cell>
          <cell r="D140">
            <v>-353746.92</v>
          </cell>
          <cell r="E140">
            <v>-90763.37</v>
          </cell>
          <cell r="F140">
            <v>-1327737.25</v>
          </cell>
          <cell r="G140">
            <v>-1007113.1</v>
          </cell>
          <cell r="H140">
            <v>-320624.15000000002</v>
          </cell>
        </row>
        <row r="141">
          <cell r="A141" t="str">
            <v>71002420</v>
          </cell>
          <cell r="B141" t="str">
            <v>Physical Examination</v>
          </cell>
          <cell r="C141">
            <v>-809562.77</v>
          </cell>
          <cell r="D141">
            <v>-1281003.7</v>
          </cell>
          <cell r="E141">
            <v>471440.93</v>
          </cell>
          <cell r="F141">
            <v>-4733828.29</v>
          </cell>
          <cell r="G141">
            <v>-9402259.7899999991</v>
          </cell>
          <cell r="H141">
            <v>4668431.5</v>
          </cell>
        </row>
        <row r="142">
          <cell r="A142" t="str">
            <v>71002430</v>
          </cell>
          <cell r="B142" t="str">
            <v>Drug Testing</v>
          </cell>
          <cell r="C142">
            <v>-1213498.33</v>
          </cell>
          <cell r="D142">
            <v>-1605978.5</v>
          </cell>
          <cell r="E142">
            <v>392480.17</v>
          </cell>
          <cell r="F142">
            <v>-5056704.22</v>
          </cell>
          <cell r="G142">
            <v>-5574036.5</v>
          </cell>
          <cell r="H142">
            <v>517332.28</v>
          </cell>
        </row>
        <row r="143">
          <cell r="A143" t="str">
            <v>71002440</v>
          </cell>
          <cell r="B143" t="str">
            <v>Safety Shoes</v>
          </cell>
          <cell r="C143">
            <v>-2488410.29</v>
          </cell>
          <cell r="D143">
            <v>-2483363.88</v>
          </cell>
          <cell r="E143">
            <v>-5046.41</v>
          </cell>
          <cell r="F143">
            <v>-6550362.3200000003</v>
          </cell>
          <cell r="G143">
            <v>-7083480.4699999997</v>
          </cell>
          <cell r="H143">
            <v>533118.15</v>
          </cell>
        </row>
        <row r="144">
          <cell r="A144" t="str">
            <v>71002451</v>
          </cell>
          <cell r="B144" t="str">
            <v>Employee Relocations</v>
          </cell>
          <cell r="C144">
            <v>-3747295.77</v>
          </cell>
          <cell r="D144">
            <v>-6504306.3300000001</v>
          </cell>
          <cell r="E144">
            <v>2757010.56</v>
          </cell>
          <cell r="F144">
            <v>-31264374.579999998</v>
          </cell>
          <cell r="G144">
            <v>-37503355.729999997</v>
          </cell>
          <cell r="H144">
            <v>6238981.1500000004</v>
          </cell>
        </row>
        <row r="145">
          <cell r="A145" t="str">
            <v>71002470</v>
          </cell>
          <cell r="B145" t="str">
            <v>Per Diem Meals&amp;Lodge</v>
          </cell>
          <cell r="C145">
            <v>-8882777.5600000005</v>
          </cell>
          <cell r="D145">
            <v>-8949123.4299999997</v>
          </cell>
          <cell r="E145">
            <v>66345.87</v>
          </cell>
          <cell r="F145">
            <v>-39465813.189999998</v>
          </cell>
          <cell r="G145">
            <v>-36260655.649999999</v>
          </cell>
          <cell r="H145">
            <v>-3205157.54</v>
          </cell>
        </row>
        <row r="146">
          <cell r="A146" t="str">
            <v>71002480</v>
          </cell>
          <cell r="B146" t="str">
            <v>Safety Glasses</v>
          </cell>
          <cell r="C146">
            <v>-5818.7</v>
          </cell>
          <cell r="D146">
            <v>-591.66</v>
          </cell>
          <cell r="E146">
            <v>-5227.04</v>
          </cell>
          <cell r="F146">
            <v>-9877.27</v>
          </cell>
          <cell r="G146">
            <v>-1034.54</v>
          </cell>
          <cell r="H146">
            <v>-8842.73</v>
          </cell>
        </row>
        <row r="147">
          <cell r="A147" t="str">
            <v>71002490</v>
          </cell>
          <cell r="B147" t="str">
            <v>Safety Equipment</v>
          </cell>
          <cell r="C147">
            <v>-5935575.4199999999</v>
          </cell>
          <cell r="D147">
            <v>-6373057.0499999998</v>
          </cell>
          <cell r="E147">
            <v>437481.63</v>
          </cell>
          <cell r="F147">
            <v>-25135377.390000001</v>
          </cell>
          <cell r="G147">
            <v>-23879917.190000001</v>
          </cell>
          <cell r="H147">
            <v>-1255460.2</v>
          </cell>
        </row>
        <row r="148">
          <cell r="A148" t="str">
            <v>71002510</v>
          </cell>
          <cell r="B148" t="str">
            <v>Safety Awards</v>
          </cell>
          <cell r="C148">
            <v>-288143.64</v>
          </cell>
          <cell r="D148">
            <v>-282545.05</v>
          </cell>
          <cell r="E148">
            <v>-5598.59</v>
          </cell>
          <cell r="F148">
            <v>-1209892.71</v>
          </cell>
          <cell r="G148">
            <v>-1114748.1000000001</v>
          </cell>
          <cell r="H148">
            <v>-95144.61</v>
          </cell>
        </row>
        <row r="149">
          <cell r="A149" t="str">
            <v>71002520</v>
          </cell>
          <cell r="B149" t="str">
            <v>Safety Meetings</v>
          </cell>
          <cell r="C149">
            <v>-610807.79</v>
          </cell>
          <cell r="D149">
            <v>-701997.63</v>
          </cell>
          <cell r="E149">
            <v>91189.84</v>
          </cell>
          <cell r="F149">
            <v>-2137323.8199999998</v>
          </cell>
          <cell r="G149">
            <v>-2475468.7599999998</v>
          </cell>
          <cell r="H149">
            <v>338144.94</v>
          </cell>
        </row>
        <row r="150">
          <cell r="A150" t="str">
            <v>71002530</v>
          </cell>
          <cell r="B150" t="str">
            <v>AAR &amp; Rail Inc Svcs</v>
          </cell>
          <cell r="C150">
            <v>-4215651.12</v>
          </cell>
          <cell r="D150">
            <v>-3997114.47</v>
          </cell>
          <cell r="E150">
            <v>-218536.65</v>
          </cell>
          <cell r="F150">
            <v>-19818349.289999999</v>
          </cell>
          <cell r="G150">
            <v>-19790104.719999999</v>
          </cell>
          <cell r="H150">
            <v>-28244.57</v>
          </cell>
        </row>
        <row r="151">
          <cell r="A151" t="str">
            <v>71002560</v>
          </cell>
          <cell r="B151" t="str">
            <v>Per Diem Mileage</v>
          </cell>
          <cell r="C151">
            <v>-5632337.0300000003</v>
          </cell>
          <cell r="D151">
            <v>-5818575.0999999996</v>
          </cell>
          <cell r="E151">
            <v>186238.07</v>
          </cell>
          <cell r="F151">
            <v>-25849285.18</v>
          </cell>
          <cell r="G151">
            <v>-24250118.66</v>
          </cell>
          <cell r="H151">
            <v>-1599166.52</v>
          </cell>
        </row>
        <row r="152">
          <cell r="A152" t="str">
            <v>71002851</v>
          </cell>
          <cell r="B152" t="str">
            <v>Pueblo Rail Faci ZBA</v>
          </cell>
          <cell r="C152">
            <v>0</v>
          </cell>
          <cell r="D152">
            <v>0</v>
          </cell>
          <cell r="E152">
            <v>0</v>
          </cell>
          <cell r="F152">
            <v>0</v>
          </cell>
          <cell r="G152">
            <v>2568.9699999999998</v>
          </cell>
          <cell r="H152">
            <v>-2568.9699999999998</v>
          </cell>
        </row>
        <row r="153">
          <cell r="A153" t="str">
            <v>71002990</v>
          </cell>
          <cell r="B153" t="str">
            <v>Composite Plastics T</v>
          </cell>
          <cell r="C153">
            <v>0</v>
          </cell>
          <cell r="D153">
            <v>0</v>
          </cell>
          <cell r="E153">
            <v>0</v>
          </cell>
          <cell r="F153">
            <v>0</v>
          </cell>
          <cell r="G153">
            <v>0</v>
          </cell>
          <cell r="H153">
            <v>0</v>
          </cell>
        </row>
        <row r="154">
          <cell r="A154" t="str">
            <v>71003000</v>
          </cell>
          <cell r="B154" t="str">
            <v>New Tie Material</v>
          </cell>
          <cell r="C154">
            <v>-459545.29</v>
          </cell>
          <cell r="D154">
            <v>-471832.38</v>
          </cell>
          <cell r="E154">
            <v>12287.09</v>
          </cell>
          <cell r="F154">
            <v>-1819109.88</v>
          </cell>
          <cell r="G154">
            <v>-779334.31</v>
          </cell>
          <cell r="H154">
            <v>-1039775.57</v>
          </cell>
        </row>
        <row r="155">
          <cell r="A155" t="str">
            <v>71003010</v>
          </cell>
          <cell r="B155" t="str">
            <v>Used Tie Material</v>
          </cell>
          <cell r="C155">
            <v>-129396.96</v>
          </cell>
          <cell r="D155">
            <v>0</v>
          </cell>
          <cell r="E155">
            <v>-129396.96</v>
          </cell>
          <cell r="F155">
            <v>-408392.36</v>
          </cell>
          <cell r="G155">
            <v>-5418.4</v>
          </cell>
          <cell r="H155">
            <v>-402973.96</v>
          </cell>
        </row>
        <row r="156">
          <cell r="A156" t="str">
            <v>71003040</v>
          </cell>
          <cell r="B156" t="str">
            <v>New Rail material</v>
          </cell>
          <cell r="C156">
            <v>-108426.83</v>
          </cell>
          <cell r="D156">
            <v>-152479.03</v>
          </cell>
          <cell r="E156">
            <v>44052.2</v>
          </cell>
          <cell r="F156">
            <v>-377351.78</v>
          </cell>
          <cell r="G156">
            <v>-138035.29</v>
          </cell>
          <cell r="H156">
            <v>-239316.49</v>
          </cell>
        </row>
        <row r="157">
          <cell r="A157" t="str">
            <v>71003050</v>
          </cell>
          <cell r="B157" t="str">
            <v>Used Rail Material</v>
          </cell>
          <cell r="C157">
            <v>-91376.2</v>
          </cell>
          <cell r="D157">
            <v>-67236.639999999999</v>
          </cell>
          <cell r="E157">
            <v>-24139.56</v>
          </cell>
          <cell r="F157">
            <v>-246120.82</v>
          </cell>
          <cell r="G157">
            <v>-340061.52</v>
          </cell>
          <cell r="H157">
            <v>93940.7</v>
          </cell>
        </row>
        <row r="158">
          <cell r="A158" t="str">
            <v>71003080</v>
          </cell>
          <cell r="B158" t="str">
            <v>Other Track Material</v>
          </cell>
          <cell r="C158">
            <v>-4232855.93</v>
          </cell>
          <cell r="D158">
            <v>-8408754.8900000006</v>
          </cell>
          <cell r="E158">
            <v>4175898.96</v>
          </cell>
          <cell r="F158">
            <v>-27981009.5</v>
          </cell>
          <cell r="G158">
            <v>-25937700.16</v>
          </cell>
          <cell r="H158">
            <v>-2043309.34</v>
          </cell>
        </row>
        <row r="159">
          <cell r="A159" t="str">
            <v>71003100</v>
          </cell>
          <cell r="B159" t="str">
            <v>Ballast Material</v>
          </cell>
          <cell r="C159">
            <v>-307407.46000000002</v>
          </cell>
          <cell r="D159">
            <v>-276201.18</v>
          </cell>
          <cell r="E159">
            <v>-31206.28</v>
          </cell>
          <cell r="F159">
            <v>-533477.6</v>
          </cell>
          <cell r="G159">
            <v>-784282.77</v>
          </cell>
          <cell r="H159">
            <v>250805.17</v>
          </cell>
        </row>
        <row r="160">
          <cell r="A160" t="str">
            <v>71003101</v>
          </cell>
          <cell r="B160" t="str">
            <v>Shops &amp; Shop Machin</v>
          </cell>
          <cell r="C160">
            <v>-7788286.29</v>
          </cell>
          <cell r="D160">
            <v>-16195706.630000001</v>
          </cell>
          <cell r="E160">
            <v>8407420.3399999999</v>
          </cell>
          <cell r="F160">
            <v>-27007292.07</v>
          </cell>
          <cell r="G160">
            <v>-58589026.93</v>
          </cell>
          <cell r="H160">
            <v>31581734.859999999</v>
          </cell>
        </row>
        <row r="161">
          <cell r="A161" t="str">
            <v>71003102</v>
          </cell>
          <cell r="B161" t="str">
            <v>Small Tools &amp; Shop</v>
          </cell>
          <cell r="C161">
            <v>-20612730.82</v>
          </cell>
          <cell r="D161">
            <v>-20997118.77</v>
          </cell>
          <cell r="E161">
            <v>384387.95</v>
          </cell>
          <cell r="F161">
            <v>-75826737.370000005</v>
          </cell>
          <cell r="G161">
            <v>-68432752.629999995</v>
          </cell>
          <cell r="H161">
            <v>-7393984.7400000002</v>
          </cell>
        </row>
        <row r="162">
          <cell r="A162" t="str">
            <v>71003103</v>
          </cell>
          <cell r="B162" t="str">
            <v>Drinking Water</v>
          </cell>
          <cell r="C162">
            <v>-395226.58</v>
          </cell>
          <cell r="D162">
            <v>-332896.5</v>
          </cell>
          <cell r="E162">
            <v>-62330.080000000002</v>
          </cell>
          <cell r="F162">
            <v>-1986572.83</v>
          </cell>
          <cell r="G162">
            <v>-1580218.43</v>
          </cell>
          <cell r="H162">
            <v>-406354.4</v>
          </cell>
        </row>
        <row r="163">
          <cell r="A163" t="str">
            <v>71003104</v>
          </cell>
          <cell r="B163" t="str">
            <v>On-Track Wk Equip</v>
          </cell>
          <cell r="C163">
            <v>-8031389.5300000003</v>
          </cell>
          <cell r="D163">
            <v>-1513293.9</v>
          </cell>
          <cell r="E163">
            <v>-6518095.6299999999</v>
          </cell>
          <cell r="F163">
            <v>-37407383.030000001</v>
          </cell>
          <cell r="G163">
            <v>-4265844.33</v>
          </cell>
          <cell r="H163">
            <v>-33141538.699999999</v>
          </cell>
        </row>
        <row r="164">
          <cell r="A164" t="str">
            <v>71003105</v>
          </cell>
          <cell r="B164" t="str">
            <v>Off-Track Work Equip</v>
          </cell>
          <cell r="C164">
            <v>-983555.4</v>
          </cell>
          <cell r="D164">
            <v>-533898.49</v>
          </cell>
          <cell r="E164">
            <v>-449656.91</v>
          </cell>
          <cell r="F164">
            <v>-3710936.67</v>
          </cell>
          <cell r="G164">
            <v>-1763414.4</v>
          </cell>
          <cell r="H164">
            <v>-1947522.27</v>
          </cell>
        </row>
        <row r="165">
          <cell r="A165" t="str">
            <v>71003106</v>
          </cell>
          <cell r="B165" t="str">
            <v>Struct &amp; Culvert Mat</v>
          </cell>
          <cell r="C165">
            <v>-897398.57</v>
          </cell>
          <cell r="D165">
            <v>-1015701.41</v>
          </cell>
          <cell r="E165">
            <v>118302.84</v>
          </cell>
          <cell r="F165">
            <v>-2159152.9900000002</v>
          </cell>
          <cell r="G165">
            <v>-1786323.04</v>
          </cell>
          <cell r="H165">
            <v>-372829.95</v>
          </cell>
        </row>
        <row r="166">
          <cell r="A166" t="str">
            <v>71003110</v>
          </cell>
          <cell r="B166" t="str">
            <v>Track Salvage Credit</v>
          </cell>
          <cell r="C166">
            <v>0</v>
          </cell>
          <cell r="D166">
            <v>0</v>
          </cell>
          <cell r="E166">
            <v>0</v>
          </cell>
          <cell r="F166">
            <v>0</v>
          </cell>
          <cell r="G166">
            <v>1099.3900000000001</v>
          </cell>
          <cell r="H166">
            <v>-1099.3900000000001</v>
          </cell>
        </row>
        <row r="167">
          <cell r="A167" t="str">
            <v>71003120</v>
          </cell>
          <cell r="B167" t="str">
            <v>Telecom Material</v>
          </cell>
          <cell r="C167">
            <v>-5672389.5300000003</v>
          </cell>
          <cell r="D167">
            <v>-4449971.93</v>
          </cell>
          <cell r="E167">
            <v>-1222417.6000000001</v>
          </cell>
          <cell r="F167">
            <v>-18346692.379999999</v>
          </cell>
          <cell r="G167">
            <v>-14302028.75</v>
          </cell>
          <cell r="H167">
            <v>-4044663.63</v>
          </cell>
        </row>
        <row r="168">
          <cell r="A168" t="str">
            <v>71003121</v>
          </cell>
          <cell r="B168" t="str">
            <v>Telec Mat – Roll Sto</v>
          </cell>
          <cell r="C168">
            <v>-454.03</v>
          </cell>
          <cell r="D168">
            <v>-130.88</v>
          </cell>
          <cell r="E168">
            <v>-323.14999999999998</v>
          </cell>
          <cell r="F168">
            <v>-1106.3800000000001</v>
          </cell>
          <cell r="G168">
            <v>-470.49</v>
          </cell>
          <cell r="H168">
            <v>-635.89</v>
          </cell>
        </row>
        <row r="169">
          <cell r="A169" t="str">
            <v>71003130</v>
          </cell>
          <cell r="B169" t="str">
            <v>Signal Material</v>
          </cell>
          <cell r="C169">
            <v>-4401971.18</v>
          </cell>
          <cell r="D169">
            <v>-3666147.4</v>
          </cell>
          <cell r="E169">
            <v>-735823.78</v>
          </cell>
          <cell r="F169">
            <v>-14332875.779999999</v>
          </cell>
          <cell r="G169">
            <v>-13501575.85</v>
          </cell>
          <cell r="H169">
            <v>-831299.93</v>
          </cell>
        </row>
        <row r="170">
          <cell r="A170" t="str">
            <v>71003160</v>
          </cell>
          <cell r="B170" t="str">
            <v>Pro Cd Audit Review</v>
          </cell>
          <cell r="C170">
            <v>-64.040000000000006</v>
          </cell>
          <cell r="D170">
            <v>-3331.05</v>
          </cell>
          <cell r="E170">
            <v>3267.01</v>
          </cell>
          <cell r="F170">
            <v>-1366.86</v>
          </cell>
          <cell r="G170">
            <v>-4872.2700000000004</v>
          </cell>
          <cell r="H170">
            <v>3505.41</v>
          </cell>
        </row>
        <row r="171">
          <cell r="A171" t="str">
            <v>71003167</v>
          </cell>
          <cell r="B171" t="str">
            <v>Crosstown UPS Drayag</v>
          </cell>
          <cell r="C171">
            <v>0</v>
          </cell>
          <cell r="D171">
            <v>0</v>
          </cell>
          <cell r="E171">
            <v>0</v>
          </cell>
          <cell r="F171">
            <v>0</v>
          </cell>
          <cell r="G171">
            <v>0</v>
          </cell>
          <cell r="H171">
            <v>0</v>
          </cell>
        </row>
        <row r="172">
          <cell r="A172" t="str">
            <v>71003169</v>
          </cell>
          <cell r="B172" t="str">
            <v>Crosstown ETL/LTL Dr</v>
          </cell>
          <cell r="C172">
            <v>0</v>
          </cell>
          <cell r="D172">
            <v>0</v>
          </cell>
          <cell r="E172">
            <v>0</v>
          </cell>
          <cell r="F172">
            <v>0</v>
          </cell>
          <cell r="G172">
            <v>0</v>
          </cell>
          <cell r="H172">
            <v>0</v>
          </cell>
        </row>
        <row r="173">
          <cell r="A173" t="str">
            <v>71003171</v>
          </cell>
          <cell r="B173" t="str">
            <v>Crosstown TL/IMC Dra</v>
          </cell>
          <cell r="C173">
            <v>0</v>
          </cell>
          <cell r="D173">
            <v>0</v>
          </cell>
          <cell r="E173">
            <v>0</v>
          </cell>
          <cell r="F173">
            <v>0</v>
          </cell>
          <cell r="G173">
            <v>0</v>
          </cell>
          <cell r="H173">
            <v>0</v>
          </cell>
        </row>
        <row r="174">
          <cell r="A174" t="str">
            <v>71003172</v>
          </cell>
          <cell r="B174" t="str">
            <v>Crosstown Intl Dray</v>
          </cell>
          <cell r="C174">
            <v>0</v>
          </cell>
          <cell r="D174">
            <v>0</v>
          </cell>
          <cell r="E174">
            <v>0</v>
          </cell>
          <cell r="F174">
            <v>0</v>
          </cell>
          <cell r="G174">
            <v>77628.78</v>
          </cell>
          <cell r="H174">
            <v>-77628.78</v>
          </cell>
        </row>
        <row r="175">
          <cell r="A175" t="str">
            <v>71003177</v>
          </cell>
          <cell r="B175" t="str">
            <v>Crosstown Unseg Dray</v>
          </cell>
          <cell r="C175">
            <v>-1712585</v>
          </cell>
          <cell r="D175">
            <v>-2116119.8199999998</v>
          </cell>
          <cell r="E175">
            <v>403534.82</v>
          </cell>
          <cell r="F175">
            <v>-7181579.0499999998</v>
          </cell>
          <cell r="G175">
            <v>-8129806.3600000003</v>
          </cell>
          <cell r="H175">
            <v>948227.31</v>
          </cell>
        </row>
        <row r="176">
          <cell r="A176" t="str">
            <v>71003180</v>
          </cell>
          <cell r="B176" t="str">
            <v>Pro-Card Purchases</v>
          </cell>
          <cell r="C176">
            <v>-2888301.19</v>
          </cell>
          <cell r="D176">
            <v>-3517328.86</v>
          </cell>
          <cell r="E176">
            <v>629027.67000000004</v>
          </cell>
          <cell r="F176">
            <v>-14097926.390000001</v>
          </cell>
          <cell r="G176">
            <v>-14662445.060000001</v>
          </cell>
          <cell r="H176">
            <v>564518.67000000004</v>
          </cell>
        </row>
        <row r="177">
          <cell r="A177" t="str">
            <v>71003200</v>
          </cell>
          <cell r="B177" t="str">
            <v>Locomotive Material</v>
          </cell>
          <cell r="C177">
            <v>-38995855.609999999</v>
          </cell>
          <cell r="D177">
            <v>-19218848.890000001</v>
          </cell>
          <cell r="E177">
            <v>-19777006.719999999</v>
          </cell>
          <cell r="F177">
            <v>-160580261.83000001</v>
          </cell>
          <cell r="G177">
            <v>-96771215.060000002</v>
          </cell>
          <cell r="H177">
            <v>-63809046.770000003</v>
          </cell>
        </row>
        <row r="178">
          <cell r="A178" t="str">
            <v>71003210</v>
          </cell>
          <cell r="B178" t="str">
            <v>Car Cleaning - Ag</v>
          </cell>
          <cell r="C178">
            <v>-398973.26</v>
          </cell>
          <cell r="D178">
            <v>-363284.6</v>
          </cell>
          <cell r="E178">
            <v>-35688.660000000003</v>
          </cell>
          <cell r="F178">
            <v>-2073657.31</v>
          </cell>
          <cell r="G178">
            <v>-1334146.8</v>
          </cell>
          <cell r="H178">
            <v>-739510.51</v>
          </cell>
        </row>
        <row r="179">
          <cell r="A179" t="str">
            <v>71003220</v>
          </cell>
          <cell r="B179" t="str">
            <v>Car Cleaning - Indus</v>
          </cell>
          <cell r="C179">
            <v>-656426.75</v>
          </cell>
          <cell r="D179">
            <v>-810064.5</v>
          </cell>
          <cell r="E179">
            <v>153637.75</v>
          </cell>
          <cell r="F179">
            <v>-2202799.7599999998</v>
          </cell>
          <cell r="G179">
            <v>-3038680.99</v>
          </cell>
          <cell r="H179">
            <v>835881.23</v>
          </cell>
        </row>
        <row r="180">
          <cell r="A180" t="str">
            <v>71003230</v>
          </cell>
          <cell r="B180" t="str">
            <v>Car Cleaning - Chemi</v>
          </cell>
          <cell r="C180">
            <v>0</v>
          </cell>
          <cell r="D180">
            <v>-41199</v>
          </cell>
          <cell r="E180">
            <v>41199</v>
          </cell>
          <cell r="F180">
            <v>39870</v>
          </cell>
          <cell r="G180">
            <v>-68354.710000000006</v>
          </cell>
          <cell r="H180">
            <v>108224.71</v>
          </cell>
        </row>
        <row r="181">
          <cell r="A181" t="str">
            <v>71003240</v>
          </cell>
          <cell r="B181" t="str">
            <v>Loco Traction Motors</v>
          </cell>
          <cell r="C181">
            <v>-5678042.1699999999</v>
          </cell>
          <cell r="D181">
            <v>-6346230.3300000001</v>
          </cell>
          <cell r="E181">
            <v>668188.16000000003</v>
          </cell>
          <cell r="F181">
            <v>-21586175.030000001</v>
          </cell>
          <cell r="G181">
            <v>-23924439.100000001</v>
          </cell>
          <cell r="H181">
            <v>2338264.0699999998</v>
          </cell>
        </row>
        <row r="182">
          <cell r="A182" t="str">
            <v>71003250</v>
          </cell>
          <cell r="B182" t="str">
            <v>Frt Car Matl</v>
          </cell>
          <cell r="C182">
            <v>-18201894.879999999</v>
          </cell>
          <cell r="D182">
            <v>-15731901.02</v>
          </cell>
          <cell r="E182">
            <v>-2469993.86</v>
          </cell>
          <cell r="F182">
            <v>-73145641.650000006</v>
          </cell>
          <cell r="G182">
            <v>-62150495.909999996</v>
          </cell>
          <cell r="H182">
            <v>-10995145.74</v>
          </cell>
        </row>
        <row r="183">
          <cell r="A183" t="str">
            <v>71003260</v>
          </cell>
          <cell r="B183" t="str">
            <v>Frt Car  Wheels</v>
          </cell>
          <cell r="C183">
            <v>-75612621.519999996</v>
          </cell>
          <cell r="D183">
            <v>-53144199.689999998</v>
          </cell>
          <cell r="E183">
            <v>-22468421.829999998</v>
          </cell>
          <cell r="F183">
            <v>-284615693.31</v>
          </cell>
          <cell r="G183">
            <v>-219896944.22</v>
          </cell>
          <cell r="H183">
            <v>-64718749.090000004</v>
          </cell>
        </row>
        <row r="184">
          <cell r="A184" t="str">
            <v>71003600</v>
          </cell>
          <cell r="B184" t="str">
            <v>Foreign Chassis-Dome</v>
          </cell>
          <cell r="C184">
            <v>-355.91</v>
          </cell>
          <cell r="D184">
            <v>0</v>
          </cell>
          <cell r="E184">
            <v>-355.91</v>
          </cell>
          <cell r="F184">
            <v>-1204.1199999999999</v>
          </cell>
          <cell r="G184">
            <v>0</v>
          </cell>
          <cell r="H184">
            <v>-1204.1199999999999</v>
          </cell>
        </row>
        <row r="185">
          <cell r="A185" t="str">
            <v>71003605</v>
          </cell>
          <cell r="B185" t="str">
            <v>Foreign Chassis-Dome</v>
          </cell>
          <cell r="C185">
            <v>-110142.43</v>
          </cell>
          <cell r="D185">
            <v>0</v>
          </cell>
          <cell r="E185">
            <v>-110142.43</v>
          </cell>
          <cell r="F185">
            <v>-323494.15000000002</v>
          </cell>
          <cell r="G185">
            <v>0</v>
          </cell>
          <cell r="H185">
            <v>-323494.15000000002</v>
          </cell>
        </row>
        <row r="186">
          <cell r="A186" t="str">
            <v>71003612</v>
          </cell>
          <cell r="B186" t="str">
            <v>Private Container-In</v>
          </cell>
          <cell r="C186">
            <v>0</v>
          </cell>
          <cell r="D186">
            <v>0</v>
          </cell>
          <cell r="E186">
            <v>0</v>
          </cell>
          <cell r="F186">
            <v>0</v>
          </cell>
          <cell r="G186">
            <v>-1486.72</v>
          </cell>
          <cell r="H186">
            <v>1486.72</v>
          </cell>
        </row>
        <row r="187">
          <cell r="A187" t="str">
            <v>71003624</v>
          </cell>
          <cell r="B187" t="str">
            <v>Private Trailer-Temp</v>
          </cell>
          <cell r="C187">
            <v>-50890.559999999998</v>
          </cell>
          <cell r="D187">
            <v>-67634</v>
          </cell>
          <cell r="E187">
            <v>16743.439999999999</v>
          </cell>
          <cell r="F187">
            <v>-258971.73</v>
          </cell>
          <cell r="G187">
            <v>-113730</v>
          </cell>
          <cell r="H187">
            <v>-145241.73000000001</v>
          </cell>
        </row>
        <row r="188">
          <cell r="A188" t="str">
            <v>71003628</v>
          </cell>
          <cell r="B188" t="str">
            <v>System Container - O</v>
          </cell>
          <cell r="C188">
            <v>0</v>
          </cell>
          <cell r="D188">
            <v>0</v>
          </cell>
          <cell r="E188">
            <v>0</v>
          </cell>
          <cell r="F188">
            <v>-500</v>
          </cell>
          <cell r="G188">
            <v>0</v>
          </cell>
          <cell r="H188">
            <v>-500</v>
          </cell>
        </row>
        <row r="189">
          <cell r="A189" t="str">
            <v>71003270</v>
          </cell>
          <cell r="B189" t="str">
            <v>Frt Car  Wheels CR</v>
          </cell>
          <cell r="C189">
            <v>31561010</v>
          </cell>
          <cell r="D189">
            <v>19259800</v>
          </cell>
          <cell r="E189">
            <v>12301210</v>
          </cell>
          <cell r="F189">
            <v>112154630</v>
          </cell>
          <cell r="G189">
            <v>86432400</v>
          </cell>
          <cell r="H189">
            <v>25722230</v>
          </cell>
        </row>
        <row r="190">
          <cell r="A190" t="str">
            <v>71003300</v>
          </cell>
          <cell r="B190" t="str">
            <v>Locomotive Fuel Expe</v>
          </cell>
          <cell r="C190">
            <v>-522493764.73000002</v>
          </cell>
          <cell r="D190">
            <v>-967966510.89999998</v>
          </cell>
          <cell r="E190">
            <v>445472746.17000002</v>
          </cell>
          <cell r="F190">
            <v>-2429147335.4099998</v>
          </cell>
          <cell r="G190">
            <v>-4184858290.9499998</v>
          </cell>
          <cell r="H190">
            <v>1755710955.54</v>
          </cell>
        </row>
        <row r="191">
          <cell r="A191" t="str">
            <v>71003301</v>
          </cell>
          <cell r="B191" t="str">
            <v>Worktrain Fuel</v>
          </cell>
          <cell r="C191">
            <v>4613081.82</v>
          </cell>
          <cell r="D191">
            <v>8806402.5600000005</v>
          </cell>
          <cell r="E191">
            <v>-4193320.74</v>
          </cell>
          <cell r="F191">
            <v>39141384.229999997</v>
          </cell>
          <cell r="G191">
            <v>36321041.380000003</v>
          </cell>
          <cell r="H191">
            <v>2820342.85</v>
          </cell>
        </row>
        <row r="192">
          <cell r="A192" t="str">
            <v>71003320</v>
          </cell>
          <cell r="B192" t="str">
            <v>Locomotive Lube Oil</v>
          </cell>
          <cell r="C192">
            <v>-8562849.3000000007</v>
          </cell>
          <cell r="D192">
            <v>-12580278.890000001</v>
          </cell>
          <cell r="E192">
            <v>4017429.59</v>
          </cell>
          <cell r="F192">
            <v>-37088978.609999999</v>
          </cell>
          <cell r="G192">
            <v>-52144925.619999997</v>
          </cell>
          <cell r="H192">
            <v>15055947.01</v>
          </cell>
        </row>
        <row r="193">
          <cell r="A193" t="str">
            <v>71003350</v>
          </cell>
          <cell r="B193" t="str">
            <v>Car Seals</v>
          </cell>
          <cell r="C193">
            <v>-48074.67</v>
          </cell>
          <cell r="D193">
            <v>-39600.589999999997</v>
          </cell>
          <cell r="E193">
            <v>-8474.08</v>
          </cell>
          <cell r="F193">
            <v>-175293.21</v>
          </cell>
          <cell r="G193">
            <v>-183488.65</v>
          </cell>
          <cell r="H193">
            <v>8195.44</v>
          </cell>
        </row>
        <row r="194">
          <cell r="A194" t="str">
            <v>71003360</v>
          </cell>
          <cell r="B194" t="str">
            <v>Off Highway Equ Fuel</v>
          </cell>
          <cell r="C194">
            <v>-10285658.289999999</v>
          </cell>
          <cell r="D194">
            <v>-16498561.52</v>
          </cell>
          <cell r="E194">
            <v>6212903.2300000004</v>
          </cell>
          <cell r="F194">
            <v>-45755833.880000003</v>
          </cell>
          <cell r="G194">
            <v>-63676682.68</v>
          </cell>
          <cell r="H194">
            <v>17920848.800000001</v>
          </cell>
        </row>
        <row r="195">
          <cell r="A195" t="str">
            <v>71003367</v>
          </cell>
          <cell r="B195" t="str">
            <v>Expedite UPS Drayage</v>
          </cell>
          <cell r="C195">
            <v>0</v>
          </cell>
          <cell r="D195">
            <v>0</v>
          </cell>
          <cell r="E195">
            <v>0</v>
          </cell>
          <cell r="F195">
            <v>0</v>
          </cell>
          <cell r="G195">
            <v>-448808.47</v>
          </cell>
          <cell r="H195">
            <v>448808.47</v>
          </cell>
        </row>
        <row r="196">
          <cell r="A196" t="str">
            <v>71003369</v>
          </cell>
          <cell r="B196" t="str">
            <v>Expedited ETL/LTL Dr</v>
          </cell>
          <cell r="C196">
            <v>0</v>
          </cell>
          <cell r="D196">
            <v>0</v>
          </cell>
          <cell r="E196">
            <v>0</v>
          </cell>
          <cell r="F196">
            <v>0</v>
          </cell>
          <cell r="G196">
            <v>0</v>
          </cell>
          <cell r="H196">
            <v>0</v>
          </cell>
        </row>
        <row r="197">
          <cell r="A197" t="str">
            <v>71003370</v>
          </cell>
          <cell r="B197" t="str">
            <v>Subsidiary Fuel</v>
          </cell>
          <cell r="C197">
            <v>-68531.44</v>
          </cell>
          <cell r="D197">
            <v>-76685</v>
          </cell>
          <cell r="E197">
            <v>8153.56</v>
          </cell>
          <cell r="F197">
            <v>-158979.12</v>
          </cell>
          <cell r="G197">
            <v>-289605.71999999997</v>
          </cell>
          <cell r="H197">
            <v>130626.6</v>
          </cell>
        </row>
        <row r="198">
          <cell r="A198" t="str">
            <v>71003371</v>
          </cell>
          <cell r="B198" t="str">
            <v>Expedited TL/IMC Dra</v>
          </cell>
          <cell r="C198">
            <v>0</v>
          </cell>
          <cell r="D198">
            <v>0</v>
          </cell>
          <cell r="E198">
            <v>0</v>
          </cell>
          <cell r="F198">
            <v>0</v>
          </cell>
          <cell r="G198">
            <v>0</v>
          </cell>
          <cell r="H198">
            <v>0</v>
          </cell>
        </row>
        <row r="199">
          <cell r="A199" t="str">
            <v>71003372</v>
          </cell>
          <cell r="B199" t="str">
            <v>Expedited Intl Dray</v>
          </cell>
          <cell r="C199">
            <v>0</v>
          </cell>
          <cell r="D199">
            <v>0</v>
          </cell>
          <cell r="E199">
            <v>0</v>
          </cell>
          <cell r="F199">
            <v>0</v>
          </cell>
          <cell r="G199">
            <v>0</v>
          </cell>
          <cell r="H199">
            <v>0</v>
          </cell>
        </row>
        <row r="200">
          <cell r="A200" t="str">
            <v>71003377</v>
          </cell>
          <cell r="B200" t="str">
            <v>Expedited UnsegDray</v>
          </cell>
          <cell r="C200">
            <v>-746850.05</v>
          </cell>
          <cell r="D200">
            <v>-2282679.7200000002</v>
          </cell>
          <cell r="E200">
            <v>1535829.67</v>
          </cell>
          <cell r="F200">
            <v>-2026304.82</v>
          </cell>
          <cell r="G200">
            <v>-6972252.5899999999</v>
          </cell>
          <cell r="H200">
            <v>4945947.7699999996</v>
          </cell>
        </row>
        <row r="201">
          <cell r="A201" t="str">
            <v>71003400</v>
          </cell>
          <cell r="B201" t="str">
            <v>Inventory Adjustment</v>
          </cell>
          <cell r="C201">
            <v>-3601051.69</v>
          </cell>
          <cell r="D201">
            <v>-1128334.3799999999</v>
          </cell>
          <cell r="E201">
            <v>-2472717.31</v>
          </cell>
          <cell r="F201">
            <v>-10644285.9</v>
          </cell>
          <cell r="G201">
            <v>-132086.07999999999</v>
          </cell>
          <cell r="H201">
            <v>-10512199.82</v>
          </cell>
        </row>
        <row r="202">
          <cell r="A202" t="str">
            <v>71003403</v>
          </cell>
          <cell r="B202" t="str">
            <v>Railway Publication</v>
          </cell>
          <cell r="C202">
            <v>-172487.15</v>
          </cell>
          <cell r="D202">
            <v>-127260.25</v>
          </cell>
          <cell r="E202">
            <v>-45226.9</v>
          </cell>
          <cell r="F202">
            <v>-624011.42000000004</v>
          </cell>
          <cell r="G202">
            <v>-602379.81999999995</v>
          </cell>
          <cell r="H202">
            <v>-21631.599999999999</v>
          </cell>
        </row>
        <row r="203">
          <cell r="A203" t="str">
            <v>71003404</v>
          </cell>
          <cell r="B203" t="str">
            <v>Certs of Recog</v>
          </cell>
          <cell r="C203">
            <v>12325.14</v>
          </cell>
          <cell r="D203">
            <v>-488833.34</v>
          </cell>
          <cell r="E203">
            <v>501158.48</v>
          </cell>
          <cell r="F203">
            <v>-610050.24</v>
          </cell>
          <cell r="G203">
            <v>-943843.54</v>
          </cell>
          <cell r="H203">
            <v>333793.3</v>
          </cell>
        </row>
        <row r="204">
          <cell r="A204" t="str">
            <v>71003405</v>
          </cell>
          <cell r="B204" t="str">
            <v>Service Awards</v>
          </cell>
          <cell r="C204">
            <v>-280236.99</v>
          </cell>
          <cell r="D204">
            <v>-322323.42</v>
          </cell>
          <cell r="E204">
            <v>42086.43</v>
          </cell>
          <cell r="F204">
            <v>-1155776.54</v>
          </cell>
          <cell r="G204">
            <v>-1608097.49</v>
          </cell>
          <cell r="H204">
            <v>452320.95</v>
          </cell>
        </row>
        <row r="205">
          <cell r="A205" t="str">
            <v>71003420</v>
          </cell>
          <cell r="B205" t="str">
            <v>Misc Scrap Credit</v>
          </cell>
          <cell r="C205">
            <v>3395359.12</v>
          </cell>
          <cell r="D205">
            <v>6141638.6500000004</v>
          </cell>
          <cell r="E205">
            <v>-2746279.53</v>
          </cell>
          <cell r="F205">
            <v>17295797.489999998</v>
          </cell>
          <cell r="G205">
            <v>29733176.359999999</v>
          </cell>
          <cell r="H205">
            <v>-12437378.869999999</v>
          </cell>
        </row>
        <row r="206">
          <cell r="A206" t="str">
            <v>71003430</v>
          </cell>
          <cell r="B206" t="str">
            <v>Vehicle Fuel</v>
          </cell>
          <cell r="C206">
            <v>-11615178.779999999</v>
          </cell>
          <cell r="D206">
            <v>-17033084.350000001</v>
          </cell>
          <cell r="E206">
            <v>5417905.5700000003</v>
          </cell>
          <cell r="F206">
            <v>-52204992.450000003</v>
          </cell>
          <cell r="G206">
            <v>-73743850.469999999</v>
          </cell>
          <cell r="H206">
            <v>21538858.02</v>
          </cell>
        </row>
        <row r="207">
          <cell r="A207" t="str">
            <v>71003440</v>
          </cell>
          <cell r="B207" t="str">
            <v>Office Station Supp</v>
          </cell>
          <cell r="C207">
            <v>-2919479.85</v>
          </cell>
          <cell r="D207">
            <v>-2785724.56</v>
          </cell>
          <cell r="E207">
            <v>-133755.29</v>
          </cell>
          <cell r="F207">
            <v>-12040710.4</v>
          </cell>
          <cell r="G207">
            <v>-12356541.449999999</v>
          </cell>
          <cell r="H207">
            <v>315831.05</v>
          </cell>
        </row>
        <row r="208">
          <cell r="A208" t="str">
            <v>71003460</v>
          </cell>
          <cell r="B208" t="str">
            <v>Computer Supplies</v>
          </cell>
          <cell r="C208">
            <v>-2031118.23</v>
          </cell>
          <cell r="D208">
            <v>-826151.64</v>
          </cell>
          <cell r="E208">
            <v>-1204966.5900000001</v>
          </cell>
          <cell r="F208">
            <v>-14011981.050000001</v>
          </cell>
          <cell r="G208">
            <v>-10915116.32</v>
          </cell>
          <cell r="H208">
            <v>-3096864.73</v>
          </cell>
        </row>
        <row r="209">
          <cell r="A209" t="str">
            <v>71003480</v>
          </cell>
          <cell r="B209" t="str">
            <v>Printing</v>
          </cell>
          <cell r="C209">
            <v>-594898.78</v>
          </cell>
          <cell r="D209">
            <v>-776307.11</v>
          </cell>
          <cell r="E209">
            <v>181408.33</v>
          </cell>
          <cell r="F209">
            <v>-2752659.29</v>
          </cell>
          <cell r="G209">
            <v>-3247534.17</v>
          </cell>
          <cell r="H209">
            <v>494874.88</v>
          </cell>
        </row>
        <row r="210">
          <cell r="A210" t="str">
            <v>71003503</v>
          </cell>
          <cell r="B210" t="str">
            <v>Project Store Expens - New</v>
          </cell>
          <cell r="C210">
            <v>17985812.359999999</v>
          </cell>
          <cell r="D210">
            <v>12366143.6</v>
          </cell>
          <cell r="E210">
            <v>5619668.7599999998</v>
          </cell>
          <cell r="F210">
            <v>63628684.789999999</v>
          </cell>
          <cell r="G210">
            <v>40606810.700000003</v>
          </cell>
          <cell r="H210">
            <v>23021874.09</v>
          </cell>
        </row>
        <row r="211">
          <cell r="A211" t="str">
            <v>71003528</v>
          </cell>
          <cell r="B211" t="str">
            <v>Subscript &amp; Period</v>
          </cell>
          <cell r="C211">
            <v>-154411.13</v>
          </cell>
          <cell r="D211">
            <v>-268306.11</v>
          </cell>
          <cell r="E211">
            <v>113894.98</v>
          </cell>
          <cell r="F211">
            <v>-621476.46</v>
          </cell>
          <cell r="G211">
            <v>-696976.01</v>
          </cell>
          <cell r="H211">
            <v>75499.55</v>
          </cell>
        </row>
        <row r="212">
          <cell r="A212" t="str">
            <v>71003530</v>
          </cell>
          <cell r="B212" t="str">
            <v>BC - Material</v>
          </cell>
          <cell r="C212">
            <v>-1560.21</v>
          </cell>
          <cell r="D212">
            <v>-12379.55</v>
          </cell>
          <cell r="E212">
            <v>10819.34</v>
          </cell>
          <cell r="F212">
            <v>-33407.83</v>
          </cell>
          <cell r="G212">
            <v>-55198.63</v>
          </cell>
          <cell r="H212">
            <v>21790.799999999999</v>
          </cell>
        </row>
        <row r="213">
          <cell r="A213" t="str">
            <v>71003550</v>
          </cell>
          <cell r="B213" t="str">
            <v>Loco Matl Recapital</v>
          </cell>
          <cell r="C213">
            <v>13575489.439999999</v>
          </cell>
          <cell r="D213">
            <v>0</v>
          </cell>
          <cell r="E213">
            <v>13575489.439999999</v>
          </cell>
          <cell r="F213">
            <v>48481991.18</v>
          </cell>
          <cell r="G213">
            <v>-37854.01</v>
          </cell>
          <cell r="H213">
            <v>48519845.189999998</v>
          </cell>
        </row>
        <row r="214">
          <cell r="A214" t="str">
            <v>71003560</v>
          </cell>
          <cell r="B214" t="str">
            <v>Car Matl Recapital</v>
          </cell>
          <cell r="C214">
            <v>7713333.5499999998</v>
          </cell>
          <cell r="D214">
            <v>3017769.14</v>
          </cell>
          <cell r="E214">
            <v>4695564.41</v>
          </cell>
          <cell r="F214">
            <v>12369725.550000001</v>
          </cell>
          <cell r="G214">
            <v>5493344.2000000002</v>
          </cell>
          <cell r="H214">
            <v>6876381.3499999996</v>
          </cell>
        </row>
        <row r="215">
          <cell r="A215" t="str">
            <v>71003577</v>
          </cell>
          <cell r="B215" t="str">
            <v>Empty/Oth Unseg Dray</v>
          </cell>
          <cell r="C215">
            <v>0</v>
          </cell>
          <cell r="D215">
            <v>0</v>
          </cell>
          <cell r="E215">
            <v>0</v>
          </cell>
          <cell r="F215">
            <v>0</v>
          </cell>
          <cell r="G215">
            <v>0</v>
          </cell>
          <cell r="H215">
            <v>0</v>
          </cell>
        </row>
        <row r="216">
          <cell r="A216" t="str">
            <v>71003593</v>
          </cell>
          <cell r="B216" t="str">
            <v>Private Chass Own Re</v>
          </cell>
          <cell r="C216">
            <v>-38379.31</v>
          </cell>
          <cell r="D216">
            <v>-63351.3</v>
          </cell>
          <cell r="E216">
            <v>24971.99</v>
          </cell>
          <cell r="F216">
            <v>-206451.49</v>
          </cell>
          <cell r="G216">
            <v>-110450.53</v>
          </cell>
          <cell r="H216">
            <v>-96000.960000000006</v>
          </cell>
        </row>
        <row r="217">
          <cell r="A217" t="str">
            <v>71003595</v>
          </cell>
          <cell r="B217" t="str">
            <v>System Chassis-Dome</v>
          </cell>
          <cell r="C217">
            <v>-2290.9699999999998</v>
          </cell>
          <cell r="D217">
            <v>-17255.150000000001</v>
          </cell>
          <cell r="E217">
            <v>14964.18</v>
          </cell>
          <cell r="F217">
            <v>-34141.75</v>
          </cell>
          <cell r="G217">
            <v>-28187.43</v>
          </cell>
          <cell r="H217">
            <v>-5954.32</v>
          </cell>
        </row>
        <row r="218">
          <cell r="A218" t="str">
            <v>71003602</v>
          </cell>
          <cell r="B218" t="str">
            <v>Town Hall Meetings</v>
          </cell>
          <cell r="C218">
            <v>0</v>
          </cell>
          <cell r="D218">
            <v>0</v>
          </cell>
          <cell r="E218">
            <v>0</v>
          </cell>
          <cell r="F218">
            <v>0</v>
          </cell>
          <cell r="G218">
            <v>-3352.41</v>
          </cell>
          <cell r="H218">
            <v>3352.41</v>
          </cell>
        </row>
        <row r="219">
          <cell r="A219" t="str">
            <v>71003603</v>
          </cell>
          <cell r="B219" t="str">
            <v>Foreign Chassis-Dome</v>
          </cell>
          <cell r="C219">
            <v>-4159.05</v>
          </cell>
          <cell r="D219">
            <v>0</v>
          </cell>
          <cell r="E219">
            <v>-4159.05</v>
          </cell>
          <cell r="F219">
            <v>-7890.1</v>
          </cell>
          <cell r="G219">
            <v>0</v>
          </cell>
          <cell r="H219">
            <v>-7890.1</v>
          </cell>
        </row>
        <row r="220">
          <cell r="A220" t="str">
            <v>71003604</v>
          </cell>
          <cell r="B220" t="str">
            <v>Frn Chass Damage</v>
          </cell>
          <cell r="C220">
            <v>-47418.19</v>
          </cell>
          <cell r="D220">
            <v>0</v>
          </cell>
          <cell r="E220">
            <v>-47418.19</v>
          </cell>
          <cell r="F220">
            <v>-122221.36</v>
          </cell>
          <cell r="G220">
            <v>0</v>
          </cell>
          <cell r="H220">
            <v>-122221.36</v>
          </cell>
        </row>
        <row r="221">
          <cell r="A221" t="str">
            <v>71003606</v>
          </cell>
          <cell r="B221" t="str">
            <v>System Chass Owner R</v>
          </cell>
          <cell r="C221">
            <v>-45540.01</v>
          </cell>
          <cell r="D221">
            <v>0</v>
          </cell>
          <cell r="E221">
            <v>-45540.01</v>
          </cell>
          <cell r="F221">
            <v>-115629.92</v>
          </cell>
          <cell r="G221">
            <v>0</v>
          </cell>
          <cell r="H221">
            <v>-115629.92</v>
          </cell>
        </row>
        <row r="222">
          <cell r="A222" t="str">
            <v>71003607</v>
          </cell>
          <cell r="B222" t="str">
            <v>System Chass Dmg</v>
          </cell>
          <cell r="C222">
            <v>-21938.04</v>
          </cell>
          <cell r="D222">
            <v>-7233.94</v>
          </cell>
          <cell r="E222">
            <v>-14704.1</v>
          </cell>
          <cell r="F222">
            <v>-34805.35</v>
          </cell>
          <cell r="G222">
            <v>-17586.419999999998</v>
          </cell>
          <cell r="H222">
            <v>-17218.93</v>
          </cell>
        </row>
        <row r="223">
          <cell r="A223" t="str">
            <v>71003608</v>
          </cell>
          <cell r="B223" t="str">
            <v>System Chass Tires</v>
          </cell>
          <cell r="C223">
            <v>-138603.24</v>
          </cell>
          <cell r="D223">
            <v>-54975</v>
          </cell>
          <cell r="E223">
            <v>-83628.240000000005</v>
          </cell>
          <cell r="F223">
            <v>-495082.57</v>
          </cell>
          <cell r="G223">
            <v>-295895.89</v>
          </cell>
          <cell r="H223">
            <v>-199186.68</v>
          </cell>
        </row>
        <row r="224">
          <cell r="A224" t="str">
            <v>71003611</v>
          </cell>
          <cell r="B224" t="str">
            <v>Equip Maint-Inspect</v>
          </cell>
          <cell r="C224">
            <v>-51821.62</v>
          </cell>
          <cell r="D224">
            <v>-45118.9</v>
          </cell>
          <cell r="E224">
            <v>-6702.72</v>
          </cell>
          <cell r="F224">
            <v>-174204.83</v>
          </cell>
          <cell r="G224">
            <v>-182300.06</v>
          </cell>
          <cell r="H224">
            <v>8095.23</v>
          </cell>
        </row>
        <row r="225">
          <cell r="A225" t="str">
            <v>71003616</v>
          </cell>
          <cell r="B225" t="str">
            <v>Private Contain Dmg</v>
          </cell>
          <cell r="C225">
            <v>-435289.44</v>
          </cell>
          <cell r="D225">
            <v>-1567452.63</v>
          </cell>
          <cell r="E225">
            <v>1132163.19</v>
          </cell>
          <cell r="F225">
            <v>-2742856.04</v>
          </cell>
          <cell r="G225">
            <v>-11751770.039999999</v>
          </cell>
          <cell r="H225">
            <v>9008914</v>
          </cell>
        </row>
        <row r="226">
          <cell r="A226" t="str">
            <v>71003618</v>
          </cell>
          <cell r="B226" t="str">
            <v>Equip Maint-Decals</v>
          </cell>
          <cell r="C226">
            <v>0</v>
          </cell>
          <cell r="D226">
            <v>-8546.9599999999991</v>
          </cell>
          <cell r="E226">
            <v>8546.9599999999991</v>
          </cell>
          <cell r="F226">
            <v>-20150.740000000002</v>
          </cell>
          <cell r="G226">
            <v>-8546.9599999999991</v>
          </cell>
          <cell r="H226">
            <v>-11603.78</v>
          </cell>
        </row>
        <row r="227">
          <cell r="A227" t="str">
            <v>71003619</v>
          </cell>
          <cell r="B227" t="str">
            <v>Equip Maint&amp;Rep Othr</v>
          </cell>
          <cell r="C227">
            <v>-2084450.31</v>
          </cell>
          <cell r="D227">
            <v>-3862798.94</v>
          </cell>
          <cell r="E227">
            <v>1778348.63</v>
          </cell>
          <cell r="F227">
            <v>-6437346.04</v>
          </cell>
          <cell r="G227">
            <v>-16376900.720000001</v>
          </cell>
          <cell r="H227">
            <v>9939554.6799999997</v>
          </cell>
        </row>
        <row r="228">
          <cell r="A228" t="str">
            <v>71003620</v>
          </cell>
          <cell r="B228" t="str">
            <v>Prof Svcs Legal Fees</v>
          </cell>
          <cell r="C228">
            <v>-20895234.620000001</v>
          </cell>
          <cell r="D228">
            <v>-17365325.059999999</v>
          </cell>
          <cell r="E228">
            <v>-3529909.56</v>
          </cell>
          <cell r="F228">
            <v>-80146272.260000005</v>
          </cell>
          <cell r="G228">
            <v>-81267196.129999995</v>
          </cell>
          <cell r="H228">
            <v>1120923.8700000001</v>
          </cell>
        </row>
        <row r="229">
          <cell r="A229" t="str">
            <v>71003621</v>
          </cell>
          <cell r="B229" t="str">
            <v>Private Reef Trl Tir</v>
          </cell>
          <cell r="C229">
            <v>-47944.46</v>
          </cell>
          <cell r="D229">
            <v>-67719.08</v>
          </cell>
          <cell r="E229">
            <v>19774.62</v>
          </cell>
          <cell r="F229">
            <v>-275282.57</v>
          </cell>
          <cell r="G229">
            <v>-101762.38</v>
          </cell>
          <cell r="H229">
            <v>-173520.19</v>
          </cell>
        </row>
        <row r="230">
          <cell r="A230" t="str">
            <v>71003622</v>
          </cell>
          <cell r="B230" t="str">
            <v>Private Trail Damage</v>
          </cell>
          <cell r="C230">
            <v>-56486.68</v>
          </cell>
          <cell r="D230">
            <v>-72375.45</v>
          </cell>
          <cell r="E230">
            <v>15888.77</v>
          </cell>
          <cell r="F230">
            <v>-368271.58</v>
          </cell>
          <cell r="G230">
            <v>-296578.94</v>
          </cell>
          <cell r="H230">
            <v>-71692.639999999999</v>
          </cell>
        </row>
        <row r="231">
          <cell r="A231" t="str">
            <v>71003623</v>
          </cell>
          <cell r="B231" t="str">
            <v>Equip Maint Other</v>
          </cell>
          <cell r="C231">
            <v>-66900.649999999994</v>
          </cell>
          <cell r="D231">
            <v>-27645.8</v>
          </cell>
          <cell r="E231">
            <v>-39254.85</v>
          </cell>
          <cell r="F231">
            <v>-170069.74</v>
          </cell>
          <cell r="G231">
            <v>-99504.44</v>
          </cell>
          <cell r="H231">
            <v>-70565.3</v>
          </cell>
        </row>
        <row r="232">
          <cell r="A232" t="str">
            <v>71003629</v>
          </cell>
          <cell r="B232" t="str">
            <v>Private Trailer-Gen'</v>
          </cell>
          <cell r="C232">
            <v>-268718.96000000002</v>
          </cell>
          <cell r="D232">
            <v>-372457.48</v>
          </cell>
          <cell r="E232">
            <v>103738.52</v>
          </cell>
          <cell r="F232">
            <v>-1058771.56</v>
          </cell>
          <cell r="G232">
            <v>-649552.75</v>
          </cell>
          <cell r="H232">
            <v>-409218.81</v>
          </cell>
        </row>
        <row r="233">
          <cell r="A233" t="str">
            <v>71003630</v>
          </cell>
          <cell r="B233" t="str">
            <v>State RWay Assoc Fee</v>
          </cell>
          <cell r="C233">
            <v>-352678.46</v>
          </cell>
          <cell r="D233">
            <v>-356801.87</v>
          </cell>
          <cell r="E233">
            <v>4123.41</v>
          </cell>
          <cell r="F233">
            <v>-1969972.75</v>
          </cell>
          <cell r="G233">
            <v>-1791287.28</v>
          </cell>
          <cell r="H233">
            <v>-178685.47</v>
          </cell>
        </row>
        <row r="234">
          <cell r="A234" t="str">
            <v>71003631</v>
          </cell>
          <cell r="B234" t="str">
            <v>Lobby/Rail Assoc Fee</v>
          </cell>
          <cell r="C234">
            <v>-33679.89</v>
          </cell>
          <cell r="D234">
            <v>-27655.18</v>
          </cell>
          <cell r="E234">
            <v>-6024.71</v>
          </cell>
          <cell r="F234">
            <v>-247425.46</v>
          </cell>
          <cell r="G234">
            <v>-194927.8</v>
          </cell>
          <cell r="H234">
            <v>-52497.66</v>
          </cell>
        </row>
        <row r="235">
          <cell r="A235" t="str">
            <v>71003650</v>
          </cell>
          <cell r="B235" t="str">
            <v>Bank Fees</v>
          </cell>
          <cell r="C235">
            <v>-213212.15</v>
          </cell>
          <cell r="D235">
            <v>-183056.97</v>
          </cell>
          <cell r="E235">
            <v>-30155.18</v>
          </cell>
          <cell r="F235">
            <v>-1008892.47</v>
          </cell>
          <cell r="G235">
            <v>-922665.72</v>
          </cell>
          <cell r="H235">
            <v>-86226.75</v>
          </cell>
        </row>
        <row r="236">
          <cell r="A236" t="str">
            <v>71003660</v>
          </cell>
          <cell r="B236" t="str">
            <v>Copying</v>
          </cell>
          <cell r="C236">
            <v>-558412.84</v>
          </cell>
          <cell r="D236">
            <v>-405218.81</v>
          </cell>
          <cell r="E236">
            <v>-153194.03</v>
          </cell>
          <cell r="F236">
            <v>-1986849.92</v>
          </cell>
          <cell r="G236">
            <v>-1924908.24</v>
          </cell>
          <cell r="H236">
            <v>-61941.68</v>
          </cell>
        </row>
        <row r="237">
          <cell r="A237" t="str">
            <v>71003667</v>
          </cell>
          <cell r="B237" t="str">
            <v>Shuttle UPS Drayage</v>
          </cell>
          <cell r="C237">
            <v>0</v>
          </cell>
          <cell r="D237">
            <v>0</v>
          </cell>
          <cell r="E237">
            <v>0</v>
          </cell>
          <cell r="F237">
            <v>0</v>
          </cell>
          <cell r="G237">
            <v>0</v>
          </cell>
          <cell r="H237">
            <v>0</v>
          </cell>
        </row>
        <row r="238">
          <cell r="A238" t="str">
            <v>71003669</v>
          </cell>
          <cell r="B238" t="str">
            <v>Shuttle ETL/LTL Dray</v>
          </cell>
          <cell r="C238">
            <v>0</v>
          </cell>
          <cell r="D238">
            <v>0</v>
          </cell>
          <cell r="E238">
            <v>0</v>
          </cell>
          <cell r="F238">
            <v>0</v>
          </cell>
          <cell r="G238">
            <v>0</v>
          </cell>
          <cell r="H238">
            <v>0</v>
          </cell>
        </row>
        <row r="239">
          <cell r="A239" t="str">
            <v>71003670</v>
          </cell>
          <cell r="B239" t="str">
            <v>Prof Svcs Eng Sig</v>
          </cell>
          <cell r="C239">
            <v>-4938920.07</v>
          </cell>
          <cell r="D239">
            <v>-3184501.54</v>
          </cell>
          <cell r="E239">
            <v>-1754418.53</v>
          </cell>
          <cell r="F239">
            <v>-14125512.539999999</v>
          </cell>
          <cell r="G239">
            <v>-7029673.75</v>
          </cell>
          <cell r="H239">
            <v>-7095838.79</v>
          </cell>
        </row>
        <row r="240">
          <cell r="A240" t="str">
            <v>71003671</v>
          </cell>
          <cell r="B240" t="str">
            <v>Shuttle TL/IMC Dray</v>
          </cell>
          <cell r="C240">
            <v>0</v>
          </cell>
          <cell r="D240">
            <v>0</v>
          </cell>
          <cell r="E240">
            <v>0</v>
          </cell>
          <cell r="F240">
            <v>0</v>
          </cell>
          <cell r="G240">
            <v>0</v>
          </cell>
          <cell r="H240">
            <v>0</v>
          </cell>
        </row>
        <row r="241">
          <cell r="A241" t="str">
            <v>71003672</v>
          </cell>
          <cell r="B241" t="str">
            <v>Shuttle Intl Dray</v>
          </cell>
          <cell r="C241">
            <v>0</v>
          </cell>
          <cell r="D241">
            <v>0</v>
          </cell>
          <cell r="E241">
            <v>0</v>
          </cell>
          <cell r="F241">
            <v>0</v>
          </cell>
          <cell r="G241">
            <v>0</v>
          </cell>
          <cell r="H241">
            <v>0</v>
          </cell>
        </row>
        <row r="242">
          <cell r="A242" t="str">
            <v>71003677</v>
          </cell>
          <cell r="B242" t="str">
            <v>Shuttle Unseg Dray</v>
          </cell>
          <cell r="C242">
            <v>-5802727.04</v>
          </cell>
          <cell r="D242">
            <v>-5858597.21</v>
          </cell>
          <cell r="E242">
            <v>55870.17</v>
          </cell>
          <cell r="F242">
            <v>-22529926.370000001</v>
          </cell>
          <cell r="G242">
            <v>-22944972.800000001</v>
          </cell>
          <cell r="H242">
            <v>415046.43</v>
          </cell>
        </row>
        <row r="243">
          <cell r="A243" t="str">
            <v>71003680</v>
          </cell>
          <cell r="B243" t="str">
            <v>Frt Car Material Rec</v>
          </cell>
          <cell r="C243">
            <v>0</v>
          </cell>
          <cell r="D243">
            <v>0</v>
          </cell>
          <cell r="E243">
            <v>0</v>
          </cell>
          <cell r="F243">
            <v>0</v>
          </cell>
          <cell r="G243">
            <v>0</v>
          </cell>
          <cell r="H243">
            <v>0</v>
          </cell>
        </row>
        <row r="244">
          <cell r="A244" t="str">
            <v>71003690</v>
          </cell>
          <cell r="B244" t="str">
            <v>Professional Svcs</v>
          </cell>
          <cell r="C244">
            <v>-29975673.129999999</v>
          </cell>
          <cell r="D244">
            <v>-39136555.920000002</v>
          </cell>
          <cell r="E244">
            <v>9160882.7899999991</v>
          </cell>
          <cell r="F244">
            <v>-126225443.84</v>
          </cell>
          <cell r="G244">
            <v>-145092822.24000001</v>
          </cell>
          <cell r="H244">
            <v>18867378.399999999</v>
          </cell>
        </row>
        <row r="245">
          <cell r="A245" t="str">
            <v>71003691</v>
          </cell>
          <cell r="B245" t="str">
            <v>Ramp Act Prof Svcs</v>
          </cell>
          <cell r="C245">
            <v>-122376.11</v>
          </cell>
          <cell r="D245">
            <v>-14044.7</v>
          </cell>
          <cell r="E245">
            <v>-108331.41</v>
          </cell>
          <cell r="F245">
            <v>-108331.41</v>
          </cell>
          <cell r="G245">
            <v>-14044.7</v>
          </cell>
          <cell r="H245">
            <v>-94286.71</v>
          </cell>
        </row>
        <row r="246">
          <cell r="A246" t="str">
            <v>71003693</v>
          </cell>
          <cell r="B246" t="str">
            <v>Lobbying – Conslt Sr</v>
          </cell>
          <cell r="C246">
            <v>-439600.54</v>
          </cell>
          <cell r="D246">
            <v>-394714.86</v>
          </cell>
          <cell r="E246">
            <v>-44885.68</v>
          </cell>
          <cell r="F246">
            <v>-1798023.36</v>
          </cell>
          <cell r="G246">
            <v>-1704438.53</v>
          </cell>
          <cell r="H246">
            <v>-93584.83</v>
          </cell>
        </row>
        <row r="247">
          <cell r="A247" t="str">
            <v>71003695</v>
          </cell>
          <cell r="B247" t="str">
            <v xml:space="preserve"> Consultants - Lobby</v>
          </cell>
          <cell r="C247">
            <v>-200618.97</v>
          </cell>
          <cell r="D247">
            <v>-214041.76</v>
          </cell>
          <cell r="E247">
            <v>13422.79</v>
          </cell>
          <cell r="F247">
            <v>-776289.89</v>
          </cell>
          <cell r="G247">
            <v>-753124.44</v>
          </cell>
          <cell r="H247">
            <v>-23165.45</v>
          </cell>
        </row>
        <row r="248">
          <cell r="A248" t="str">
            <v>71003699</v>
          </cell>
          <cell r="B248" t="str">
            <v>Private Contain Own</v>
          </cell>
          <cell r="C248">
            <v>-139627.87</v>
          </cell>
          <cell r="D248">
            <v>-196329.27</v>
          </cell>
          <cell r="E248">
            <v>56701.4</v>
          </cell>
          <cell r="F248">
            <v>-614978.69999999995</v>
          </cell>
          <cell r="G248">
            <v>-288766.40000000002</v>
          </cell>
          <cell r="H248">
            <v>-326212.3</v>
          </cell>
        </row>
        <row r="249">
          <cell r="A249" t="str">
            <v>71003701</v>
          </cell>
          <cell r="B249" t="str">
            <v>Ties and Pole Rmv</v>
          </cell>
          <cell r="C249">
            <v>-522654</v>
          </cell>
          <cell r="D249">
            <v>-205320.63</v>
          </cell>
          <cell r="E249">
            <v>-317333.37</v>
          </cell>
          <cell r="F249">
            <v>-866023.68</v>
          </cell>
          <cell r="G249">
            <v>-919158.3</v>
          </cell>
          <cell r="H249">
            <v>53134.62</v>
          </cell>
        </row>
        <row r="250">
          <cell r="A250" t="str">
            <v>71003702</v>
          </cell>
          <cell r="B250" t="str">
            <v>System Chassis-Int'l</v>
          </cell>
          <cell r="C250">
            <v>0</v>
          </cell>
          <cell r="D250">
            <v>1145.33</v>
          </cell>
          <cell r="E250">
            <v>-1145.33</v>
          </cell>
          <cell r="F250">
            <v>0</v>
          </cell>
          <cell r="G250">
            <v>1145.33</v>
          </cell>
          <cell r="H250">
            <v>-1145.33</v>
          </cell>
        </row>
        <row r="251">
          <cell r="A251" t="str">
            <v>71003703</v>
          </cell>
          <cell r="B251" t="str">
            <v>System Chassis-Int'l</v>
          </cell>
          <cell r="C251">
            <v>0</v>
          </cell>
          <cell r="D251">
            <v>-26028.2</v>
          </cell>
          <cell r="E251">
            <v>26028.2</v>
          </cell>
          <cell r="F251">
            <v>0</v>
          </cell>
          <cell r="G251">
            <v>-64878.2</v>
          </cell>
          <cell r="H251">
            <v>64878.2</v>
          </cell>
        </row>
        <row r="252">
          <cell r="A252" t="str">
            <v>71003710</v>
          </cell>
          <cell r="B252" t="str">
            <v>Corporate Lodging</v>
          </cell>
          <cell r="C252">
            <v>-22996257.949999999</v>
          </cell>
          <cell r="D252">
            <v>-29025108.23</v>
          </cell>
          <cell r="E252">
            <v>6028850.2800000003</v>
          </cell>
          <cell r="F252">
            <v>-106875418.23999999</v>
          </cell>
          <cell r="G252">
            <v>-107598569.98</v>
          </cell>
          <cell r="H252">
            <v>723151.74</v>
          </cell>
        </row>
        <row r="253">
          <cell r="A253" t="str">
            <v>71003720</v>
          </cell>
          <cell r="B253" t="str">
            <v>Crew Hauling</v>
          </cell>
          <cell r="C253">
            <v>-35641743.009999998</v>
          </cell>
          <cell r="D253">
            <v>-47047744.369999997</v>
          </cell>
          <cell r="E253">
            <v>11406001.359999999</v>
          </cell>
          <cell r="F253">
            <v>-159509491.59999999</v>
          </cell>
          <cell r="G253">
            <v>-179772508.94</v>
          </cell>
          <cell r="H253">
            <v>20263017.34</v>
          </cell>
        </row>
        <row r="254">
          <cell r="A254" t="str">
            <v>71003730</v>
          </cell>
          <cell r="B254" t="str">
            <v>Intermodal Ramp Svcs</v>
          </cell>
          <cell r="C254">
            <v>-3185</v>
          </cell>
          <cell r="D254">
            <v>-13065.25</v>
          </cell>
          <cell r="E254">
            <v>9880.25</v>
          </cell>
          <cell r="F254">
            <v>-13514.65</v>
          </cell>
          <cell r="G254">
            <v>-28495.05</v>
          </cell>
          <cell r="H254">
            <v>14980.4</v>
          </cell>
        </row>
        <row r="255">
          <cell r="A255" t="str">
            <v>71003740</v>
          </cell>
          <cell r="B255" t="str">
            <v>Data Subscript Fees</v>
          </cell>
          <cell r="C255">
            <v>-795843.58</v>
          </cell>
          <cell r="D255">
            <v>-880365.2</v>
          </cell>
          <cell r="E255">
            <v>84521.62</v>
          </cell>
          <cell r="F255">
            <v>-3125377.89</v>
          </cell>
          <cell r="G255">
            <v>-2558148.2400000002</v>
          </cell>
          <cell r="H255">
            <v>-567229.65</v>
          </cell>
        </row>
        <row r="256">
          <cell r="A256" t="str">
            <v>71003750</v>
          </cell>
          <cell r="B256" t="str">
            <v>Vehicle Mgmt Fee</v>
          </cell>
          <cell r="C256">
            <v>-622992.22</v>
          </cell>
          <cell r="D256">
            <v>-557471.67000000004</v>
          </cell>
          <cell r="E256">
            <v>-65520.55</v>
          </cell>
          <cell r="F256">
            <v>-2495118.69</v>
          </cell>
          <cell r="G256">
            <v>-2286285.7200000002</v>
          </cell>
          <cell r="H256">
            <v>-208832.97</v>
          </cell>
        </row>
        <row r="257">
          <cell r="A257" t="str">
            <v>71003760</v>
          </cell>
          <cell r="B257" t="str">
            <v>Software Maintenance</v>
          </cell>
          <cell r="C257">
            <v>-7566291.9199999999</v>
          </cell>
          <cell r="D257">
            <v>-8933855.3599999994</v>
          </cell>
          <cell r="E257">
            <v>1367563.44</v>
          </cell>
          <cell r="F257">
            <v>-27030856.460000001</v>
          </cell>
          <cell r="G257">
            <v>-19880693.859999999</v>
          </cell>
          <cell r="H257">
            <v>-7150162.5999999996</v>
          </cell>
        </row>
        <row r="258">
          <cell r="A258" t="str">
            <v>71003770</v>
          </cell>
          <cell r="B258" t="str">
            <v>Hardware Maintenance</v>
          </cell>
          <cell r="C258">
            <v>-20140.349999999999</v>
          </cell>
          <cell r="D258">
            <v>-368999.43</v>
          </cell>
          <cell r="E258">
            <v>348859.08</v>
          </cell>
          <cell r="F258">
            <v>-517381.31</v>
          </cell>
          <cell r="G258">
            <v>-1002741.77</v>
          </cell>
          <cell r="H258">
            <v>485360.46</v>
          </cell>
        </row>
        <row r="259">
          <cell r="A259" t="str">
            <v>71003780</v>
          </cell>
          <cell r="B259" t="str">
            <v>Copier Maintenance</v>
          </cell>
          <cell r="C259">
            <v>0</v>
          </cell>
          <cell r="D259">
            <v>0</v>
          </cell>
          <cell r="E259">
            <v>0</v>
          </cell>
          <cell r="F259">
            <v>-68.02</v>
          </cell>
          <cell r="G259">
            <v>-26500</v>
          </cell>
          <cell r="H259">
            <v>26431.98</v>
          </cell>
        </row>
        <row r="260">
          <cell r="A260" t="str">
            <v>71003790</v>
          </cell>
          <cell r="B260" t="str">
            <v>Contract Switching</v>
          </cell>
          <cell r="C260">
            <v>-5058597.4800000004</v>
          </cell>
          <cell r="D260">
            <v>-5434604.4000000004</v>
          </cell>
          <cell r="E260">
            <v>376006.92</v>
          </cell>
          <cell r="F260">
            <v>-20285039.16</v>
          </cell>
          <cell r="G260">
            <v>-20560365.050000001</v>
          </cell>
          <cell r="H260">
            <v>275325.89</v>
          </cell>
        </row>
        <row r="261">
          <cell r="A261" t="str">
            <v>71003791</v>
          </cell>
          <cell r="B261" t="str">
            <v>Ramp Act Contract Sw</v>
          </cell>
          <cell r="C261">
            <v>-2907862.45</v>
          </cell>
          <cell r="D261">
            <v>-2987107.78</v>
          </cell>
          <cell r="E261">
            <v>79245.33</v>
          </cell>
          <cell r="F261">
            <v>-12433465.6</v>
          </cell>
          <cell r="G261">
            <v>-10967860.939999999</v>
          </cell>
          <cell r="H261">
            <v>-1465604.66</v>
          </cell>
        </row>
        <row r="262">
          <cell r="A262" t="str">
            <v>71003800</v>
          </cell>
          <cell r="B262" t="str">
            <v>BNSF Network News</v>
          </cell>
          <cell r="C262">
            <v>-181513.35</v>
          </cell>
          <cell r="D262">
            <v>-185327.14</v>
          </cell>
          <cell r="E262">
            <v>3813.79</v>
          </cell>
          <cell r="F262">
            <v>-740013.81</v>
          </cell>
          <cell r="G262">
            <v>-715087.86</v>
          </cell>
          <cell r="H262">
            <v>-24925.95</v>
          </cell>
        </row>
        <row r="263">
          <cell r="A263" t="str">
            <v>71003810</v>
          </cell>
          <cell r="B263" t="str">
            <v>Co Vehicle M&amp;R</v>
          </cell>
          <cell r="C263">
            <v>-19628702.84</v>
          </cell>
          <cell r="D263">
            <v>-19761676.73</v>
          </cell>
          <cell r="E263">
            <v>132973.89000000001</v>
          </cell>
          <cell r="F263">
            <v>-78273720.469999999</v>
          </cell>
          <cell r="G263">
            <v>-78946196.719999999</v>
          </cell>
          <cell r="H263">
            <v>672476.25</v>
          </cell>
        </row>
        <row r="264">
          <cell r="A264" t="str">
            <v>71003811</v>
          </cell>
          <cell r="B264" t="str">
            <v>Rubber Tired Equipme</v>
          </cell>
          <cell r="C264">
            <v>-1158790.1399999999</v>
          </cell>
          <cell r="D264">
            <v>-692214.66</v>
          </cell>
          <cell r="E264">
            <v>-466575.48</v>
          </cell>
          <cell r="F264">
            <v>-4717885.8499999996</v>
          </cell>
          <cell r="G264">
            <v>-4093627.74</v>
          </cell>
          <cell r="H264">
            <v>-624258.11</v>
          </cell>
        </row>
        <row r="265">
          <cell r="A265" t="str">
            <v>71003820</v>
          </cell>
          <cell r="B265" t="str">
            <v>Co Vehicle Lic&amp;Fees</v>
          </cell>
          <cell r="C265">
            <v>-1444063.52</v>
          </cell>
          <cell r="D265">
            <v>-1292597.82</v>
          </cell>
          <cell r="E265">
            <v>-151465.70000000001</v>
          </cell>
          <cell r="F265">
            <v>-4601622.5199999996</v>
          </cell>
          <cell r="G265">
            <v>-4015512.52</v>
          </cell>
          <cell r="H265">
            <v>-586110</v>
          </cell>
        </row>
        <row r="266">
          <cell r="A266" t="str">
            <v>71003830</v>
          </cell>
          <cell r="B266" t="str">
            <v>Environ/Emerg Resp</v>
          </cell>
          <cell r="C266">
            <v>-181865.42</v>
          </cell>
          <cell r="D266">
            <v>-195328.96</v>
          </cell>
          <cell r="E266">
            <v>13463.54</v>
          </cell>
          <cell r="F266">
            <v>-464917.39</v>
          </cell>
          <cell r="G266">
            <v>-904217.32</v>
          </cell>
          <cell r="H266">
            <v>439299.93</v>
          </cell>
        </row>
        <row r="267">
          <cell r="A267" t="str">
            <v>71003840</v>
          </cell>
          <cell r="B267" t="str">
            <v>Coff/Drink Wat/Ice S</v>
          </cell>
          <cell r="C267">
            <v>-84879.83</v>
          </cell>
          <cell r="D267">
            <v>-122780.82</v>
          </cell>
          <cell r="E267">
            <v>37900.99</v>
          </cell>
          <cell r="F267">
            <v>-364365.75</v>
          </cell>
          <cell r="G267">
            <v>-361428.92</v>
          </cell>
          <cell r="H267">
            <v>-2936.83</v>
          </cell>
        </row>
        <row r="268">
          <cell r="A268" t="str">
            <v>71003849</v>
          </cell>
          <cell r="B268" t="str">
            <v>Coffe/Water/Ice - JC</v>
          </cell>
          <cell r="C268">
            <v>-1406858.95</v>
          </cell>
          <cell r="D268">
            <v>-1159278.95</v>
          </cell>
          <cell r="E268">
            <v>-247580</v>
          </cell>
          <cell r="F268">
            <v>-5803964</v>
          </cell>
          <cell r="G268">
            <v>-5214070.96</v>
          </cell>
          <cell r="H268">
            <v>-589893.04</v>
          </cell>
        </row>
        <row r="269">
          <cell r="A269" t="str">
            <v>71003850</v>
          </cell>
          <cell r="B269" t="str">
            <v>Pest Control</v>
          </cell>
          <cell r="C269">
            <v>-29878.02</v>
          </cell>
          <cell r="D269">
            <v>-27171.68</v>
          </cell>
          <cell r="E269">
            <v>-2706.34</v>
          </cell>
          <cell r="F269">
            <v>-83091.08</v>
          </cell>
          <cell r="G269">
            <v>-47388.95</v>
          </cell>
          <cell r="H269">
            <v>-35702.129999999997</v>
          </cell>
        </row>
        <row r="270">
          <cell r="A270" t="str">
            <v>71003859</v>
          </cell>
          <cell r="B270" t="str">
            <v>Pest Ctrl - JCI</v>
          </cell>
          <cell r="C270">
            <v>0</v>
          </cell>
          <cell r="D270">
            <v>0</v>
          </cell>
          <cell r="E270">
            <v>0</v>
          </cell>
          <cell r="F270">
            <v>0</v>
          </cell>
          <cell r="G270">
            <v>278</v>
          </cell>
          <cell r="H270">
            <v>-278</v>
          </cell>
        </row>
        <row r="271">
          <cell r="A271" t="str">
            <v>71003860</v>
          </cell>
          <cell r="B271" t="str">
            <v>Security/Alarm Sys</v>
          </cell>
          <cell r="C271">
            <v>-1919048.92</v>
          </cell>
          <cell r="D271">
            <v>-1583379.7</v>
          </cell>
          <cell r="E271">
            <v>-335669.22</v>
          </cell>
          <cell r="F271">
            <v>-6274855.3899999997</v>
          </cell>
          <cell r="G271">
            <v>-5988676.9900000002</v>
          </cell>
          <cell r="H271">
            <v>-286178.40000000002</v>
          </cell>
        </row>
        <row r="272">
          <cell r="A272" t="str">
            <v>71003870</v>
          </cell>
          <cell r="B272" t="str">
            <v>Janitorial</v>
          </cell>
          <cell r="C272">
            <v>-335536.34000000003</v>
          </cell>
          <cell r="D272">
            <v>-349984.35</v>
          </cell>
          <cell r="E272">
            <v>14448.01</v>
          </cell>
          <cell r="F272">
            <v>-1489957.96</v>
          </cell>
          <cell r="G272">
            <v>-1296993.5</v>
          </cell>
          <cell r="H272">
            <v>-192964.46</v>
          </cell>
        </row>
        <row r="273">
          <cell r="A273" t="str">
            <v>71003879</v>
          </cell>
          <cell r="B273" t="str">
            <v>Janitorial - JCI</v>
          </cell>
          <cell r="C273">
            <v>-3860199.05</v>
          </cell>
          <cell r="D273">
            <v>-3556913.98</v>
          </cell>
          <cell r="E273">
            <v>-303285.07</v>
          </cell>
          <cell r="F273">
            <v>-14568292.07</v>
          </cell>
          <cell r="G273">
            <v>-12926248.949999999</v>
          </cell>
          <cell r="H273">
            <v>-1642043.12</v>
          </cell>
        </row>
        <row r="274">
          <cell r="A274" t="str">
            <v>71003890</v>
          </cell>
          <cell r="B274" t="str">
            <v>Construction MGMT Sv</v>
          </cell>
          <cell r="C274">
            <v>-184655.28</v>
          </cell>
          <cell r="D274">
            <v>-42783.57</v>
          </cell>
          <cell r="E274">
            <v>-141871.71</v>
          </cell>
          <cell r="F274">
            <v>-552641.18000000005</v>
          </cell>
          <cell r="G274">
            <v>-1393000.74</v>
          </cell>
          <cell r="H274">
            <v>840359.56</v>
          </cell>
        </row>
        <row r="275">
          <cell r="A275" t="str">
            <v>71003900</v>
          </cell>
          <cell r="B275" t="str">
            <v>Garbage / Recycling</v>
          </cell>
          <cell r="C275">
            <v>-1816591.45</v>
          </cell>
          <cell r="D275">
            <v>-1726356.61</v>
          </cell>
          <cell r="E275">
            <v>-90234.84</v>
          </cell>
          <cell r="F275">
            <v>-6984728.9900000002</v>
          </cell>
          <cell r="G275">
            <v>-5864337.3799999999</v>
          </cell>
          <cell r="H275">
            <v>-1120391.6100000001</v>
          </cell>
        </row>
        <row r="276">
          <cell r="A276" t="str">
            <v>71003905</v>
          </cell>
          <cell r="B276" t="str">
            <v>Drayage - Other</v>
          </cell>
          <cell r="C276">
            <v>-139.05000000000001</v>
          </cell>
          <cell r="D276">
            <v>0</v>
          </cell>
          <cell r="E276">
            <v>-139.05000000000001</v>
          </cell>
          <cell r="F276">
            <v>-139.05000000000001</v>
          </cell>
          <cell r="G276">
            <v>0</v>
          </cell>
          <cell r="H276">
            <v>-139.05000000000001</v>
          </cell>
        </row>
        <row r="277">
          <cell r="A277" t="str">
            <v>71003907</v>
          </cell>
          <cell r="B277" t="str">
            <v>Haulage Debits</v>
          </cell>
          <cell r="C277">
            <v>-28126169.140000001</v>
          </cell>
          <cell r="D277">
            <v>-28310405.309999999</v>
          </cell>
          <cell r="E277">
            <v>184236.17</v>
          </cell>
          <cell r="F277">
            <v>-107512170.89</v>
          </cell>
          <cell r="G277">
            <v>-110276827.91</v>
          </cell>
          <cell r="H277">
            <v>2764657.02</v>
          </cell>
        </row>
        <row r="278">
          <cell r="A278" t="str">
            <v>71003908</v>
          </cell>
          <cell r="B278" t="str">
            <v>Haulage Credits</v>
          </cell>
          <cell r="C278">
            <v>3978926.89</v>
          </cell>
          <cell r="D278">
            <v>4203955.91</v>
          </cell>
          <cell r="E278">
            <v>-225029.02</v>
          </cell>
          <cell r="F278">
            <v>18117804.07</v>
          </cell>
          <cell r="G278">
            <v>19007010.140000001</v>
          </cell>
          <cell r="H278">
            <v>-889206.07</v>
          </cell>
        </row>
        <row r="279">
          <cell r="A279" t="str">
            <v>71003909</v>
          </cell>
          <cell r="B279" t="str">
            <v>MRL Bridge Expense</v>
          </cell>
          <cell r="C279">
            <v>-41919538.020000003</v>
          </cell>
          <cell r="D279">
            <v>-42469106.229999997</v>
          </cell>
          <cell r="E279">
            <v>549568.21</v>
          </cell>
          <cell r="F279">
            <v>-222558933.44</v>
          </cell>
          <cell r="G279">
            <v>-237514458.90000001</v>
          </cell>
          <cell r="H279">
            <v>14955525.460000001</v>
          </cell>
        </row>
        <row r="280">
          <cell r="A280" t="str">
            <v>71003910</v>
          </cell>
          <cell r="B280" t="str">
            <v>Rent Equip Wout Oper</v>
          </cell>
          <cell r="C280">
            <v>0</v>
          </cell>
          <cell r="D280">
            <v>21380.07</v>
          </cell>
          <cell r="E280">
            <v>-21380.07</v>
          </cell>
          <cell r="F280">
            <v>52263.26</v>
          </cell>
          <cell r="G280">
            <v>-665265.69999999995</v>
          </cell>
          <cell r="H280">
            <v>717528.96</v>
          </cell>
        </row>
        <row r="281">
          <cell r="A281" t="str">
            <v>71003911</v>
          </cell>
          <cell r="B281" t="str">
            <v>Loco Contract Maint</v>
          </cell>
          <cell r="C281">
            <v>-996259.17</v>
          </cell>
          <cell r="D281">
            <v>-1348736.56</v>
          </cell>
          <cell r="E281">
            <v>352477.39</v>
          </cell>
          <cell r="F281">
            <v>-3658912.68</v>
          </cell>
          <cell r="G281">
            <v>-3976969.16</v>
          </cell>
          <cell r="H281">
            <v>318056.48</v>
          </cell>
        </row>
        <row r="282">
          <cell r="A282" t="str">
            <v>71003912</v>
          </cell>
          <cell r="B282" t="str">
            <v>Contract Car Repairs</v>
          </cell>
          <cell r="C282">
            <v>-12339983.199999999</v>
          </cell>
          <cell r="D282">
            <v>-10465837.449999999</v>
          </cell>
          <cell r="E282">
            <v>-1874145.75</v>
          </cell>
          <cell r="F282">
            <v>-50433261.869999997</v>
          </cell>
          <cell r="G282">
            <v>-58317343.270000003</v>
          </cell>
          <cell r="H282">
            <v>7884081.4000000004</v>
          </cell>
        </row>
        <row r="283">
          <cell r="A283" t="str">
            <v>71003913</v>
          </cell>
          <cell r="B283" t="str">
            <v>AAR Contract Car Rep</v>
          </cell>
          <cell r="C283">
            <v>-379849.13</v>
          </cell>
          <cell r="D283">
            <v>-252356.85</v>
          </cell>
          <cell r="E283">
            <v>-127492.28</v>
          </cell>
          <cell r="F283">
            <v>-1458056.77</v>
          </cell>
          <cell r="G283">
            <v>-1040278.43</v>
          </cell>
          <cell r="H283">
            <v>-417778.34</v>
          </cell>
        </row>
        <row r="284">
          <cell r="A284" t="str">
            <v>71003914</v>
          </cell>
          <cell r="B284" t="str">
            <v>Rail Lubrication</v>
          </cell>
          <cell r="C284">
            <v>-6817322.4699999997</v>
          </cell>
          <cell r="D284">
            <v>-5466247.6699999999</v>
          </cell>
          <cell r="E284">
            <v>-1351074.8</v>
          </cell>
          <cell r="F284">
            <v>-19383293.760000002</v>
          </cell>
          <cell r="G284">
            <v>-13712131.460000001</v>
          </cell>
          <cell r="H284">
            <v>-5671162.2999999998</v>
          </cell>
        </row>
        <row r="285">
          <cell r="A285" t="str">
            <v>71003917</v>
          </cell>
          <cell r="B285" t="str">
            <v>Purchased Trans</v>
          </cell>
          <cell r="C285">
            <v>0</v>
          </cell>
          <cell r="D285">
            <v>0</v>
          </cell>
          <cell r="E285">
            <v>0</v>
          </cell>
          <cell r="F285">
            <v>0</v>
          </cell>
          <cell r="G285">
            <v>-7234.28</v>
          </cell>
          <cell r="H285">
            <v>7234.28</v>
          </cell>
        </row>
        <row r="286">
          <cell r="A286" t="str">
            <v>71003920</v>
          </cell>
          <cell r="B286" t="str">
            <v>Rent of Equip W Oper</v>
          </cell>
          <cell r="C286">
            <v>0</v>
          </cell>
          <cell r="D286">
            <v>-130.11000000000001</v>
          </cell>
          <cell r="E286">
            <v>130.11000000000001</v>
          </cell>
          <cell r="F286">
            <v>-15509.47</v>
          </cell>
          <cell r="G286">
            <v>-259592.64</v>
          </cell>
          <cell r="H286">
            <v>244083.17</v>
          </cell>
        </row>
        <row r="287">
          <cell r="A287" t="str">
            <v>71003921</v>
          </cell>
          <cell r="B287" t="str">
            <v>GE Maintenance</v>
          </cell>
          <cell r="C287">
            <v>-66156858.630000003</v>
          </cell>
          <cell r="D287">
            <v>-74406429.719999999</v>
          </cell>
          <cell r="E287">
            <v>8249571.0899999999</v>
          </cell>
          <cell r="F287">
            <v>-279178789.12</v>
          </cell>
          <cell r="G287">
            <v>-294590052.36000001</v>
          </cell>
          <cell r="H287">
            <v>15411263.24</v>
          </cell>
        </row>
        <row r="288">
          <cell r="A288" t="str">
            <v>71003922</v>
          </cell>
          <cell r="B288" t="str">
            <v>EMD Maintenance</v>
          </cell>
          <cell r="C288">
            <v>-8243350.4000000004</v>
          </cell>
          <cell r="D288">
            <v>-8659908.9499999993</v>
          </cell>
          <cell r="E288">
            <v>416558.55</v>
          </cell>
          <cell r="F288">
            <v>-33393976.609999999</v>
          </cell>
          <cell r="G288">
            <v>-34682152.659999996</v>
          </cell>
          <cell r="H288">
            <v>1288176.05</v>
          </cell>
        </row>
        <row r="289">
          <cell r="A289" t="str">
            <v>71003923</v>
          </cell>
          <cell r="B289" t="str">
            <v>BL Maintenance</v>
          </cell>
          <cell r="C289">
            <v>-155130.4</v>
          </cell>
          <cell r="D289">
            <v>-153158</v>
          </cell>
          <cell r="E289">
            <v>-1972.4</v>
          </cell>
          <cell r="F289">
            <v>-614947.15</v>
          </cell>
          <cell r="G289">
            <v>-618197.71</v>
          </cell>
          <cell r="H289">
            <v>3250.56</v>
          </cell>
        </row>
        <row r="290">
          <cell r="A290" t="str">
            <v>71003926</v>
          </cell>
          <cell r="B290" t="str">
            <v>BCD Travel</v>
          </cell>
          <cell r="C290">
            <v>-11336.75</v>
          </cell>
          <cell r="D290">
            <v>-14254.41</v>
          </cell>
          <cell r="E290">
            <v>2917.66</v>
          </cell>
          <cell r="F290">
            <v>-49643.03</v>
          </cell>
          <cell r="G290">
            <v>-54798.41</v>
          </cell>
          <cell r="H290">
            <v>5155.38</v>
          </cell>
        </row>
        <row r="291">
          <cell r="A291" t="str">
            <v>71003928</v>
          </cell>
          <cell r="B291" t="str">
            <v>Emerg Contract Svcs</v>
          </cell>
          <cell r="C291">
            <v>1520</v>
          </cell>
          <cell r="D291">
            <v>-1684.28</v>
          </cell>
          <cell r="E291">
            <v>3204.28</v>
          </cell>
          <cell r="F291">
            <v>-15745.5</v>
          </cell>
          <cell r="G291">
            <v>-674956.32</v>
          </cell>
          <cell r="H291">
            <v>659210.81999999995</v>
          </cell>
        </row>
        <row r="292">
          <cell r="A292" t="str">
            <v>71003929</v>
          </cell>
          <cell r="B292" t="str">
            <v>PPA Amort – Purch Sv</v>
          </cell>
          <cell r="C292">
            <v>5777222.2199999997</v>
          </cell>
          <cell r="D292">
            <v>5998972.2300000004</v>
          </cell>
          <cell r="E292">
            <v>-221750.01</v>
          </cell>
          <cell r="F292">
            <v>23108888.879999999</v>
          </cell>
          <cell r="G292">
            <v>23995888.920000002</v>
          </cell>
          <cell r="H292">
            <v>-887000.04</v>
          </cell>
        </row>
        <row r="293">
          <cell r="A293" t="str">
            <v>71003930</v>
          </cell>
          <cell r="B293" t="str">
            <v>Building Maint&amp;Rep</v>
          </cell>
          <cell r="C293">
            <v>-1038471.64</v>
          </cell>
          <cell r="D293">
            <v>-962683.34</v>
          </cell>
          <cell r="E293">
            <v>-75788.3</v>
          </cell>
          <cell r="F293">
            <v>-2472271.0699999998</v>
          </cell>
          <cell r="G293">
            <v>-3717980.96</v>
          </cell>
          <cell r="H293">
            <v>1245709.8899999999</v>
          </cell>
        </row>
        <row r="294">
          <cell r="A294" t="str">
            <v>71003939</v>
          </cell>
          <cell r="B294" t="str">
            <v>Building Maint&amp;Rep - JCI</v>
          </cell>
          <cell r="C294">
            <v>-1893128.94</v>
          </cell>
          <cell r="D294">
            <v>-1405568.02</v>
          </cell>
          <cell r="E294">
            <v>-487560.92</v>
          </cell>
          <cell r="F294">
            <v>-6453304.96</v>
          </cell>
          <cell r="G294">
            <v>-7147962.5499999998</v>
          </cell>
          <cell r="H294">
            <v>694657.59</v>
          </cell>
        </row>
        <row r="295">
          <cell r="A295" t="str">
            <v>71003940</v>
          </cell>
          <cell r="B295" t="str">
            <v>Bridge Repair</v>
          </cell>
          <cell r="C295">
            <v>-1464872.23</v>
          </cell>
          <cell r="D295">
            <v>-2688713.97</v>
          </cell>
          <cell r="E295">
            <v>1223841.74</v>
          </cell>
          <cell r="F295">
            <v>-8960896.7899999991</v>
          </cell>
          <cell r="G295">
            <v>-7489884.8399999999</v>
          </cell>
          <cell r="H295">
            <v>-1471011.95</v>
          </cell>
        </row>
        <row r="296">
          <cell r="A296" t="str">
            <v>71003950</v>
          </cell>
          <cell r="B296" t="str">
            <v>Pave Snow Rmv Grade</v>
          </cell>
          <cell r="C296">
            <v>-1567915.93</v>
          </cell>
          <cell r="D296">
            <v>-1743100.24</v>
          </cell>
          <cell r="E296">
            <v>175184.31</v>
          </cell>
          <cell r="F296">
            <v>-5079598.9800000004</v>
          </cell>
          <cell r="G296">
            <v>-10583031.9</v>
          </cell>
          <cell r="H296">
            <v>5503432.9199999999</v>
          </cell>
        </row>
        <row r="297">
          <cell r="A297" t="str">
            <v>71003951</v>
          </cell>
          <cell r="B297" t="str">
            <v>Ramp Act Pave Strip</v>
          </cell>
          <cell r="C297">
            <v>0</v>
          </cell>
          <cell r="D297">
            <v>-127305.99</v>
          </cell>
          <cell r="E297">
            <v>127305.99</v>
          </cell>
          <cell r="F297">
            <v>0</v>
          </cell>
          <cell r="G297">
            <v>-127305.99</v>
          </cell>
          <cell r="H297">
            <v>127305.99</v>
          </cell>
        </row>
        <row r="298">
          <cell r="A298" t="str">
            <v>71003959</v>
          </cell>
          <cell r="B298" t="str">
            <v>Pave Snow Rmv Grade-JCI</v>
          </cell>
          <cell r="C298">
            <v>-3581562.01</v>
          </cell>
          <cell r="D298">
            <v>-2301345.0099999998</v>
          </cell>
          <cell r="E298">
            <v>-1280217</v>
          </cell>
          <cell r="F298">
            <v>-13323750.98</v>
          </cell>
          <cell r="G298">
            <v>-10879166</v>
          </cell>
          <cell r="H298">
            <v>-2444584.98</v>
          </cell>
        </row>
        <row r="299">
          <cell r="A299" t="str">
            <v>71003960</v>
          </cell>
          <cell r="B299" t="str">
            <v>Facility Services</v>
          </cell>
          <cell r="C299">
            <v>-2000323.98</v>
          </cell>
          <cell r="D299">
            <v>-401767.27</v>
          </cell>
          <cell r="E299">
            <v>-1598556.71</v>
          </cell>
          <cell r="F299">
            <v>-3655323.82</v>
          </cell>
          <cell r="G299">
            <v>-2227405.19</v>
          </cell>
          <cell r="H299">
            <v>-1427918.63</v>
          </cell>
        </row>
        <row r="300">
          <cell r="A300" t="str">
            <v>71003961</v>
          </cell>
          <cell r="B300" t="str">
            <v>Ramp Act Fac Svcs</v>
          </cell>
          <cell r="C300">
            <v>-13849.04</v>
          </cell>
          <cell r="D300">
            <v>-14270.23</v>
          </cell>
          <cell r="E300">
            <v>421.19</v>
          </cell>
          <cell r="F300">
            <v>-56738</v>
          </cell>
          <cell r="G300">
            <v>-74701.39</v>
          </cell>
          <cell r="H300">
            <v>17963.39</v>
          </cell>
        </row>
        <row r="301">
          <cell r="A301" t="str">
            <v>71003969</v>
          </cell>
          <cell r="B301" t="str">
            <v>Facility Services-JCI</v>
          </cell>
          <cell r="C301">
            <v>-4143431.99</v>
          </cell>
          <cell r="D301">
            <v>-3177258.99</v>
          </cell>
          <cell r="E301">
            <v>-966173</v>
          </cell>
          <cell r="F301">
            <v>-14729975.960000001</v>
          </cell>
          <cell r="G301">
            <v>-13896019.359999999</v>
          </cell>
          <cell r="H301">
            <v>-833956.6</v>
          </cell>
        </row>
        <row r="302">
          <cell r="A302" t="str">
            <v>71003970</v>
          </cell>
          <cell r="B302" t="str">
            <v>Landscaping &amp; Mowing</v>
          </cell>
          <cell r="C302">
            <v>-1238452.1599999999</v>
          </cell>
          <cell r="D302">
            <v>-291517.88</v>
          </cell>
          <cell r="E302">
            <v>-946934.28</v>
          </cell>
          <cell r="F302">
            <v>-2055849.36</v>
          </cell>
          <cell r="G302">
            <v>-1234209.49</v>
          </cell>
          <cell r="H302">
            <v>-821639.87</v>
          </cell>
        </row>
        <row r="303">
          <cell r="A303" t="str">
            <v>71003979</v>
          </cell>
          <cell r="B303" t="str">
            <v>Landscaping &amp; Mowing- JCI</v>
          </cell>
          <cell r="C303">
            <v>-993698.97</v>
          </cell>
          <cell r="D303">
            <v>-1097791.02</v>
          </cell>
          <cell r="E303">
            <v>104092.05</v>
          </cell>
          <cell r="F303">
            <v>-3674167</v>
          </cell>
          <cell r="G303">
            <v>-3941342.99</v>
          </cell>
          <cell r="H303">
            <v>267175.99</v>
          </cell>
        </row>
        <row r="304">
          <cell r="A304" t="str">
            <v>71003980</v>
          </cell>
          <cell r="B304" t="str">
            <v>Construction &amp; Demol</v>
          </cell>
          <cell r="C304">
            <v>-1208749.81</v>
          </cell>
          <cell r="D304">
            <v>-1497978.49</v>
          </cell>
          <cell r="E304">
            <v>289228.68</v>
          </cell>
          <cell r="F304">
            <v>-2762917.89</v>
          </cell>
          <cell r="G304">
            <v>-3779566.06</v>
          </cell>
          <cell r="H304">
            <v>1016648.17</v>
          </cell>
        </row>
        <row r="305">
          <cell r="A305" t="str">
            <v>71003990</v>
          </cell>
          <cell r="B305" t="str">
            <v>Contract Services</v>
          </cell>
          <cell r="C305">
            <v>-59879531.609999999</v>
          </cell>
          <cell r="D305">
            <v>-52606624.810000002</v>
          </cell>
          <cell r="E305">
            <v>-7272906.7999999998</v>
          </cell>
          <cell r="F305">
            <v>-198957560.16999999</v>
          </cell>
          <cell r="G305">
            <v>-190469386.72</v>
          </cell>
          <cell r="H305">
            <v>-8488173.4499999993</v>
          </cell>
        </row>
        <row r="306">
          <cell r="A306" t="str">
            <v>71003999</v>
          </cell>
          <cell r="B306" t="str">
            <v>Contract Services-JCI</v>
          </cell>
          <cell r="C306">
            <v>-3445622.74</v>
          </cell>
          <cell r="D306">
            <v>-3209916.99</v>
          </cell>
          <cell r="E306">
            <v>-235705.75</v>
          </cell>
          <cell r="F306">
            <v>-13491382.66</v>
          </cell>
          <cell r="G306">
            <v>-12682244.310000001</v>
          </cell>
          <cell r="H306">
            <v>-809138.35</v>
          </cell>
        </row>
        <row r="307">
          <cell r="A307" t="str">
            <v>71004000</v>
          </cell>
          <cell r="B307" t="str">
            <v>T&amp;E Meals - Sched</v>
          </cell>
          <cell r="C307">
            <v>-3963395.37</v>
          </cell>
          <cell r="D307">
            <v>-4340143.34</v>
          </cell>
          <cell r="E307">
            <v>376747.97</v>
          </cell>
          <cell r="F307">
            <v>-14476198.27</v>
          </cell>
          <cell r="G307">
            <v>-13376909.73</v>
          </cell>
          <cell r="H307">
            <v>-1099288.54</v>
          </cell>
        </row>
        <row r="308">
          <cell r="A308" t="str">
            <v>71004001</v>
          </cell>
          <cell r="B308" t="str">
            <v>T&amp;E Meals - Exempt</v>
          </cell>
          <cell r="C308">
            <v>-1865273.24</v>
          </cell>
          <cell r="D308">
            <v>-1804500.98</v>
          </cell>
          <cell r="E308">
            <v>-60772.26</v>
          </cell>
          <cell r="F308">
            <v>-6791517.75</v>
          </cell>
          <cell r="G308">
            <v>-6380773.1100000003</v>
          </cell>
          <cell r="H308">
            <v>-410744.64</v>
          </cell>
        </row>
        <row r="309">
          <cell r="A309" t="str">
            <v>71004002</v>
          </cell>
          <cell r="B309" t="str">
            <v>T&amp;E Lodging - Exempt</v>
          </cell>
          <cell r="C309">
            <v>-6139505.1699999999</v>
          </cell>
          <cell r="D309">
            <v>-6105718.5099999998</v>
          </cell>
          <cell r="E309">
            <v>-33786.660000000003</v>
          </cell>
          <cell r="F309">
            <v>-23172287.109999999</v>
          </cell>
          <cell r="G309">
            <v>-21573847.41</v>
          </cell>
          <cell r="H309">
            <v>-1598439.7</v>
          </cell>
        </row>
        <row r="310">
          <cell r="A310" t="str">
            <v>71004003</v>
          </cell>
          <cell r="B310" t="str">
            <v>T&amp;E Oth Trav Exp Exm</v>
          </cell>
          <cell r="C310">
            <v>-1750578.57</v>
          </cell>
          <cell r="D310">
            <v>-1927126.21</v>
          </cell>
          <cell r="E310">
            <v>176547.64</v>
          </cell>
          <cell r="F310">
            <v>-6987886.6299999999</v>
          </cell>
          <cell r="G310">
            <v>-7078367.75</v>
          </cell>
          <cell r="H310">
            <v>90481.12</v>
          </cell>
        </row>
        <row r="311">
          <cell r="A311" t="str">
            <v>71004004</v>
          </cell>
          <cell r="B311" t="str">
            <v>T&amp;E Mileage - Exempt</v>
          </cell>
          <cell r="C311">
            <v>-278225.31</v>
          </cell>
          <cell r="D311">
            <v>-289721.03999999998</v>
          </cell>
          <cell r="E311">
            <v>11495.73</v>
          </cell>
          <cell r="F311">
            <v>-1137639.17</v>
          </cell>
          <cell r="G311">
            <v>-1163685.26</v>
          </cell>
          <cell r="H311">
            <v>26046.09</v>
          </cell>
        </row>
        <row r="312">
          <cell r="A312" t="str">
            <v>71004005</v>
          </cell>
          <cell r="B312" t="str">
            <v>T&amp;E Air Travel - Exe</v>
          </cell>
          <cell r="C312">
            <v>-5167363.92</v>
          </cell>
          <cell r="D312">
            <v>-5811940.9299999997</v>
          </cell>
          <cell r="E312">
            <v>644577.01</v>
          </cell>
          <cell r="F312">
            <v>-21724530.149999999</v>
          </cell>
          <cell r="G312">
            <v>-22340926.600000001</v>
          </cell>
          <cell r="H312">
            <v>616396.44999999995</v>
          </cell>
        </row>
        <row r="313">
          <cell r="A313" t="str">
            <v>71004007</v>
          </cell>
          <cell r="B313" t="str">
            <v>Prof Mem Due Exempt</v>
          </cell>
          <cell r="C313">
            <v>-289639.49</v>
          </cell>
          <cell r="D313">
            <v>-312137.63</v>
          </cell>
          <cell r="E313">
            <v>22498.14</v>
          </cell>
          <cell r="F313">
            <v>-2304330.25</v>
          </cell>
          <cell r="G313">
            <v>-2468212.1800000002</v>
          </cell>
          <cell r="H313">
            <v>163881.93</v>
          </cell>
        </row>
        <row r="314">
          <cell r="A314" t="str">
            <v>71004008</v>
          </cell>
          <cell r="B314" t="str">
            <v>T&amp;E Ent Exp Exempt</v>
          </cell>
          <cell r="C314">
            <v>-561587.43000000005</v>
          </cell>
          <cell r="D314">
            <v>-1078585.8500000001</v>
          </cell>
          <cell r="E314">
            <v>516998.42</v>
          </cell>
          <cell r="F314">
            <v>-1968032.58</v>
          </cell>
          <cell r="G314">
            <v>-2785001.17</v>
          </cell>
          <cell r="H314">
            <v>816968.59</v>
          </cell>
        </row>
        <row r="315">
          <cell r="A315" t="str">
            <v>71004009</v>
          </cell>
          <cell r="B315" t="str">
            <v>T&amp;E Auto Rental - Ex</v>
          </cell>
          <cell r="C315">
            <v>-1707782.22</v>
          </cell>
          <cell r="D315">
            <v>-1719470.56</v>
          </cell>
          <cell r="E315">
            <v>11688.34</v>
          </cell>
          <cell r="F315">
            <v>-6939230.54</v>
          </cell>
          <cell r="G315">
            <v>-6459780.4400000004</v>
          </cell>
          <cell r="H315">
            <v>-479450.1</v>
          </cell>
        </row>
        <row r="316">
          <cell r="A316" t="str">
            <v>71004010</v>
          </cell>
          <cell r="B316" t="str">
            <v>T&amp;E Lodging - Schedu</v>
          </cell>
          <cell r="C316">
            <v>-1664345.52</v>
          </cell>
          <cell r="D316">
            <v>-1961250.69</v>
          </cell>
          <cell r="E316">
            <v>296905.17</v>
          </cell>
          <cell r="F316">
            <v>-6691201.4500000002</v>
          </cell>
          <cell r="G316">
            <v>-6400263.1900000004</v>
          </cell>
          <cell r="H316">
            <v>-290938.26</v>
          </cell>
        </row>
        <row r="317">
          <cell r="A317" t="str">
            <v>71004011</v>
          </cell>
          <cell r="B317" t="str">
            <v>T&amp;E Meals Fully Dd E</v>
          </cell>
          <cell r="C317">
            <v>-886122</v>
          </cell>
          <cell r="D317">
            <v>-905047.41</v>
          </cell>
          <cell r="E317">
            <v>18925.41</v>
          </cell>
          <cell r="F317">
            <v>-3362531.98</v>
          </cell>
          <cell r="G317">
            <v>-3108120.4</v>
          </cell>
          <cell r="H317">
            <v>-254411.58</v>
          </cell>
        </row>
        <row r="318">
          <cell r="A318" t="str">
            <v>71004012</v>
          </cell>
          <cell r="B318" t="str">
            <v>T&amp;E Ent Fully Dd Exp</v>
          </cell>
          <cell r="C318">
            <v>-2428877.59</v>
          </cell>
          <cell r="D318">
            <v>-2502326.9300000002</v>
          </cell>
          <cell r="E318">
            <v>73449.34</v>
          </cell>
          <cell r="F318">
            <v>-12694118.789999999</v>
          </cell>
          <cell r="G318">
            <v>-12364699.18</v>
          </cell>
          <cell r="H318">
            <v>-329419.61</v>
          </cell>
        </row>
        <row r="319">
          <cell r="A319" t="str">
            <v>71004013</v>
          </cell>
          <cell r="B319" t="str">
            <v>T&amp;E Spousal Trav Exm</v>
          </cell>
          <cell r="C319">
            <v>-13922.29</v>
          </cell>
          <cell r="D319">
            <v>-10788.69</v>
          </cell>
          <cell r="E319">
            <v>-3133.6</v>
          </cell>
          <cell r="F319">
            <v>-24077.21</v>
          </cell>
          <cell r="G319">
            <v>-19225.52</v>
          </cell>
          <cell r="H319">
            <v>-4851.6899999999996</v>
          </cell>
        </row>
        <row r="320">
          <cell r="A320" t="str">
            <v>71004015</v>
          </cell>
          <cell r="B320" t="str">
            <v>T&amp;E Meal Wclient Exm</v>
          </cell>
          <cell r="C320">
            <v>-264214.19</v>
          </cell>
          <cell r="D320">
            <v>-243036.16</v>
          </cell>
          <cell r="E320">
            <v>-21178.03</v>
          </cell>
          <cell r="F320">
            <v>-967628.09</v>
          </cell>
          <cell r="G320">
            <v>-983625.48</v>
          </cell>
          <cell r="H320">
            <v>15997.39</v>
          </cell>
        </row>
        <row r="321">
          <cell r="A321" t="str">
            <v>71004017</v>
          </cell>
          <cell r="B321" t="str">
            <v>T&amp;E Seminars</v>
          </cell>
          <cell r="C321">
            <v>-309308.17</v>
          </cell>
          <cell r="D321">
            <v>-319563.23</v>
          </cell>
          <cell r="E321">
            <v>10255.06</v>
          </cell>
          <cell r="F321">
            <v>-1562017.1</v>
          </cell>
          <cell r="G321">
            <v>-1508066.77</v>
          </cell>
          <cell r="H321">
            <v>-53950.33</v>
          </cell>
        </row>
        <row r="322">
          <cell r="A322" t="str">
            <v>71004018</v>
          </cell>
          <cell r="B322" t="str">
            <v>T&amp;E Meals WOther Ex</v>
          </cell>
          <cell r="C322">
            <v>-2348946.33</v>
          </cell>
          <cell r="D322">
            <v>-2259726.44</v>
          </cell>
          <cell r="E322">
            <v>-89219.89</v>
          </cell>
          <cell r="F322">
            <v>-8710900.8200000003</v>
          </cell>
          <cell r="G322">
            <v>-7964363.54</v>
          </cell>
          <cell r="H322">
            <v>-746537.28</v>
          </cell>
        </row>
        <row r="323">
          <cell r="A323" t="str">
            <v>71004019</v>
          </cell>
          <cell r="B323" t="str">
            <v>T&amp;E Trav Rsv Exm</v>
          </cell>
          <cell r="C323">
            <v>-275128.59999999998</v>
          </cell>
          <cell r="D323">
            <v>-250340.35</v>
          </cell>
          <cell r="E323">
            <v>-24788.25</v>
          </cell>
          <cell r="F323">
            <v>-1047757.87</v>
          </cell>
          <cell r="G323">
            <v>-970480.09</v>
          </cell>
          <cell r="H323">
            <v>-77277.78</v>
          </cell>
        </row>
        <row r="324">
          <cell r="A324" t="str">
            <v>71004020</v>
          </cell>
          <cell r="B324" t="str">
            <v>T&amp;E Oth Trav Exp Sch</v>
          </cell>
          <cell r="C324">
            <v>-942705.55</v>
          </cell>
          <cell r="D324">
            <v>-1639701.54</v>
          </cell>
          <cell r="E324">
            <v>696995.99</v>
          </cell>
          <cell r="F324">
            <v>-3979162.7</v>
          </cell>
          <cell r="G324">
            <v>-4526499.16</v>
          </cell>
          <cell r="H324">
            <v>547336.46</v>
          </cell>
        </row>
        <row r="325">
          <cell r="A325" t="str">
            <v>71004024</v>
          </cell>
          <cell r="B325" t="str">
            <v>T&amp;E Trav Rsv Sch</v>
          </cell>
          <cell r="C325">
            <v>-98673.56</v>
          </cell>
          <cell r="D325">
            <v>-47181.21</v>
          </cell>
          <cell r="E325">
            <v>-51492.35</v>
          </cell>
          <cell r="F325">
            <v>-318167.67999999999</v>
          </cell>
          <cell r="G325">
            <v>-177911.29</v>
          </cell>
          <cell r="H325">
            <v>-140256.39000000001</v>
          </cell>
        </row>
        <row r="326">
          <cell r="A326" t="str">
            <v>71004026</v>
          </cell>
          <cell r="B326" t="str">
            <v>T&amp;E Meals Fully Dd S</v>
          </cell>
          <cell r="C326">
            <v>-111707.35</v>
          </cell>
          <cell r="D326">
            <v>-115891.9</v>
          </cell>
          <cell r="E326">
            <v>4184.55</v>
          </cell>
          <cell r="F326">
            <v>-408336.07</v>
          </cell>
          <cell r="G326">
            <v>-367671.16</v>
          </cell>
          <cell r="H326">
            <v>-40664.910000000003</v>
          </cell>
        </row>
        <row r="327">
          <cell r="A327" t="str">
            <v>71004027</v>
          </cell>
          <cell r="B327" t="str">
            <v>T&amp;E Ent Fully Dd Sch</v>
          </cell>
          <cell r="C327">
            <v>-1637.61</v>
          </cell>
          <cell r="D327">
            <v>-5516.67</v>
          </cell>
          <cell r="E327">
            <v>3879.06</v>
          </cell>
          <cell r="F327">
            <v>-10890.3</v>
          </cell>
          <cell r="G327">
            <v>-17352.740000000002</v>
          </cell>
          <cell r="H327">
            <v>6462.44</v>
          </cell>
        </row>
        <row r="328">
          <cell r="A328" t="str">
            <v>71004030</v>
          </cell>
          <cell r="B328" t="str">
            <v>T&amp;E Mileage - Sched</v>
          </cell>
          <cell r="C328">
            <v>-927042.57</v>
          </cell>
          <cell r="D328">
            <v>-1244293.75</v>
          </cell>
          <cell r="E328">
            <v>317251.18</v>
          </cell>
          <cell r="F328">
            <v>-4388164.3499999996</v>
          </cell>
          <cell r="G328">
            <v>-4627456.78</v>
          </cell>
          <cell r="H328">
            <v>239292.43</v>
          </cell>
        </row>
        <row r="329">
          <cell r="A329" t="str">
            <v>71004040</v>
          </cell>
          <cell r="B329" t="str">
            <v>T&amp;E Air Travel - Sch</v>
          </cell>
          <cell r="C329">
            <v>-3130942.21</v>
          </cell>
          <cell r="D329">
            <v>-3972216.33</v>
          </cell>
          <cell r="E329">
            <v>841274.12</v>
          </cell>
          <cell r="F329">
            <v>-13330697.880000001</v>
          </cell>
          <cell r="G329">
            <v>-11157239.199999999</v>
          </cell>
          <cell r="H329">
            <v>-2173458.6800000002</v>
          </cell>
        </row>
        <row r="330">
          <cell r="A330" t="str">
            <v>71004050</v>
          </cell>
          <cell r="B330" t="str">
            <v>T&amp;E Business Car</v>
          </cell>
          <cell r="C330">
            <v>-137248.47</v>
          </cell>
          <cell r="D330">
            <v>-766.61</v>
          </cell>
          <cell r="E330">
            <v>-136481.85999999999</v>
          </cell>
          <cell r="F330">
            <v>-560037.07999999996</v>
          </cell>
          <cell r="G330">
            <v>-142683.87</v>
          </cell>
          <cell r="H330">
            <v>-417353.21</v>
          </cell>
        </row>
        <row r="331">
          <cell r="A331" t="str">
            <v>71004060</v>
          </cell>
          <cell r="B331" t="str">
            <v>Prof Mem Due Sched</v>
          </cell>
          <cell r="C331">
            <v>-337848.12</v>
          </cell>
          <cell r="D331">
            <v>-239648.99</v>
          </cell>
          <cell r="E331">
            <v>-98199.13</v>
          </cell>
          <cell r="F331">
            <v>-2302604.46</v>
          </cell>
          <cell r="G331">
            <v>-1434084.31</v>
          </cell>
          <cell r="H331">
            <v>-868520.15</v>
          </cell>
        </row>
        <row r="332">
          <cell r="A332" t="str">
            <v>71004061</v>
          </cell>
          <cell r="B332" t="str">
            <v>Lobby/Org/Mem Dues</v>
          </cell>
          <cell r="C332">
            <v>-332663.06</v>
          </cell>
          <cell r="D332">
            <v>-533317.74</v>
          </cell>
          <cell r="E332">
            <v>200654.68</v>
          </cell>
          <cell r="F332">
            <v>-2266834.0699999998</v>
          </cell>
          <cell r="G332">
            <v>-2258426.11</v>
          </cell>
          <cell r="H332">
            <v>-8407.9599999999991</v>
          </cell>
        </row>
        <row r="333">
          <cell r="A333" t="str">
            <v>71004070</v>
          </cell>
          <cell r="B333" t="str">
            <v>T&amp;E Ent Exp Sch</v>
          </cell>
          <cell r="C333">
            <v>-8876.48</v>
          </cell>
          <cell r="D333">
            <v>-9918.56</v>
          </cell>
          <cell r="E333">
            <v>1042.08</v>
          </cell>
          <cell r="F333">
            <v>-35876.15</v>
          </cell>
          <cell r="G333">
            <v>-31318.7</v>
          </cell>
          <cell r="H333">
            <v>-4557.45</v>
          </cell>
        </row>
        <row r="334">
          <cell r="A334" t="str">
            <v>71004080</v>
          </cell>
          <cell r="B334" t="str">
            <v>Travel Allowance</v>
          </cell>
          <cell r="C334">
            <v>-2322.27</v>
          </cell>
          <cell r="D334">
            <v>-876.41</v>
          </cell>
          <cell r="E334">
            <v>-1445.86</v>
          </cell>
          <cell r="F334">
            <v>-7070.09</v>
          </cell>
          <cell r="G334">
            <v>-2760.26</v>
          </cell>
          <cell r="H334">
            <v>-4309.83</v>
          </cell>
        </row>
        <row r="335">
          <cell r="A335" t="str">
            <v>71004090</v>
          </cell>
          <cell r="B335" t="str">
            <v>T&amp;E Auto Rental - Sc</v>
          </cell>
          <cell r="C335">
            <v>-335465.90999999997</v>
          </cell>
          <cell r="D335">
            <v>-383219.94</v>
          </cell>
          <cell r="E335">
            <v>47754.03</v>
          </cell>
          <cell r="F335">
            <v>-1481534.61</v>
          </cell>
          <cell r="G335">
            <v>-1410679.8</v>
          </cell>
          <cell r="H335">
            <v>-70854.81</v>
          </cell>
        </row>
        <row r="336">
          <cell r="A336" t="str">
            <v>71004100</v>
          </cell>
          <cell r="B336" t="str">
            <v>Utilities - Electric</v>
          </cell>
          <cell r="C336">
            <v>-11030900.98</v>
          </cell>
          <cell r="D336">
            <v>-13054153.390000001</v>
          </cell>
          <cell r="E336">
            <v>2023252.41</v>
          </cell>
          <cell r="F336">
            <v>-51753472.770000003</v>
          </cell>
          <cell r="G336">
            <v>-55099337.259999998</v>
          </cell>
          <cell r="H336">
            <v>3345864.49</v>
          </cell>
        </row>
        <row r="337">
          <cell r="A337" t="str">
            <v>71004105</v>
          </cell>
          <cell r="B337" t="str">
            <v>Cell Phn - Exempt</v>
          </cell>
          <cell r="C337">
            <v>-951214.96</v>
          </cell>
          <cell r="D337">
            <v>-1133307.48</v>
          </cell>
          <cell r="E337">
            <v>182092.52</v>
          </cell>
          <cell r="F337">
            <v>-4366625.6900000004</v>
          </cell>
          <cell r="G337">
            <v>-4428758.6500000004</v>
          </cell>
          <cell r="H337">
            <v>62132.959999999999</v>
          </cell>
        </row>
        <row r="338">
          <cell r="A338" t="str">
            <v>71004108</v>
          </cell>
          <cell r="B338" t="str">
            <v>Telephn CC Exempt</v>
          </cell>
          <cell r="C338">
            <v>-91.1</v>
          </cell>
          <cell r="D338">
            <v>-276.73</v>
          </cell>
          <cell r="E338">
            <v>185.63</v>
          </cell>
          <cell r="F338">
            <v>-718.21</v>
          </cell>
          <cell r="G338">
            <v>-1520.88</v>
          </cell>
          <cell r="H338">
            <v>802.67</v>
          </cell>
        </row>
        <row r="339">
          <cell r="A339" t="str">
            <v>71004110</v>
          </cell>
          <cell r="B339" t="str">
            <v>Utilities Gas</v>
          </cell>
          <cell r="C339">
            <v>-1027171.45</v>
          </cell>
          <cell r="D339">
            <v>-2150827.38</v>
          </cell>
          <cell r="E339">
            <v>1123655.93</v>
          </cell>
          <cell r="F339">
            <v>-10364452.210000001</v>
          </cell>
          <cell r="G339">
            <v>-15345324.1</v>
          </cell>
          <cell r="H339">
            <v>4980871.8899999997</v>
          </cell>
        </row>
        <row r="340">
          <cell r="A340" t="str">
            <v>71004120</v>
          </cell>
          <cell r="B340" t="str">
            <v>Utilities Water</v>
          </cell>
          <cell r="C340">
            <v>-1849587.82</v>
          </cell>
          <cell r="D340">
            <v>-2075949.49</v>
          </cell>
          <cell r="E340">
            <v>226361.67</v>
          </cell>
          <cell r="F340">
            <v>-8053432.9400000004</v>
          </cell>
          <cell r="G340">
            <v>-7841544.3300000001</v>
          </cell>
          <cell r="H340">
            <v>-211888.61</v>
          </cell>
        </row>
        <row r="341">
          <cell r="A341" t="str">
            <v>71004130</v>
          </cell>
          <cell r="B341" t="str">
            <v>Utilities Telephone</v>
          </cell>
          <cell r="C341">
            <v>-3058115.33</v>
          </cell>
          <cell r="D341">
            <v>-3644829.47</v>
          </cell>
          <cell r="E341">
            <v>586714.14</v>
          </cell>
          <cell r="F341">
            <v>-12758477.07</v>
          </cell>
          <cell r="G341">
            <v>-13634003.25</v>
          </cell>
          <cell r="H341">
            <v>875526.18</v>
          </cell>
        </row>
        <row r="342">
          <cell r="A342" t="str">
            <v>71004140</v>
          </cell>
          <cell r="B342" t="str">
            <v>Cell Phn Scheduled</v>
          </cell>
          <cell r="C342">
            <v>-1885015.91</v>
          </cell>
          <cell r="D342">
            <v>-2461147.79</v>
          </cell>
          <cell r="E342">
            <v>576131.88</v>
          </cell>
          <cell r="F342">
            <v>-9672903.7300000004</v>
          </cell>
          <cell r="G342">
            <v>-9298108.7799999993</v>
          </cell>
          <cell r="H342">
            <v>-374794.95</v>
          </cell>
        </row>
        <row r="343">
          <cell r="A343" t="str">
            <v>71004150</v>
          </cell>
          <cell r="B343" t="str">
            <v>Telecom - Leased Cir</v>
          </cell>
          <cell r="C343">
            <v>-1508063.6</v>
          </cell>
          <cell r="D343">
            <v>-1603726.04</v>
          </cell>
          <cell r="E343">
            <v>95662.44</v>
          </cell>
          <cell r="F343">
            <v>-7361278.5300000003</v>
          </cell>
          <cell r="G343">
            <v>-6452480.3499999996</v>
          </cell>
          <cell r="H343">
            <v>-908798.18</v>
          </cell>
        </row>
        <row r="344">
          <cell r="A344" t="str">
            <v>71004160</v>
          </cell>
          <cell r="B344" t="str">
            <v>Pagers</v>
          </cell>
          <cell r="C344">
            <v>-8833.4699999999993</v>
          </cell>
          <cell r="D344">
            <v>-14500.99</v>
          </cell>
          <cell r="E344">
            <v>5667.52</v>
          </cell>
          <cell r="F344">
            <v>-41740.47</v>
          </cell>
          <cell r="G344">
            <v>-102846.92</v>
          </cell>
          <cell r="H344">
            <v>61106.45</v>
          </cell>
        </row>
        <row r="345">
          <cell r="A345" t="str">
            <v>71004170</v>
          </cell>
          <cell r="B345" t="str">
            <v>Telephn CC Scheduled</v>
          </cell>
          <cell r="C345">
            <v>0</v>
          </cell>
          <cell r="D345">
            <v>-276.75</v>
          </cell>
          <cell r="E345">
            <v>276.75</v>
          </cell>
          <cell r="F345">
            <v>-251.03</v>
          </cell>
          <cell r="G345">
            <v>-989.82</v>
          </cell>
          <cell r="H345">
            <v>738.79</v>
          </cell>
        </row>
        <row r="346">
          <cell r="A346" t="str">
            <v>71004180</v>
          </cell>
          <cell r="B346" t="str">
            <v>Utilities - Propane</v>
          </cell>
          <cell r="C346">
            <v>-2580674.34</v>
          </cell>
          <cell r="D346">
            <v>-4378165.28</v>
          </cell>
          <cell r="E346">
            <v>1797490.94</v>
          </cell>
          <cell r="F346">
            <v>-11596109.15</v>
          </cell>
          <cell r="G346">
            <v>-24917932.920000002</v>
          </cell>
          <cell r="H346">
            <v>13321823.77</v>
          </cell>
        </row>
        <row r="347">
          <cell r="A347" t="str">
            <v>71004200</v>
          </cell>
          <cell r="B347" t="str">
            <v>Utilities - Other</v>
          </cell>
          <cell r="C347">
            <v>-15374.68</v>
          </cell>
          <cell r="D347">
            <v>-5064.34</v>
          </cell>
          <cell r="E347">
            <v>-10310.34</v>
          </cell>
          <cell r="F347">
            <v>-54139.91</v>
          </cell>
          <cell r="G347">
            <v>-19748.25</v>
          </cell>
          <cell r="H347">
            <v>-34391.660000000003</v>
          </cell>
        </row>
        <row r="348">
          <cell r="A348" t="str">
            <v>71004280</v>
          </cell>
          <cell r="B348" t="str">
            <v>Corporate Aircraft</v>
          </cell>
          <cell r="C348">
            <v>-1777421.23</v>
          </cell>
          <cell r="D348">
            <v>-1521208.76</v>
          </cell>
          <cell r="E348">
            <v>-256212.47</v>
          </cell>
          <cell r="F348">
            <v>-6006584.7199999997</v>
          </cell>
          <cell r="G348">
            <v>-6736823.5</v>
          </cell>
          <cell r="H348">
            <v>730238.78</v>
          </cell>
        </row>
        <row r="349">
          <cell r="A349" t="str">
            <v>71004300</v>
          </cell>
          <cell r="B349" t="str">
            <v>Rents/Ls - Office</v>
          </cell>
          <cell r="C349">
            <v>-5254429.5999999996</v>
          </cell>
          <cell r="D349">
            <v>-5190792.07</v>
          </cell>
          <cell r="E349">
            <v>-63637.53</v>
          </cell>
          <cell r="F349">
            <v>-20756117.5</v>
          </cell>
          <cell r="G349">
            <v>-18065490.449999999</v>
          </cell>
          <cell r="H349">
            <v>-2690627.05</v>
          </cell>
        </row>
        <row r="350">
          <cell r="A350" t="str">
            <v>71004320</v>
          </cell>
          <cell r="B350" t="str">
            <v>Rents/Ls Ofc Equip</v>
          </cell>
          <cell r="C350">
            <v>216819.22</v>
          </cell>
          <cell r="D350">
            <v>281800.95</v>
          </cell>
          <cell r="E350">
            <v>-64981.73</v>
          </cell>
          <cell r="F350">
            <v>1144923.6000000001</v>
          </cell>
          <cell r="G350">
            <v>-329096.13</v>
          </cell>
          <cell r="H350">
            <v>1474019.73</v>
          </cell>
        </row>
        <row r="351">
          <cell r="A351" t="str">
            <v>71004330</v>
          </cell>
          <cell r="B351" t="str">
            <v>Rents/Ls Vehicles</v>
          </cell>
          <cell r="C351">
            <v>-2534191.5499999998</v>
          </cell>
          <cell r="D351">
            <v>-4461466.58</v>
          </cell>
          <cell r="E351">
            <v>1927275.03</v>
          </cell>
          <cell r="F351">
            <v>-9813267.5199999996</v>
          </cell>
          <cell r="G351">
            <v>-22049794.48</v>
          </cell>
          <cell r="H351">
            <v>12236526.960000001</v>
          </cell>
        </row>
        <row r="352">
          <cell r="A352" t="str">
            <v>71004340</v>
          </cell>
          <cell r="B352" t="str">
            <v>Rents/Ls SmToolEquip</v>
          </cell>
          <cell r="C352">
            <v>-3855248.01</v>
          </cell>
          <cell r="D352">
            <v>-3447119.32</v>
          </cell>
          <cell r="E352">
            <v>-408128.69</v>
          </cell>
          <cell r="F352">
            <v>-12501084.060000001</v>
          </cell>
          <cell r="G352">
            <v>-9569115.5</v>
          </cell>
          <cell r="H352">
            <v>-2931968.56</v>
          </cell>
        </row>
        <row r="353">
          <cell r="A353" t="str">
            <v>71004350</v>
          </cell>
          <cell r="B353" t="str">
            <v>Rents/Ls Gen Fac</v>
          </cell>
          <cell r="C353">
            <v>-4064983.82</v>
          </cell>
          <cell r="D353">
            <v>-4512592.63</v>
          </cell>
          <cell r="E353">
            <v>447608.81</v>
          </cell>
          <cell r="F353">
            <v>-15321961.109999999</v>
          </cell>
          <cell r="G353">
            <v>-16637217.369999999</v>
          </cell>
          <cell r="H353">
            <v>1315256.26</v>
          </cell>
        </row>
        <row r="354">
          <cell r="A354" t="str">
            <v>71004370</v>
          </cell>
          <cell r="B354" t="str">
            <v>Rents/Ls Ls Lines</v>
          </cell>
          <cell r="C354">
            <v>-152297.22</v>
          </cell>
          <cell r="D354">
            <v>-172367.28</v>
          </cell>
          <cell r="E354">
            <v>20070.060000000001</v>
          </cell>
          <cell r="F354">
            <v>-638201.61</v>
          </cell>
          <cell r="G354">
            <v>-961427.81</v>
          </cell>
          <cell r="H354">
            <v>323226.2</v>
          </cell>
        </row>
        <row r="355">
          <cell r="A355" t="str">
            <v>71004390</v>
          </cell>
          <cell r="B355" t="str">
            <v>BNSF Easment</v>
          </cell>
          <cell r="C355">
            <v>0</v>
          </cell>
          <cell r="D355">
            <v>0</v>
          </cell>
          <cell r="E355">
            <v>0</v>
          </cell>
          <cell r="F355">
            <v>-500</v>
          </cell>
          <cell r="G355">
            <v>-500</v>
          </cell>
          <cell r="H355">
            <v>0</v>
          </cell>
        </row>
        <row r="356">
          <cell r="A356" t="str">
            <v>71004420</v>
          </cell>
          <cell r="B356" t="str">
            <v>Pymt of ETD Inv</v>
          </cell>
          <cell r="C356">
            <v>284078</v>
          </cell>
          <cell r="D356">
            <v>334569.5</v>
          </cell>
          <cell r="E356">
            <v>-50491.5</v>
          </cell>
          <cell r="F356">
            <v>1760016.99</v>
          </cell>
          <cell r="G356">
            <v>809096.58</v>
          </cell>
          <cell r="H356">
            <v>950920.41</v>
          </cell>
        </row>
        <row r="357">
          <cell r="A357" t="str">
            <v>71004500</v>
          </cell>
          <cell r="B357" t="str">
            <v>Ramp Act Lift MTCE V</v>
          </cell>
          <cell r="C357">
            <v>-1028055.22</v>
          </cell>
          <cell r="D357">
            <v>-1109708.3</v>
          </cell>
          <cell r="E357">
            <v>81653.08</v>
          </cell>
          <cell r="F357">
            <v>-4179554.23</v>
          </cell>
          <cell r="G357">
            <v>-4173485.55</v>
          </cell>
          <cell r="H357">
            <v>-6068.68</v>
          </cell>
        </row>
        <row r="358">
          <cell r="A358" t="str">
            <v>71004510</v>
          </cell>
          <cell r="B358" t="str">
            <v>Ramp Act Ramp/DRamp</v>
          </cell>
          <cell r="C358">
            <v>-42291646.450000003</v>
          </cell>
          <cell r="D358">
            <v>-40872434.640000001</v>
          </cell>
          <cell r="E358">
            <v>-1419211.81</v>
          </cell>
          <cell r="F358">
            <v>-164385418.44999999</v>
          </cell>
          <cell r="G358">
            <v>-157466645.27000001</v>
          </cell>
          <cell r="H358">
            <v>-6918773.1799999997</v>
          </cell>
        </row>
        <row r="359">
          <cell r="A359" t="str">
            <v>71004520</v>
          </cell>
          <cell r="B359" t="str">
            <v>Ramp Act Check Point</v>
          </cell>
          <cell r="C359">
            <v>-5500278.2000000002</v>
          </cell>
          <cell r="D359">
            <v>-5450522.9400000004</v>
          </cell>
          <cell r="E359">
            <v>-49755.26</v>
          </cell>
          <cell r="F359">
            <v>-22300417.16</v>
          </cell>
          <cell r="G359">
            <v>-21146081.300000001</v>
          </cell>
          <cell r="H359">
            <v>-1154335.8600000001</v>
          </cell>
        </row>
        <row r="360">
          <cell r="A360" t="str">
            <v>71004530</v>
          </cell>
          <cell r="B360" t="str">
            <v>Ramp Act Admin</v>
          </cell>
          <cell r="C360">
            <v>-1114478.82</v>
          </cell>
          <cell r="D360">
            <v>-1145130.24</v>
          </cell>
          <cell r="E360">
            <v>30651.42</v>
          </cell>
          <cell r="F360">
            <v>-4528031.26</v>
          </cell>
          <cell r="G360">
            <v>-4277500.8600000003</v>
          </cell>
          <cell r="H360">
            <v>-250530.4</v>
          </cell>
        </row>
        <row r="361">
          <cell r="A361" t="str">
            <v>71004540</v>
          </cell>
          <cell r="B361" t="str">
            <v>Ramp Act Sales Taxes</v>
          </cell>
          <cell r="C361">
            <v>-178145.45</v>
          </cell>
          <cell r="D361">
            <v>-181597.75</v>
          </cell>
          <cell r="E361">
            <v>3452.3</v>
          </cell>
          <cell r="F361">
            <v>-752831.53</v>
          </cell>
          <cell r="G361">
            <v>-674933.01</v>
          </cell>
          <cell r="H361">
            <v>-77898.52</v>
          </cell>
        </row>
        <row r="362">
          <cell r="A362" t="str">
            <v>71004550</v>
          </cell>
          <cell r="B362" t="str">
            <v>Ramp Act Incent Plan</v>
          </cell>
          <cell r="C362">
            <v>-501551.32</v>
          </cell>
          <cell r="D362">
            <v>-1106460.79</v>
          </cell>
          <cell r="E362">
            <v>604909.47</v>
          </cell>
          <cell r="F362">
            <v>-1795264.87</v>
          </cell>
          <cell r="G362">
            <v>-4238641.4800000004</v>
          </cell>
          <cell r="H362">
            <v>2443376.61</v>
          </cell>
        </row>
        <row r="363">
          <cell r="A363" t="str">
            <v>71004560</v>
          </cell>
          <cell r="B363" t="str">
            <v>Ramp Act Chassis Sh</v>
          </cell>
          <cell r="C363">
            <v>0</v>
          </cell>
          <cell r="D363">
            <v>0</v>
          </cell>
          <cell r="E363">
            <v>0</v>
          </cell>
          <cell r="F363">
            <v>0</v>
          </cell>
          <cell r="G363">
            <v>0</v>
          </cell>
          <cell r="H363">
            <v>0</v>
          </cell>
        </row>
        <row r="364">
          <cell r="A364" t="str">
            <v>71004570</v>
          </cell>
          <cell r="B364" t="str">
            <v>Ramp Act Yard Ops</v>
          </cell>
          <cell r="C364">
            <v>-600419.66</v>
          </cell>
          <cell r="D364">
            <v>-666314.52</v>
          </cell>
          <cell r="E364">
            <v>65894.86</v>
          </cell>
          <cell r="F364">
            <v>-2214647.13</v>
          </cell>
          <cell r="G364">
            <v>-1504194.01</v>
          </cell>
          <cell r="H364">
            <v>-710453.12</v>
          </cell>
        </row>
        <row r="365">
          <cell r="A365" t="str">
            <v>71004580</v>
          </cell>
          <cell r="B365" t="str">
            <v>Ramp Act Cooridinat</v>
          </cell>
          <cell r="C365">
            <v>-1267887.1100000001</v>
          </cell>
          <cell r="D365">
            <v>-1259407.82</v>
          </cell>
          <cell r="E365">
            <v>-8479.2900000000009</v>
          </cell>
          <cell r="F365">
            <v>-5047423.03</v>
          </cell>
          <cell r="G365">
            <v>-4866842.0199999996</v>
          </cell>
          <cell r="H365">
            <v>-180581.01</v>
          </cell>
        </row>
        <row r="366">
          <cell r="A366" t="str">
            <v>71004590</v>
          </cell>
          <cell r="B366" t="str">
            <v>Ramp Activities IBCs</v>
          </cell>
          <cell r="C366">
            <v>-111758.59</v>
          </cell>
          <cell r="D366">
            <v>-165553.31</v>
          </cell>
          <cell r="E366">
            <v>53794.720000000001</v>
          </cell>
          <cell r="F366">
            <v>-554364.01</v>
          </cell>
          <cell r="G366">
            <v>-583396.13</v>
          </cell>
          <cell r="H366">
            <v>29032.12</v>
          </cell>
        </row>
        <row r="367">
          <cell r="A367" t="str">
            <v>71004600</v>
          </cell>
          <cell r="B367" t="str">
            <v>Ramp Act Flip Mgmt</v>
          </cell>
          <cell r="C367">
            <v>-349692.53</v>
          </cell>
          <cell r="D367">
            <v>-295484.98</v>
          </cell>
          <cell r="E367">
            <v>-54207.55</v>
          </cell>
          <cell r="F367">
            <v>-1393730.69</v>
          </cell>
          <cell r="G367">
            <v>-1261028.32</v>
          </cell>
          <cell r="H367">
            <v>-132702.37</v>
          </cell>
        </row>
        <row r="368">
          <cell r="A368" t="str">
            <v>71004610</v>
          </cell>
          <cell r="B368" t="str">
            <v>Ramp Act Shuttle Mv</v>
          </cell>
          <cell r="C368">
            <v>-241748.58</v>
          </cell>
          <cell r="D368">
            <v>-181874.99</v>
          </cell>
          <cell r="E368">
            <v>-59873.59</v>
          </cell>
          <cell r="F368">
            <v>-783909.09</v>
          </cell>
          <cell r="G368">
            <v>-728670.88</v>
          </cell>
          <cell r="H368">
            <v>-55238.21</v>
          </cell>
        </row>
        <row r="369">
          <cell r="A369" t="str">
            <v>71004620</v>
          </cell>
          <cell r="B369" t="str">
            <v>Ramp Act Ground Stak</v>
          </cell>
          <cell r="C369">
            <v>-597250.85</v>
          </cell>
          <cell r="D369">
            <v>-736976.64</v>
          </cell>
          <cell r="E369">
            <v>139725.79</v>
          </cell>
          <cell r="F369">
            <v>-2701079.64</v>
          </cell>
          <cell r="G369">
            <v>-2440807.69</v>
          </cell>
          <cell r="H369">
            <v>-260271.95</v>
          </cell>
        </row>
        <row r="370">
          <cell r="A370" t="str">
            <v>71004630</v>
          </cell>
          <cell r="B370" t="str">
            <v>Ramp Act Chassis St</v>
          </cell>
          <cell r="C370">
            <v>-323449.56</v>
          </cell>
          <cell r="D370">
            <v>-346274.1</v>
          </cell>
          <cell r="E370">
            <v>22824.54</v>
          </cell>
          <cell r="F370">
            <v>-1434107.22</v>
          </cell>
          <cell r="G370">
            <v>-1227918.6100000001</v>
          </cell>
          <cell r="H370">
            <v>-206188.61</v>
          </cell>
        </row>
        <row r="371">
          <cell r="A371" t="str">
            <v>71004640</v>
          </cell>
          <cell r="B371" t="str">
            <v>Ramp Act Access Form</v>
          </cell>
          <cell r="C371">
            <v>-562907.25</v>
          </cell>
          <cell r="D371">
            <v>-656522</v>
          </cell>
          <cell r="E371">
            <v>93614.75</v>
          </cell>
          <cell r="F371">
            <v>-2530375.46</v>
          </cell>
          <cell r="G371">
            <v>-2339464.75</v>
          </cell>
          <cell r="H371">
            <v>-190910.71</v>
          </cell>
        </row>
        <row r="372">
          <cell r="A372" t="str">
            <v>71004650</v>
          </cell>
          <cell r="B372" t="str">
            <v>Ramp Act Lift MTCE F</v>
          </cell>
          <cell r="C372">
            <v>-6910552.4299999997</v>
          </cell>
          <cell r="D372">
            <v>-6288349.54</v>
          </cell>
          <cell r="E372">
            <v>-622202.89</v>
          </cell>
          <cell r="F372">
            <v>-25913279.170000002</v>
          </cell>
          <cell r="G372">
            <v>-24263692.960000001</v>
          </cell>
          <cell r="H372">
            <v>-1649586.21</v>
          </cell>
        </row>
        <row r="373">
          <cell r="A373" t="str">
            <v>71004660</v>
          </cell>
          <cell r="B373" t="str">
            <v>Ramp Act Inventory</v>
          </cell>
          <cell r="C373">
            <v>-727025.04</v>
          </cell>
          <cell r="D373">
            <v>-620193.61</v>
          </cell>
          <cell r="E373">
            <v>-106831.43</v>
          </cell>
          <cell r="F373">
            <v>-2607695.13</v>
          </cell>
          <cell r="G373">
            <v>-2514227.36</v>
          </cell>
          <cell r="H373">
            <v>-93467.77</v>
          </cell>
        </row>
        <row r="374">
          <cell r="A374" t="str">
            <v>71004670</v>
          </cell>
          <cell r="B374" t="str">
            <v>Ramp Act Lift MTCE O</v>
          </cell>
          <cell r="C374">
            <v>-338550.98</v>
          </cell>
          <cell r="D374">
            <v>-334080.40999999997</v>
          </cell>
          <cell r="E374">
            <v>-4470.57</v>
          </cell>
          <cell r="F374">
            <v>-1765088.05</v>
          </cell>
          <cell r="G374">
            <v>-1439316.37</v>
          </cell>
          <cell r="H374">
            <v>-325771.68</v>
          </cell>
        </row>
        <row r="375">
          <cell r="A375" t="str">
            <v>71004680</v>
          </cell>
          <cell r="B375" t="str">
            <v>Ramp Act Crane Moves</v>
          </cell>
          <cell r="C375">
            <v>-489690.25</v>
          </cell>
          <cell r="D375">
            <v>-307842.37</v>
          </cell>
          <cell r="E375">
            <v>-181847.88</v>
          </cell>
          <cell r="F375">
            <v>-1019493.77</v>
          </cell>
          <cell r="G375">
            <v>-845402.9</v>
          </cell>
          <cell r="H375">
            <v>-174090.87</v>
          </cell>
        </row>
        <row r="376">
          <cell r="A376" t="str">
            <v>71004690</v>
          </cell>
          <cell r="B376" t="str">
            <v>Ramp Act Snow Rem</v>
          </cell>
          <cell r="C376">
            <v>-1037794.35</v>
          </cell>
          <cell r="D376">
            <v>-1755734.11</v>
          </cell>
          <cell r="E376">
            <v>717939.76</v>
          </cell>
          <cell r="F376">
            <v>-5770450.5899999999</v>
          </cell>
          <cell r="G376">
            <v>-8846126.7899999991</v>
          </cell>
          <cell r="H376">
            <v>3075676.2</v>
          </cell>
        </row>
        <row r="377">
          <cell r="A377" t="str">
            <v>71004700</v>
          </cell>
          <cell r="B377" t="str">
            <v>Ramp Act Load/UpLoad</v>
          </cell>
          <cell r="C377">
            <v>-3763607.42</v>
          </cell>
          <cell r="D377">
            <v>-3465777.99</v>
          </cell>
          <cell r="E377">
            <v>-297829.43</v>
          </cell>
          <cell r="F377">
            <v>-14367989.359999999</v>
          </cell>
          <cell r="G377">
            <v>-12846479.85</v>
          </cell>
          <cell r="H377">
            <v>-1521509.51</v>
          </cell>
        </row>
        <row r="378">
          <cell r="A378" t="str">
            <v>71004710</v>
          </cell>
          <cell r="B378" t="str">
            <v>Ramp Act Security</v>
          </cell>
          <cell r="C378">
            <v>-413610.48</v>
          </cell>
          <cell r="D378">
            <v>-635296.32999999996</v>
          </cell>
          <cell r="E378">
            <v>221685.85</v>
          </cell>
          <cell r="F378">
            <v>-1456917.61</v>
          </cell>
          <cell r="G378">
            <v>-1504768.45</v>
          </cell>
          <cell r="H378">
            <v>47850.84</v>
          </cell>
        </row>
        <row r="379">
          <cell r="A379" t="str">
            <v>71004720</v>
          </cell>
          <cell r="B379" t="str">
            <v>Ramp Act Inspections</v>
          </cell>
          <cell r="C379">
            <v>-128750.84</v>
          </cell>
          <cell r="D379">
            <v>-152799.10999999999</v>
          </cell>
          <cell r="E379">
            <v>24048.27</v>
          </cell>
          <cell r="F379">
            <v>-437659.12</v>
          </cell>
          <cell r="G379">
            <v>-444515.77</v>
          </cell>
          <cell r="H379">
            <v>6856.65</v>
          </cell>
        </row>
        <row r="380">
          <cell r="A380" t="str">
            <v>71004750</v>
          </cell>
          <cell r="B380" t="str">
            <v>Ramp Act Equip Rep</v>
          </cell>
          <cell r="C380">
            <v>-159886.03</v>
          </cell>
          <cell r="D380">
            <v>-176443.63</v>
          </cell>
          <cell r="E380">
            <v>16557.599999999999</v>
          </cell>
          <cell r="F380">
            <v>-591909.49</v>
          </cell>
          <cell r="G380">
            <v>-543459.55000000005</v>
          </cell>
          <cell r="H380">
            <v>-48449.94</v>
          </cell>
        </row>
        <row r="381">
          <cell r="A381" t="str">
            <v>71004760</v>
          </cell>
          <cell r="B381" t="str">
            <v>Rmp Act-Chkpnt Parts</v>
          </cell>
          <cell r="C381">
            <v>-43396.78</v>
          </cell>
          <cell r="D381">
            <v>-55403.14</v>
          </cell>
          <cell r="E381">
            <v>12006.36</v>
          </cell>
          <cell r="F381">
            <v>-340199.56</v>
          </cell>
          <cell r="G381">
            <v>-280871.37</v>
          </cell>
          <cell r="H381">
            <v>-59328.19</v>
          </cell>
        </row>
        <row r="382">
          <cell r="A382" t="str">
            <v>71004800</v>
          </cell>
          <cell r="B382" t="str">
            <v>IBM SERVICES</v>
          </cell>
          <cell r="C382">
            <v>-19424996</v>
          </cell>
          <cell r="D382">
            <v>-18068471.460000001</v>
          </cell>
          <cell r="E382">
            <v>-1356524.54</v>
          </cell>
          <cell r="F382">
            <v>-75999998.959999993</v>
          </cell>
          <cell r="G382">
            <v>-72364794.799999997</v>
          </cell>
          <cell r="H382">
            <v>-3635204.16</v>
          </cell>
        </row>
        <row r="383">
          <cell r="A383" t="str">
            <v>71004810</v>
          </cell>
          <cell r="B383" t="str">
            <v>RAIL DETECTION SERVI</v>
          </cell>
          <cell r="C383">
            <v>-8393653.1099999994</v>
          </cell>
          <cell r="D383">
            <v>-8580170.8599999994</v>
          </cell>
          <cell r="E383">
            <v>186517.75</v>
          </cell>
          <cell r="F383">
            <v>-33751593.130000003</v>
          </cell>
          <cell r="G383">
            <v>-32878769.140000001</v>
          </cell>
          <cell r="H383">
            <v>-872823.99</v>
          </cell>
        </row>
        <row r="384">
          <cell r="A384" t="str">
            <v>71004820</v>
          </cell>
          <cell r="B384" t="str">
            <v>Contractor Labor</v>
          </cell>
          <cell r="C384">
            <v>-8189423.71</v>
          </cell>
          <cell r="D384">
            <v>-12341985.26</v>
          </cell>
          <cell r="E384">
            <v>4152561.55</v>
          </cell>
          <cell r="F384">
            <v>-37905978.149999999</v>
          </cell>
          <cell r="G384">
            <v>-39649830.219999999</v>
          </cell>
          <cell r="H384">
            <v>1743852.07</v>
          </cell>
        </row>
        <row r="385">
          <cell r="A385" t="str">
            <v>71004970</v>
          </cell>
          <cell r="B385" t="str">
            <v>Vegetation Control</v>
          </cell>
          <cell r="C385">
            <v>-405470.95</v>
          </cell>
          <cell r="D385">
            <v>-2943123.1</v>
          </cell>
          <cell r="E385">
            <v>2537652.15</v>
          </cell>
          <cell r="F385">
            <v>-33447524.649999999</v>
          </cell>
          <cell r="G385">
            <v>-31548203.350000001</v>
          </cell>
          <cell r="H385">
            <v>-1899321.3</v>
          </cell>
        </row>
        <row r="386">
          <cell r="A386" t="str">
            <v>71005000</v>
          </cell>
          <cell r="B386" t="str">
            <v>Joint Facility - Deb</v>
          </cell>
          <cell r="C386">
            <v>-55463408.810000002</v>
          </cell>
          <cell r="D386">
            <v>-59338310.890000001</v>
          </cell>
          <cell r="E386">
            <v>3874902.08</v>
          </cell>
          <cell r="F386">
            <v>-237162109.49000001</v>
          </cell>
          <cell r="G386">
            <v>-219096281.41</v>
          </cell>
          <cell r="H386">
            <v>-18065828.079999998</v>
          </cell>
        </row>
        <row r="387">
          <cell r="A387" t="str">
            <v>71005030</v>
          </cell>
          <cell r="B387" t="str">
            <v>Recoveries - Non-Ins</v>
          </cell>
          <cell r="C387">
            <v>3385371.49</v>
          </cell>
          <cell r="D387">
            <v>2713697.61</v>
          </cell>
          <cell r="E387">
            <v>671673.88</v>
          </cell>
          <cell r="F387">
            <v>7261223.46</v>
          </cell>
          <cell r="G387">
            <v>15984259.619999999</v>
          </cell>
          <cell r="H387">
            <v>-8723036.1600000001</v>
          </cell>
        </row>
        <row r="388">
          <cell r="A388" t="str">
            <v>71005040</v>
          </cell>
          <cell r="B388" t="str">
            <v>Frn Loco Repair Db</v>
          </cell>
          <cell r="C388">
            <v>-45317.1</v>
          </cell>
          <cell r="D388">
            <v>-153863.73000000001</v>
          </cell>
          <cell r="E388">
            <v>108546.63</v>
          </cell>
          <cell r="F388">
            <v>-273283.64</v>
          </cell>
          <cell r="G388">
            <v>-515743.92</v>
          </cell>
          <cell r="H388">
            <v>242460.28</v>
          </cell>
        </row>
        <row r="389">
          <cell r="A389" t="str">
            <v>71005050</v>
          </cell>
          <cell r="B389" t="str">
            <v>Frn Loco Repair Cr</v>
          </cell>
          <cell r="C389">
            <v>359874.56</v>
          </cell>
          <cell r="D389">
            <v>221560.81</v>
          </cell>
          <cell r="E389">
            <v>138313.75</v>
          </cell>
          <cell r="F389">
            <v>1371038.82</v>
          </cell>
          <cell r="G389">
            <v>508542.45</v>
          </cell>
          <cell r="H389">
            <v>862496.37</v>
          </cell>
        </row>
        <row r="390">
          <cell r="A390" t="str">
            <v>71005060</v>
          </cell>
          <cell r="B390" t="str">
            <v>Foreign Repairs Deb</v>
          </cell>
          <cell r="C390">
            <v>-12005419.43</v>
          </cell>
          <cell r="D390">
            <v>-10482886.550000001</v>
          </cell>
          <cell r="E390">
            <v>-1522532.88</v>
          </cell>
          <cell r="F390">
            <v>-47904955.25</v>
          </cell>
          <cell r="G390">
            <v>-46872046.009999998</v>
          </cell>
          <cell r="H390">
            <v>-1032909.24</v>
          </cell>
        </row>
        <row r="391">
          <cell r="A391" t="str">
            <v>71005070</v>
          </cell>
          <cell r="B391" t="str">
            <v>Frn Repairs Credit</v>
          </cell>
          <cell r="C391">
            <v>55699670.710000001</v>
          </cell>
          <cell r="D391">
            <v>47475726.600000001</v>
          </cell>
          <cell r="E391">
            <v>8223944.1100000003</v>
          </cell>
          <cell r="F391">
            <v>223463745.33000001</v>
          </cell>
          <cell r="G391">
            <v>184963909.02000001</v>
          </cell>
          <cell r="H391">
            <v>38499836.310000002</v>
          </cell>
        </row>
        <row r="392">
          <cell r="A392" t="str">
            <v>71005100</v>
          </cell>
          <cell r="B392" t="str">
            <v>Joint Fac - Casu Deb</v>
          </cell>
          <cell r="C392">
            <v>0</v>
          </cell>
          <cell r="D392">
            <v>-5145.12</v>
          </cell>
          <cell r="E392">
            <v>5145.12</v>
          </cell>
          <cell r="F392">
            <v>0</v>
          </cell>
          <cell r="G392">
            <v>-13094.54</v>
          </cell>
          <cell r="H392">
            <v>13094.54</v>
          </cell>
        </row>
        <row r="393">
          <cell r="A393" t="str">
            <v>71005300</v>
          </cell>
          <cell r="B393" t="str">
            <v>Advertising</v>
          </cell>
          <cell r="C393">
            <v>-1070367.81</v>
          </cell>
          <cell r="D393">
            <v>-525581.31999999995</v>
          </cell>
          <cell r="E393">
            <v>-544786.49</v>
          </cell>
          <cell r="F393">
            <v>-3462931.7</v>
          </cell>
          <cell r="G393">
            <v>-3791301.31</v>
          </cell>
          <cell r="H393">
            <v>328369.61</v>
          </cell>
        </row>
        <row r="394">
          <cell r="A394" t="str">
            <v>71005310</v>
          </cell>
          <cell r="B394" t="str">
            <v>Sales Promotions</v>
          </cell>
          <cell r="C394">
            <v>-2938263.78</v>
          </cell>
          <cell r="D394">
            <v>-3071616.86</v>
          </cell>
          <cell r="E394">
            <v>133353.07999999999</v>
          </cell>
          <cell r="F394">
            <v>-12061650.52</v>
          </cell>
          <cell r="G394">
            <v>-10707705.73</v>
          </cell>
          <cell r="H394">
            <v>-1353944.79</v>
          </cell>
        </row>
        <row r="395">
          <cell r="A395" t="str">
            <v>71005320</v>
          </cell>
          <cell r="B395" t="str">
            <v>Community Functions</v>
          </cell>
          <cell r="C395">
            <v>-328088.75</v>
          </cell>
          <cell r="D395">
            <v>-520960.86</v>
          </cell>
          <cell r="E395">
            <v>192872.11</v>
          </cell>
          <cell r="F395">
            <v>-1272335.94</v>
          </cell>
          <cell r="G395">
            <v>-1753094.47</v>
          </cell>
          <cell r="H395">
            <v>480758.53</v>
          </cell>
        </row>
        <row r="396">
          <cell r="A396" t="str">
            <v>71005350</v>
          </cell>
          <cell r="B396" t="str">
            <v>Audio Visual Service</v>
          </cell>
          <cell r="C396">
            <v>-562761.02</v>
          </cell>
          <cell r="D396">
            <v>-657305.07999999996</v>
          </cell>
          <cell r="E396">
            <v>94544.06</v>
          </cell>
          <cell r="F396">
            <v>-2571726.7400000002</v>
          </cell>
          <cell r="G396">
            <v>-2396881.4900000002</v>
          </cell>
          <cell r="H396">
            <v>-174845.25</v>
          </cell>
        </row>
        <row r="397">
          <cell r="A397" t="str">
            <v>71005360</v>
          </cell>
          <cell r="B397" t="str">
            <v>Legal Settlements</v>
          </cell>
          <cell r="C397">
            <v>-250000</v>
          </cell>
          <cell r="D397">
            <v>-715225</v>
          </cell>
          <cell r="E397">
            <v>465225</v>
          </cell>
          <cell r="F397">
            <v>-9056492.4399999995</v>
          </cell>
          <cell r="G397">
            <v>826311.22</v>
          </cell>
          <cell r="H397">
            <v>-9882803.6600000001</v>
          </cell>
        </row>
        <row r="398">
          <cell r="A398" t="str">
            <v>71005540</v>
          </cell>
          <cell r="B398" t="str">
            <v>Personal Injury</v>
          </cell>
          <cell r="C398">
            <v>-1188263.07</v>
          </cell>
          <cell r="D398">
            <v>562640.69999999995</v>
          </cell>
          <cell r="E398">
            <v>-1750903.77</v>
          </cell>
          <cell r="F398">
            <v>-23436365.539999999</v>
          </cell>
          <cell r="G398">
            <v>-26787948.030000001</v>
          </cell>
          <cell r="H398">
            <v>3351582.49</v>
          </cell>
        </row>
        <row r="399">
          <cell r="A399" t="str">
            <v>71005690</v>
          </cell>
          <cell r="B399" t="str">
            <v>Casualties Expense</v>
          </cell>
          <cell r="C399">
            <v>-36444837.82</v>
          </cell>
          <cell r="D399">
            <v>-23972444.190000001</v>
          </cell>
          <cell r="E399">
            <v>-12472393.630000001</v>
          </cell>
          <cell r="F399">
            <v>-161152236.34999999</v>
          </cell>
          <cell r="G399">
            <v>-118857047.31</v>
          </cell>
          <cell r="H399">
            <v>-42295189.039999999</v>
          </cell>
        </row>
        <row r="400">
          <cell r="A400" t="str">
            <v>71006020</v>
          </cell>
          <cell r="B400" t="str">
            <v>Insurance Expense</v>
          </cell>
          <cell r="C400">
            <v>-22730615.239999998</v>
          </cell>
          <cell r="D400">
            <v>-22506250.350000001</v>
          </cell>
          <cell r="E400">
            <v>-224364.89</v>
          </cell>
          <cell r="F400">
            <v>-92216137.590000004</v>
          </cell>
          <cell r="G400">
            <v>-88981232.879999995</v>
          </cell>
          <cell r="H400">
            <v>-3234904.71</v>
          </cell>
        </row>
        <row r="401">
          <cell r="A401" t="str">
            <v>71006030</v>
          </cell>
          <cell r="B401" t="str">
            <v>Insurance Recoveries</v>
          </cell>
          <cell r="C401">
            <v>3663.69</v>
          </cell>
          <cell r="D401">
            <v>14132.78</v>
          </cell>
          <cell r="E401">
            <v>-10469.09</v>
          </cell>
          <cell r="F401">
            <v>106639552.03</v>
          </cell>
          <cell r="G401">
            <v>19313671.109999999</v>
          </cell>
          <cell r="H401">
            <v>87325880.920000002</v>
          </cell>
        </row>
        <row r="402">
          <cell r="A402" t="str">
            <v>71007000</v>
          </cell>
          <cell r="B402" t="str">
            <v>Environ Cleanups</v>
          </cell>
          <cell r="C402">
            <v>-361077.56</v>
          </cell>
          <cell r="D402">
            <v>-199981.73</v>
          </cell>
          <cell r="E402">
            <v>-161095.82999999999</v>
          </cell>
          <cell r="F402">
            <v>-1015633.32</v>
          </cell>
          <cell r="G402">
            <v>-539751.71</v>
          </cell>
          <cell r="H402">
            <v>-475881.61</v>
          </cell>
        </row>
        <row r="403">
          <cell r="A403" t="str">
            <v>71007020</v>
          </cell>
          <cell r="B403" t="str">
            <v>Environ Loco Emiss</v>
          </cell>
          <cell r="C403">
            <v>-318330.61</v>
          </cell>
          <cell r="D403">
            <v>-118980.7</v>
          </cell>
          <cell r="E403">
            <v>-199349.91</v>
          </cell>
          <cell r="F403">
            <v>-957265.23</v>
          </cell>
          <cell r="G403">
            <v>-755589.17</v>
          </cell>
          <cell r="H403">
            <v>-201676.06</v>
          </cell>
        </row>
        <row r="404">
          <cell r="A404" t="str">
            <v>71007050</v>
          </cell>
          <cell r="B404" t="str">
            <v>Environ Auditing</v>
          </cell>
          <cell r="C404">
            <v>-270156.74</v>
          </cell>
          <cell r="D404">
            <v>-328912.7</v>
          </cell>
          <cell r="E404">
            <v>58755.96</v>
          </cell>
          <cell r="F404">
            <v>-490490.9</v>
          </cell>
          <cell r="G404">
            <v>-573036.63</v>
          </cell>
          <cell r="H404">
            <v>82545.73</v>
          </cell>
        </row>
        <row r="405">
          <cell r="A405" t="str">
            <v>71007110</v>
          </cell>
          <cell r="B405" t="str">
            <v>Environ Consulting</v>
          </cell>
          <cell r="C405">
            <v>-2442832.62</v>
          </cell>
          <cell r="D405">
            <v>-2321811.1</v>
          </cell>
          <cell r="E405">
            <v>-121021.52</v>
          </cell>
          <cell r="F405">
            <v>-9582102.9299999997</v>
          </cell>
          <cell r="G405">
            <v>-8058576.7199999997</v>
          </cell>
          <cell r="H405">
            <v>-1523526.21</v>
          </cell>
        </row>
        <row r="406">
          <cell r="A406" t="str">
            <v>71007130</v>
          </cell>
          <cell r="B406" t="str">
            <v>Environ - Perm&amp;Plans</v>
          </cell>
          <cell r="C406">
            <v>-914806.56</v>
          </cell>
          <cell r="D406">
            <v>-803144.38</v>
          </cell>
          <cell r="E406">
            <v>-111662.18</v>
          </cell>
          <cell r="F406">
            <v>-3384259.76</v>
          </cell>
          <cell r="G406">
            <v>-3173133.92</v>
          </cell>
          <cell r="H406">
            <v>-211125.84</v>
          </cell>
        </row>
        <row r="407">
          <cell r="A407" t="str">
            <v>71007200</v>
          </cell>
          <cell r="B407" t="str">
            <v>Environ - Sam&amp;Inspec</v>
          </cell>
          <cell r="C407">
            <v>-274514.5</v>
          </cell>
          <cell r="D407">
            <v>-115064.35</v>
          </cell>
          <cell r="E407">
            <v>-159450.15</v>
          </cell>
          <cell r="F407">
            <v>-773175.05</v>
          </cell>
          <cell r="G407">
            <v>-512564.52</v>
          </cell>
          <cell r="H407">
            <v>-260610.53</v>
          </cell>
        </row>
        <row r="408">
          <cell r="A408" t="str">
            <v>71007230</v>
          </cell>
          <cell r="B408" t="str">
            <v>Environ - Stu&amp;Inspec</v>
          </cell>
          <cell r="C408">
            <v>-92565.92</v>
          </cell>
          <cell r="D408">
            <v>-12076.78</v>
          </cell>
          <cell r="E408">
            <v>-80489.14</v>
          </cell>
          <cell r="F408">
            <v>-226894.94</v>
          </cell>
          <cell r="G408">
            <v>-63692.21</v>
          </cell>
          <cell r="H408">
            <v>-163202.73000000001</v>
          </cell>
        </row>
        <row r="409">
          <cell r="A409" t="str">
            <v>71007250</v>
          </cell>
          <cell r="B409" t="str">
            <v>Environ - Test Pipe</v>
          </cell>
          <cell r="C409">
            <v>-35892.17</v>
          </cell>
          <cell r="D409">
            <v>-441868.72</v>
          </cell>
          <cell r="E409">
            <v>405976.55</v>
          </cell>
          <cell r="F409">
            <v>-402222.22</v>
          </cell>
          <cell r="G409">
            <v>-1341521.07</v>
          </cell>
          <cell r="H409">
            <v>939298.85</v>
          </cell>
        </row>
        <row r="410">
          <cell r="A410" t="str">
            <v>71007260</v>
          </cell>
          <cell r="B410" t="str">
            <v>Environ - Training</v>
          </cell>
          <cell r="C410">
            <v>-208643.9</v>
          </cell>
          <cell r="D410">
            <v>-1224375.49</v>
          </cell>
          <cell r="E410">
            <v>1015731.59</v>
          </cell>
          <cell r="F410">
            <v>-2080745.83</v>
          </cell>
          <cell r="G410">
            <v>-2190283.2000000002</v>
          </cell>
          <cell r="H410">
            <v>109537.37</v>
          </cell>
        </row>
        <row r="411">
          <cell r="A411" t="str">
            <v>71007270</v>
          </cell>
          <cell r="B411" t="str">
            <v>Environ - Train Haz</v>
          </cell>
          <cell r="C411">
            <v>-350420.54</v>
          </cell>
          <cell r="D411">
            <v>-432927.99</v>
          </cell>
          <cell r="E411">
            <v>82507.45</v>
          </cell>
          <cell r="F411">
            <v>-1192513.96</v>
          </cell>
          <cell r="G411">
            <v>-996892.74</v>
          </cell>
          <cell r="H411">
            <v>-195621.22</v>
          </cell>
        </row>
        <row r="412">
          <cell r="A412" t="str">
            <v>71007300</v>
          </cell>
          <cell r="B412" t="str">
            <v>Environ - Waste Disp</v>
          </cell>
          <cell r="C412">
            <v>-1217757.6100000001</v>
          </cell>
          <cell r="D412">
            <v>-840610.26</v>
          </cell>
          <cell r="E412">
            <v>-377147.35</v>
          </cell>
          <cell r="F412">
            <v>-4263258.3499999996</v>
          </cell>
          <cell r="G412">
            <v>-2989973.44</v>
          </cell>
          <cell r="H412">
            <v>-1273284.9099999999</v>
          </cell>
        </row>
        <row r="413">
          <cell r="A413" t="str">
            <v>71007310</v>
          </cell>
          <cell r="B413" t="str">
            <v>Environmental - WWTP</v>
          </cell>
          <cell r="C413">
            <v>-529361.30000000005</v>
          </cell>
          <cell r="D413">
            <v>-524495.66</v>
          </cell>
          <cell r="E413">
            <v>-4865.6400000000003</v>
          </cell>
          <cell r="F413">
            <v>-2000298.51</v>
          </cell>
          <cell r="G413">
            <v>-1998099.01</v>
          </cell>
          <cell r="H413">
            <v>-2199.5</v>
          </cell>
        </row>
        <row r="414">
          <cell r="A414" t="str">
            <v>71007370</v>
          </cell>
          <cell r="B414" t="str">
            <v>Environ - Other</v>
          </cell>
          <cell r="C414">
            <v>-396086.17</v>
          </cell>
          <cell r="D414">
            <v>-866281.13</v>
          </cell>
          <cell r="E414">
            <v>470194.96</v>
          </cell>
          <cell r="F414">
            <v>-923511.95</v>
          </cell>
          <cell r="G414">
            <v>-1577120.05</v>
          </cell>
          <cell r="H414">
            <v>653608.1</v>
          </cell>
        </row>
        <row r="415">
          <cell r="A415" t="str">
            <v>71007390</v>
          </cell>
          <cell r="B415" t="str">
            <v>Environ Air Consult</v>
          </cell>
          <cell r="C415">
            <v>-70586.899999999994</v>
          </cell>
          <cell r="D415">
            <v>-203038.17</v>
          </cell>
          <cell r="E415">
            <v>132451.26999999999</v>
          </cell>
          <cell r="F415">
            <v>-328964.99</v>
          </cell>
          <cell r="G415">
            <v>-495212.4</v>
          </cell>
          <cell r="H415">
            <v>166247.41</v>
          </cell>
        </row>
        <row r="416">
          <cell r="A416" t="str">
            <v>71007410</v>
          </cell>
          <cell r="B416" t="str">
            <v>Environ -Trac Mat Ha</v>
          </cell>
          <cell r="C416">
            <v>-9256.3700000000008</v>
          </cell>
          <cell r="D416">
            <v>-164294.54</v>
          </cell>
          <cell r="E416">
            <v>155038.17000000001</v>
          </cell>
          <cell r="F416">
            <v>-199212.64</v>
          </cell>
          <cell r="G416">
            <v>-219236.31</v>
          </cell>
          <cell r="H416">
            <v>20023.669999999998</v>
          </cell>
        </row>
        <row r="417">
          <cell r="A417" t="str">
            <v>71007552</v>
          </cell>
          <cell r="B417" t="str">
            <v>Pool &amp; Fgn Car Repai</v>
          </cell>
          <cell r="C417">
            <v>-7891870.1799999997</v>
          </cell>
          <cell r="D417">
            <v>-6177447.04</v>
          </cell>
          <cell r="E417">
            <v>-1714423.14</v>
          </cell>
          <cell r="F417">
            <v>-25643509.460000001</v>
          </cell>
          <cell r="G417">
            <v>-23563893.93</v>
          </cell>
          <cell r="H417">
            <v>-2079615.53</v>
          </cell>
        </row>
        <row r="418">
          <cell r="A418" t="str">
            <v>71007600</v>
          </cell>
          <cell r="B418" t="str">
            <v>Bad Debt Expense</v>
          </cell>
          <cell r="C418">
            <v>-10059183.18</v>
          </cell>
          <cell r="D418">
            <v>-2345499.64</v>
          </cell>
          <cell r="E418">
            <v>-7713683.54</v>
          </cell>
          <cell r="F418">
            <v>-21396593.5</v>
          </cell>
          <cell r="G418">
            <v>-3329360.46</v>
          </cell>
          <cell r="H418">
            <v>-18067233.039999999</v>
          </cell>
        </row>
        <row r="419">
          <cell r="A419" t="str">
            <v>71007610</v>
          </cell>
          <cell r="B419" t="str">
            <v>Charitable Contri</v>
          </cell>
          <cell r="C419">
            <v>-402915.76</v>
          </cell>
          <cell r="D419">
            <v>-398757.73</v>
          </cell>
          <cell r="E419">
            <v>-4158.03</v>
          </cell>
          <cell r="F419">
            <v>-2264777.0099999998</v>
          </cell>
          <cell r="G419">
            <v>-2165348.77</v>
          </cell>
          <cell r="H419">
            <v>-99428.24</v>
          </cell>
        </row>
        <row r="420">
          <cell r="A420" t="str">
            <v>71007616</v>
          </cell>
          <cell r="B420" t="str">
            <v>Postage and Delivery</v>
          </cell>
          <cell r="C420">
            <v>-2720336.85</v>
          </cell>
          <cell r="D420">
            <v>-2722926.64</v>
          </cell>
          <cell r="E420">
            <v>2589.79</v>
          </cell>
          <cell r="F420">
            <v>-10256952.310000001</v>
          </cell>
          <cell r="G420">
            <v>-9995654.2200000007</v>
          </cell>
          <cell r="H420">
            <v>-261298.09</v>
          </cell>
        </row>
        <row r="421">
          <cell r="A421" t="str">
            <v>71007627</v>
          </cell>
          <cell r="B421" t="str">
            <v>Gain/Loss on Easment</v>
          </cell>
          <cell r="C421">
            <v>4374484.6500000004</v>
          </cell>
          <cell r="D421">
            <v>4012585.61</v>
          </cell>
          <cell r="E421">
            <v>361899.04</v>
          </cell>
          <cell r="F421">
            <v>15281019.93</v>
          </cell>
          <cell r="G421">
            <v>19402789.120000001</v>
          </cell>
          <cell r="H421">
            <v>-4121769.19</v>
          </cell>
        </row>
        <row r="422">
          <cell r="A422" t="str">
            <v>71007640</v>
          </cell>
          <cell r="B422" t="str">
            <v>California PUC Fees</v>
          </cell>
          <cell r="C422">
            <v>-1882342.65</v>
          </cell>
          <cell r="D422">
            <v>-1731317.32</v>
          </cell>
          <cell r="E422">
            <v>-151025.32999999999</v>
          </cell>
          <cell r="F422">
            <v>-7472152.1500000004</v>
          </cell>
          <cell r="G422">
            <v>-6788765.29</v>
          </cell>
          <cell r="H422">
            <v>-683386.86</v>
          </cell>
        </row>
        <row r="423">
          <cell r="A423" t="str">
            <v>71007660</v>
          </cell>
          <cell r="B423" t="str">
            <v>Freight Charges</v>
          </cell>
          <cell r="C423">
            <v>-22700546.530000001</v>
          </cell>
          <cell r="D423">
            <v>-21716700.449999999</v>
          </cell>
          <cell r="E423">
            <v>-983846.08</v>
          </cell>
          <cell r="F423">
            <v>-96019743.129999995</v>
          </cell>
          <cell r="G423">
            <v>-90801939.950000003</v>
          </cell>
          <cell r="H423">
            <v>-5217803.18</v>
          </cell>
        </row>
        <row r="424">
          <cell r="A424" t="str">
            <v>71007690</v>
          </cell>
          <cell r="B424" t="str">
            <v>Land Acquisitions</v>
          </cell>
          <cell r="C424">
            <v>0</v>
          </cell>
          <cell r="D424">
            <v>0</v>
          </cell>
          <cell r="E424">
            <v>0</v>
          </cell>
          <cell r="F424">
            <v>0</v>
          </cell>
          <cell r="G424">
            <v>-20972.57</v>
          </cell>
          <cell r="H424">
            <v>20972.57</v>
          </cell>
        </row>
        <row r="425">
          <cell r="A425" t="str">
            <v>71007700</v>
          </cell>
          <cell r="B425" t="str">
            <v>Emp Amtrak Rail Pass</v>
          </cell>
          <cell r="C425">
            <v>-35331.46</v>
          </cell>
          <cell r="D425">
            <v>-40155.57</v>
          </cell>
          <cell r="E425">
            <v>4824.1099999999997</v>
          </cell>
          <cell r="F425">
            <v>-130232.54</v>
          </cell>
          <cell r="G425">
            <v>-153120.59</v>
          </cell>
          <cell r="H425">
            <v>22888.05</v>
          </cell>
        </row>
        <row r="426">
          <cell r="A426" t="str">
            <v>71007720</v>
          </cell>
          <cell r="B426" t="str">
            <v>Network Recovery</v>
          </cell>
          <cell r="C426">
            <v>-7950.93</v>
          </cell>
          <cell r="D426">
            <v>-33210.400000000001</v>
          </cell>
          <cell r="E426">
            <v>25259.47</v>
          </cell>
          <cell r="F426">
            <v>-12260.79</v>
          </cell>
          <cell r="G426">
            <v>-1253940.42</v>
          </cell>
          <cell r="H426">
            <v>1241679.6299999999</v>
          </cell>
        </row>
        <row r="427">
          <cell r="A427" t="str">
            <v>71007750</v>
          </cell>
          <cell r="B427" t="str">
            <v>Environ Exp Accrual</v>
          </cell>
          <cell r="C427">
            <v>-960988.74</v>
          </cell>
          <cell r="D427">
            <v>-459379.97</v>
          </cell>
          <cell r="E427">
            <v>-501608.77</v>
          </cell>
          <cell r="F427">
            <v>-3537731.59</v>
          </cell>
          <cell r="G427">
            <v>-13014320.35</v>
          </cell>
          <cell r="H427">
            <v>9476588.7599999998</v>
          </cell>
        </row>
        <row r="428">
          <cell r="A428" t="str">
            <v>71007770</v>
          </cell>
          <cell r="B428" t="str">
            <v>Suburban Svcs Bill</v>
          </cell>
          <cell r="C428">
            <v>15803977.6</v>
          </cell>
          <cell r="D428">
            <v>14804704.27</v>
          </cell>
          <cell r="E428">
            <v>999273.33</v>
          </cell>
          <cell r="F428">
            <v>62888235.710000001</v>
          </cell>
          <cell r="G428">
            <v>57626607.030000001</v>
          </cell>
          <cell r="H428">
            <v>5261628.68</v>
          </cell>
        </row>
        <row r="429">
          <cell r="A429" t="str">
            <v>71007780</v>
          </cell>
          <cell r="B429" t="str">
            <v>Equity in Uncon Subs</v>
          </cell>
          <cell r="C429">
            <v>4325812.88</v>
          </cell>
          <cell r="D429">
            <v>2735637.16</v>
          </cell>
          <cell r="E429">
            <v>1590175.72</v>
          </cell>
          <cell r="F429">
            <v>16095292.689999999</v>
          </cell>
          <cell r="G429">
            <v>15123803.880000001</v>
          </cell>
          <cell r="H429">
            <v>971488.81</v>
          </cell>
        </row>
        <row r="430">
          <cell r="A430" t="str">
            <v>71007818</v>
          </cell>
          <cell r="B430" t="str">
            <v>Detour Expense</v>
          </cell>
          <cell r="C430">
            <v>-532442.34</v>
          </cell>
          <cell r="D430">
            <v>141831.15</v>
          </cell>
          <cell r="E430">
            <v>-674273.49</v>
          </cell>
          <cell r="F430">
            <v>-9008481.8599999994</v>
          </cell>
          <cell r="G430">
            <v>-805980.61</v>
          </cell>
          <cell r="H430">
            <v>-8202501.25</v>
          </cell>
        </row>
        <row r="431">
          <cell r="A431" t="str">
            <v>71007840</v>
          </cell>
          <cell r="B431" t="str">
            <v>Engineering Billable</v>
          </cell>
          <cell r="C431">
            <v>0</v>
          </cell>
          <cell r="D431">
            <v>0</v>
          </cell>
          <cell r="E431">
            <v>0</v>
          </cell>
          <cell r="F431">
            <v>0</v>
          </cell>
          <cell r="G431">
            <v>0</v>
          </cell>
          <cell r="H431">
            <v>0</v>
          </cell>
        </row>
        <row r="432">
          <cell r="A432" t="str">
            <v>71007850</v>
          </cell>
          <cell r="B432" t="str">
            <v>BC - Loco Main Labor</v>
          </cell>
          <cell r="C432">
            <v>0</v>
          </cell>
          <cell r="D432">
            <v>0</v>
          </cell>
          <cell r="E432">
            <v>0</v>
          </cell>
          <cell r="F432">
            <v>-598385.12</v>
          </cell>
          <cell r="G432">
            <v>0</v>
          </cell>
          <cell r="H432">
            <v>-598385.12</v>
          </cell>
        </row>
        <row r="433">
          <cell r="A433" t="str">
            <v>71007910</v>
          </cell>
          <cell r="B433" t="str">
            <v>Acctg Reg Fees</v>
          </cell>
          <cell r="C433">
            <v>-24652.27</v>
          </cell>
          <cell r="D433">
            <v>-19765</v>
          </cell>
          <cell r="E433">
            <v>-4887.2700000000004</v>
          </cell>
          <cell r="F433">
            <v>-94060.2</v>
          </cell>
          <cell r="G433">
            <v>-78290</v>
          </cell>
          <cell r="H433">
            <v>-15770.2</v>
          </cell>
        </row>
        <row r="434">
          <cell r="A434" t="str">
            <v>71007930</v>
          </cell>
          <cell r="B434" t="str">
            <v>Power By The Mile Re</v>
          </cell>
          <cell r="C434">
            <v>0</v>
          </cell>
          <cell r="D434">
            <v>39989.69</v>
          </cell>
          <cell r="E434">
            <v>-39989.69</v>
          </cell>
          <cell r="F434">
            <v>0</v>
          </cell>
          <cell r="G434">
            <v>106682.09</v>
          </cell>
          <cell r="H434">
            <v>-106682.09</v>
          </cell>
        </row>
        <row r="435">
          <cell r="A435" t="str">
            <v>71007980</v>
          </cell>
          <cell r="B435" t="str">
            <v>Merger &amp; Sep Cost</v>
          </cell>
          <cell r="C435">
            <v>0</v>
          </cell>
          <cell r="D435">
            <v>0</v>
          </cell>
          <cell r="E435">
            <v>0</v>
          </cell>
          <cell r="F435">
            <v>-535535.88</v>
          </cell>
          <cell r="G435">
            <v>0</v>
          </cell>
          <cell r="H435">
            <v>-535535.88</v>
          </cell>
        </row>
        <row r="436">
          <cell r="A436" t="str">
            <v>71007999</v>
          </cell>
          <cell r="B436" t="str">
            <v>Per Diem Capital Cle</v>
          </cell>
          <cell r="C436">
            <v>9895006.5899999999</v>
          </cell>
          <cell r="D436">
            <v>10540851.869999999</v>
          </cell>
          <cell r="E436">
            <v>-645845.28</v>
          </cell>
          <cell r="F436">
            <v>45479112.710000001</v>
          </cell>
          <cell r="G436">
            <v>42284843.75</v>
          </cell>
          <cell r="H436">
            <v>3194268.96</v>
          </cell>
        </row>
        <row r="437">
          <cell r="A437" t="str">
            <v>71008000</v>
          </cell>
          <cell r="B437" t="str">
            <v>Depreciation Expense</v>
          </cell>
          <cell r="C437">
            <v>-541624965.99000001</v>
          </cell>
          <cell r="D437">
            <v>-525615962.32999998</v>
          </cell>
          <cell r="E437">
            <v>-16009003.66</v>
          </cell>
          <cell r="F437">
            <v>-2099225943.3299999</v>
          </cell>
          <cell r="G437">
            <v>-2008556356.3199999</v>
          </cell>
          <cell r="H437">
            <v>-90669587.010000005</v>
          </cell>
        </row>
        <row r="438">
          <cell r="A438" t="str">
            <v>71009310</v>
          </cell>
          <cell r="B438" t="str">
            <v>Gain/Loss Abnrm AsRe</v>
          </cell>
          <cell r="C438">
            <v>-77813.649999999994</v>
          </cell>
          <cell r="D438">
            <v>0</v>
          </cell>
          <cell r="E438">
            <v>-77813.649999999994</v>
          </cell>
          <cell r="F438">
            <v>-77813.649999999994</v>
          </cell>
          <cell r="G438">
            <v>0</v>
          </cell>
          <cell r="H438">
            <v>-77813.649999999994</v>
          </cell>
        </row>
        <row r="439">
          <cell r="A439" t="str">
            <v>71009320</v>
          </cell>
          <cell r="B439" t="str">
            <v>Gain/Loss on Abnorma PPA</v>
          </cell>
          <cell r="C439">
            <v>-47390.36</v>
          </cell>
          <cell r="D439">
            <v>0</v>
          </cell>
          <cell r="E439">
            <v>-47390.36</v>
          </cell>
          <cell r="F439">
            <v>-5044928.83</v>
          </cell>
          <cell r="G439">
            <v>0</v>
          </cell>
          <cell r="H439">
            <v>-5044928.83</v>
          </cell>
        </row>
        <row r="440">
          <cell r="A440" t="str">
            <v>71009770</v>
          </cell>
          <cell r="B440" t="str">
            <v>Cash Discounts</v>
          </cell>
          <cell r="C440">
            <v>1767357.71</v>
          </cell>
          <cell r="D440">
            <v>1691320.5</v>
          </cell>
          <cell r="E440">
            <v>76037.210000000006</v>
          </cell>
          <cell r="F440">
            <v>6350988.0599999996</v>
          </cell>
          <cell r="G440">
            <v>5882823.6900000004</v>
          </cell>
          <cell r="H440">
            <v>468164.37</v>
          </cell>
        </row>
        <row r="441">
          <cell r="A441" t="str">
            <v>71009801</v>
          </cell>
          <cell r="B441" t="str">
            <v>Purchased Price Diff</v>
          </cell>
          <cell r="C441">
            <v>2260424.75</v>
          </cell>
          <cell r="D441">
            <v>-393990.01</v>
          </cell>
          <cell r="E441">
            <v>2654414.7599999998</v>
          </cell>
          <cell r="F441">
            <v>8453698.2899999991</v>
          </cell>
          <cell r="G441">
            <v>-2257924.67</v>
          </cell>
          <cell r="H441">
            <v>10711622.960000001</v>
          </cell>
        </row>
        <row r="442">
          <cell r="A442" t="str">
            <v>71003170</v>
          </cell>
          <cell r="B442" t="str">
            <v>Pro Cd Person Charge</v>
          </cell>
          <cell r="C442">
            <v>0</v>
          </cell>
          <cell r="D442">
            <v>0</v>
          </cell>
          <cell r="E442">
            <v>0</v>
          </cell>
          <cell r="F442">
            <v>0</v>
          </cell>
          <cell r="G442">
            <v>0</v>
          </cell>
          <cell r="H442">
            <v>0</v>
          </cell>
        </row>
        <row r="443">
          <cell r="A443" t="str">
            <v>71003592</v>
          </cell>
          <cell r="B443" t="str">
            <v>Private Chassis Dama</v>
          </cell>
          <cell r="C443">
            <v>-935440.93</v>
          </cell>
          <cell r="D443">
            <v>-920794.41</v>
          </cell>
          <cell r="E443">
            <v>-14646.52</v>
          </cell>
          <cell r="F443">
            <v>-3756898.04</v>
          </cell>
          <cell r="G443">
            <v>-2433274.75</v>
          </cell>
          <cell r="H443">
            <v>-1323623.29</v>
          </cell>
        </row>
        <row r="444">
          <cell r="A444" t="str">
            <v>71003594</v>
          </cell>
          <cell r="B444" t="str">
            <v>Private Chassis-Dome</v>
          </cell>
          <cell r="C444">
            <v>-1228530.93</v>
          </cell>
          <cell r="D444">
            <v>-1876044.23</v>
          </cell>
          <cell r="E444">
            <v>647513.30000000005</v>
          </cell>
          <cell r="F444">
            <v>-6331374.1799999997</v>
          </cell>
          <cell r="G444">
            <v>-5073734.5599999996</v>
          </cell>
          <cell r="H444">
            <v>-1257639.6200000001</v>
          </cell>
        </row>
        <row r="445">
          <cell r="A445" t="str">
            <v>71003596</v>
          </cell>
          <cell r="B445" t="str">
            <v>Private Chassis-Int'</v>
          </cell>
          <cell r="C445">
            <v>0</v>
          </cell>
          <cell r="D445">
            <v>0</v>
          </cell>
          <cell r="E445">
            <v>0</v>
          </cell>
          <cell r="F445">
            <v>-3648</v>
          </cell>
          <cell r="G445">
            <v>0</v>
          </cell>
          <cell r="H445">
            <v>-3648</v>
          </cell>
        </row>
        <row r="446">
          <cell r="A446" t="str">
            <v>71003610</v>
          </cell>
          <cell r="B446" t="str">
            <v>Private Trailer-Gen'</v>
          </cell>
          <cell r="C446">
            <v>-393834.76</v>
          </cell>
          <cell r="D446">
            <v>-184835.07</v>
          </cell>
          <cell r="E446">
            <v>-208999.69</v>
          </cell>
          <cell r="F446">
            <v>-1296231.81</v>
          </cell>
          <cell r="G446">
            <v>-312566.51</v>
          </cell>
          <cell r="H446">
            <v>-983665.3</v>
          </cell>
        </row>
        <row r="447">
          <cell r="A447" t="str">
            <v>71003625</v>
          </cell>
          <cell r="B447" t="str">
            <v>Private Trailer-Temp</v>
          </cell>
          <cell r="C447">
            <v>-18439.93</v>
          </cell>
          <cell r="D447">
            <v>-16548</v>
          </cell>
          <cell r="E447">
            <v>-1891.93</v>
          </cell>
          <cell r="F447">
            <v>-68179.8</v>
          </cell>
          <cell r="G447">
            <v>-30484</v>
          </cell>
          <cell r="H447">
            <v>-37695.800000000003</v>
          </cell>
        </row>
        <row r="448">
          <cell r="A448" t="str">
            <v>71003678</v>
          </cell>
          <cell r="B448" t="str">
            <v>JBH Shuttle Drayage</v>
          </cell>
          <cell r="C448">
            <v>-2736880.96</v>
          </cell>
          <cell r="D448">
            <v>-2246804.61</v>
          </cell>
          <cell r="E448">
            <v>-490076.35</v>
          </cell>
          <cell r="F448">
            <v>-8891679.5</v>
          </cell>
          <cell r="G448">
            <v>-3723226.47</v>
          </cell>
          <cell r="H448">
            <v>-5168453.03</v>
          </cell>
        </row>
        <row r="449">
          <cell r="A449" t="str">
            <v>71003706</v>
          </cell>
          <cell r="B449" t="str">
            <v>Private Container -D</v>
          </cell>
          <cell r="C449">
            <v>-2644.05</v>
          </cell>
          <cell r="D449">
            <v>-1664</v>
          </cell>
          <cell r="E449">
            <v>-980.05</v>
          </cell>
          <cell r="F449">
            <v>-8358.34</v>
          </cell>
          <cell r="G449">
            <v>-5428.61</v>
          </cell>
          <cell r="H449">
            <v>-2929.73</v>
          </cell>
        </row>
        <row r="450">
          <cell r="A450" t="str">
            <v>71003707</v>
          </cell>
          <cell r="B450" t="str">
            <v>Private Container-Te</v>
          </cell>
          <cell r="C450">
            <v>-5576.3</v>
          </cell>
          <cell r="D450">
            <v>-56.01</v>
          </cell>
          <cell r="E450">
            <v>-5520.29</v>
          </cell>
          <cell r="F450">
            <v>-7201.9</v>
          </cell>
          <cell r="G450">
            <v>-103.89</v>
          </cell>
          <cell r="H450">
            <v>-7098.01</v>
          </cell>
        </row>
        <row r="451">
          <cell r="A451" t="str">
            <v>71003708</v>
          </cell>
          <cell r="B451" t="str">
            <v>Private Container-Te</v>
          </cell>
          <cell r="C451">
            <v>-1342</v>
          </cell>
          <cell r="D451">
            <v>0</v>
          </cell>
          <cell r="E451">
            <v>-1342</v>
          </cell>
          <cell r="F451">
            <v>-1363.87</v>
          </cell>
          <cell r="G451">
            <v>0</v>
          </cell>
          <cell r="H451">
            <v>-1363.87</v>
          </cell>
        </row>
        <row r="452">
          <cell r="A452" t="str">
            <v>71003931</v>
          </cell>
          <cell r="B452" t="str">
            <v>Facility Remodel</v>
          </cell>
          <cell r="C452">
            <v>-193652.38</v>
          </cell>
          <cell r="D452">
            <v>-435785.73</v>
          </cell>
          <cell r="E452">
            <v>242133.35</v>
          </cell>
          <cell r="F452">
            <v>-1059038.52</v>
          </cell>
          <cell r="G452">
            <v>-1893628.43</v>
          </cell>
          <cell r="H452">
            <v>834589.91</v>
          </cell>
        </row>
        <row r="453">
          <cell r="A453" t="str">
            <v>71004900</v>
          </cell>
          <cell r="B453" t="str">
            <v>Ramp Act JBH Flips</v>
          </cell>
          <cell r="C453">
            <v>-17003.95</v>
          </cell>
          <cell r="D453">
            <v>-24844.78</v>
          </cell>
          <cell r="E453">
            <v>7840.83</v>
          </cell>
          <cell r="F453">
            <v>-88602.01</v>
          </cell>
          <cell r="G453">
            <v>-51034.6</v>
          </cell>
          <cell r="H453">
            <v>-37567.410000000003</v>
          </cell>
        </row>
        <row r="454">
          <cell r="A454" t="str">
            <v>71004920</v>
          </cell>
          <cell r="B454" t="str">
            <v>Ramp Act JBH Ground</v>
          </cell>
          <cell r="C454">
            <v>-54553.97</v>
          </cell>
          <cell r="D454">
            <v>-17806.8</v>
          </cell>
          <cell r="E454">
            <v>-36747.17</v>
          </cell>
          <cell r="F454">
            <v>-126638.66</v>
          </cell>
          <cell r="G454">
            <v>-20787.740000000002</v>
          </cell>
          <cell r="H454">
            <v>-105850.92</v>
          </cell>
        </row>
        <row r="455">
          <cell r="A455" t="str">
            <v>71004930</v>
          </cell>
          <cell r="B455" t="str">
            <v>Ramp Act JBH Chassis</v>
          </cell>
          <cell r="C455">
            <v>-228027.07</v>
          </cell>
          <cell r="D455">
            <v>-240522.16</v>
          </cell>
          <cell r="E455">
            <v>12495.09</v>
          </cell>
          <cell r="F455">
            <v>-1014267.32</v>
          </cell>
          <cell r="G455">
            <v>-541049.12</v>
          </cell>
          <cell r="H455">
            <v>-473218.2</v>
          </cell>
        </row>
        <row r="456">
          <cell r="A456" t="str">
            <v>71003902</v>
          </cell>
          <cell r="B456" t="str">
            <v>PLAN and Fcst only</v>
          </cell>
          <cell r="C456">
            <v>-18935.11</v>
          </cell>
          <cell r="D456">
            <v>0</v>
          </cell>
          <cell r="E456">
            <v>-18935.11</v>
          </cell>
          <cell r="F456">
            <v>-18935.11</v>
          </cell>
          <cell r="G456">
            <v>0</v>
          </cell>
          <cell r="H456">
            <v>-18935.11</v>
          </cell>
        </row>
        <row r="457">
          <cell r="A457">
            <v>7100</v>
          </cell>
          <cell r="C457">
            <v>-3237234123.8000002</v>
          </cell>
          <cell r="D457">
            <v>-3811457898.0299997</v>
          </cell>
          <cell r="E457">
            <v>574223774.23000002</v>
          </cell>
          <cell r="F457">
            <v>-13502314329.539999</v>
          </cell>
          <cell r="G457">
            <v>-15193333274.169994</v>
          </cell>
          <cell r="H457">
            <v>1691018944.6300013</v>
          </cell>
        </row>
        <row r="459">
          <cell r="A459" t="str">
            <v>71021730</v>
          </cell>
          <cell r="B459" t="str">
            <v>Billable Credit/Labo</v>
          </cell>
          <cell r="C459">
            <v>790741.74</v>
          </cell>
          <cell r="D459">
            <v>638021.93000000005</v>
          </cell>
          <cell r="E459">
            <v>152719.81</v>
          </cell>
          <cell r="F459">
            <v>2625687.3199999998</v>
          </cell>
          <cell r="G459">
            <v>2626539.12</v>
          </cell>
          <cell r="H459">
            <v>-851.8</v>
          </cell>
        </row>
        <row r="460">
          <cell r="A460" t="str">
            <v>71021731</v>
          </cell>
          <cell r="B460" t="str">
            <v>Billable Cr Labor Ad</v>
          </cell>
          <cell r="C460">
            <v>11618364.25</v>
          </cell>
          <cell r="D460">
            <v>11011877.050000001</v>
          </cell>
          <cell r="E460">
            <v>606487.19999999995</v>
          </cell>
          <cell r="F460">
            <v>56623138.079999998</v>
          </cell>
          <cell r="G460">
            <v>46807183.770000003</v>
          </cell>
          <cell r="H460">
            <v>9815954.3100000005</v>
          </cell>
        </row>
        <row r="461">
          <cell r="A461" t="str">
            <v>71021750</v>
          </cell>
          <cell r="B461" t="str">
            <v>BC - Labor Add</v>
          </cell>
          <cell r="C461">
            <v>1301529.01</v>
          </cell>
          <cell r="D461">
            <v>1146930.5900000001</v>
          </cell>
          <cell r="E461">
            <v>154598.42000000001</v>
          </cell>
          <cell r="F461">
            <v>4351504.08</v>
          </cell>
          <cell r="G461">
            <v>4892964.05</v>
          </cell>
          <cell r="H461">
            <v>-541459.97</v>
          </cell>
        </row>
        <row r="462">
          <cell r="A462" t="str">
            <v>71021760</v>
          </cell>
          <cell r="B462" t="str">
            <v>Sch Non-Op Recapital</v>
          </cell>
          <cell r="C462">
            <v>4965389.7300000004</v>
          </cell>
          <cell r="D462">
            <v>3253122.75</v>
          </cell>
          <cell r="E462">
            <v>1712266.98</v>
          </cell>
          <cell r="F462">
            <v>14935822.83</v>
          </cell>
          <cell r="G462">
            <v>10379910.960000001</v>
          </cell>
          <cell r="H462">
            <v>4555911.87</v>
          </cell>
        </row>
        <row r="463">
          <cell r="A463" t="str">
            <v>71022271</v>
          </cell>
          <cell r="B463" t="str">
            <v>Billable Cr Tax Addi</v>
          </cell>
          <cell r="C463">
            <v>1638787.28</v>
          </cell>
          <cell r="D463">
            <v>1644089.89</v>
          </cell>
          <cell r="E463">
            <v>-5302.61</v>
          </cell>
          <cell r="F463">
            <v>8309381.9800000004</v>
          </cell>
          <cell r="G463">
            <v>6942206.8300000001</v>
          </cell>
          <cell r="H463">
            <v>1367175.15</v>
          </cell>
        </row>
        <row r="464">
          <cell r="A464" t="str">
            <v>71022330</v>
          </cell>
          <cell r="B464" t="str">
            <v>BC - Hlth&amp;Wfare</v>
          </cell>
          <cell r="C464">
            <v>0</v>
          </cell>
          <cell r="D464">
            <v>0</v>
          </cell>
          <cell r="E464">
            <v>0</v>
          </cell>
          <cell r="F464">
            <v>0</v>
          </cell>
          <cell r="G464">
            <v>0</v>
          </cell>
          <cell r="H464">
            <v>0</v>
          </cell>
        </row>
        <row r="465">
          <cell r="A465" t="str">
            <v>71022331</v>
          </cell>
          <cell r="B465" t="str">
            <v>Billable Cr H/W Addi</v>
          </cell>
          <cell r="C465">
            <v>1995890</v>
          </cell>
          <cell r="D465">
            <v>2076293.69</v>
          </cell>
          <cell r="E465">
            <v>-80403.69</v>
          </cell>
          <cell r="F465">
            <v>10342212.83</v>
          </cell>
          <cell r="G465">
            <v>8735222.6899999995</v>
          </cell>
          <cell r="H465">
            <v>1606990.14</v>
          </cell>
        </row>
        <row r="466">
          <cell r="A466" t="str">
            <v>71023000</v>
          </cell>
          <cell r="B466" t="str">
            <v>Material &amp; Suppl Cr</v>
          </cell>
          <cell r="C466">
            <v>27482.39</v>
          </cell>
          <cell r="D466">
            <v>0</v>
          </cell>
          <cell r="E466">
            <v>27482.39</v>
          </cell>
          <cell r="F466">
            <v>28014.45</v>
          </cell>
          <cell r="G466">
            <v>12387.25</v>
          </cell>
          <cell r="H466">
            <v>15627.2</v>
          </cell>
        </row>
        <row r="467">
          <cell r="A467" t="str">
            <v>71023001</v>
          </cell>
          <cell r="B467" t="str">
            <v>Billable Cr Material</v>
          </cell>
          <cell r="C467">
            <v>22.96</v>
          </cell>
          <cell r="D467">
            <v>0</v>
          </cell>
          <cell r="E467">
            <v>22.96</v>
          </cell>
          <cell r="F467">
            <v>1720.74</v>
          </cell>
          <cell r="G467">
            <v>2433.62</v>
          </cell>
          <cell r="H467">
            <v>-712.88</v>
          </cell>
        </row>
        <row r="468">
          <cell r="A468" t="str">
            <v>71023531</v>
          </cell>
          <cell r="B468" t="str">
            <v>Billable Cr Mat Addi</v>
          </cell>
          <cell r="C468">
            <v>947734.78</v>
          </cell>
          <cell r="D468">
            <v>1464919.77</v>
          </cell>
          <cell r="E468">
            <v>-517184.99</v>
          </cell>
          <cell r="F468">
            <v>4321688.18</v>
          </cell>
          <cell r="G468">
            <v>4629208.9000000004</v>
          </cell>
          <cell r="H468">
            <v>-307520.71999999997</v>
          </cell>
        </row>
        <row r="469">
          <cell r="A469" t="str">
            <v>71023990</v>
          </cell>
          <cell r="B469" t="str">
            <v>Purchased Svcs Cr</v>
          </cell>
          <cell r="C469">
            <v>668846.9</v>
          </cell>
          <cell r="D469">
            <v>499295.69</v>
          </cell>
          <cell r="E469">
            <v>169551.21</v>
          </cell>
          <cell r="F469">
            <v>2806383.22</v>
          </cell>
          <cell r="G469">
            <v>1891143.57</v>
          </cell>
          <cell r="H469">
            <v>915239.65</v>
          </cell>
        </row>
        <row r="470">
          <cell r="A470" t="str">
            <v>71024000</v>
          </cell>
          <cell r="B470" t="str">
            <v>Purch Svcs Credits</v>
          </cell>
          <cell r="C470">
            <v>251822.51</v>
          </cell>
          <cell r="D470">
            <v>2456708.1800000002</v>
          </cell>
          <cell r="E470">
            <v>-2204885.67</v>
          </cell>
          <cell r="F470">
            <v>2822625.42</v>
          </cell>
          <cell r="G470">
            <v>5018968.1100000003</v>
          </cell>
          <cell r="H470">
            <v>-2196342.69</v>
          </cell>
        </row>
        <row r="471">
          <cell r="A471" t="str">
            <v>71025010</v>
          </cell>
          <cell r="B471" t="str">
            <v>JF Credits</v>
          </cell>
          <cell r="C471">
            <v>24886533.469999999</v>
          </cell>
          <cell r="D471">
            <v>28821949.98</v>
          </cell>
          <cell r="E471">
            <v>-3935416.51</v>
          </cell>
          <cell r="F471">
            <v>104618782.12</v>
          </cell>
          <cell r="G471">
            <v>115351974.36</v>
          </cell>
          <cell r="H471">
            <v>-10733192.24</v>
          </cell>
        </row>
        <row r="472">
          <cell r="A472" t="str">
            <v>71025690</v>
          </cell>
          <cell r="B472" t="str">
            <v>Casualties - Bill Cr</v>
          </cell>
          <cell r="C472">
            <v>270605.32</v>
          </cell>
          <cell r="D472">
            <v>808803.83999999997</v>
          </cell>
          <cell r="E472">
            <v>-538198.52</v>
          </cell>
          <cell r="F472">
            <v>4705379.9000000004</v>
          </cell>
          <cell r="G472">
            <v>6079165.5700000003</v>
          </cell>
          <cell r="H472">
            <v>-1373785.67</v>
          </cell>
        </row>
        <row r="473">
          <cell r="A473" t="str">
            <v>71026001</v>
          </cell>
          <cell r="B473" t="str">
            <v>Billable Cr Ins Addi</v>
          </cell>
          <cell r="C473">
            <v>1061920.3</v>
          </cell>
          <cell r="D473">
            <v>1075131.6599999999</v>
          </cell>
          <cell r="E473">
            <v>-13211.36</v>
          </cell>
          <cell r="F473">
            <v>5510159.6799999997</v>
          </cell>
          <cell r="G473">
            <v>4607823.05</v>
          </cell>
          <cell r="H473">
            <v>902336.63</v>
          </cell>
        </row>
        <row r="474">
          <cell r="A474" t="str">
            <v>71027790</v>
          </cell>
          <cell r="B474" t="str">
            <v>BC - Corporate</v>
          </cell>
          <cell r="C474">
            <v>2355507.0499999998</v>
          </cell>
          <cell r="D474">
            <v>2405714.89</v>
          </cell>
          <cell r="E474">
            <v>-50207.839999999997</v>
          </cell>
          <cell r="F474">
            <v>9457974.4199999999</v>
          </cell>
          <cell r="G474">
            <v>9811176.9900000002</v>
          </cell>
          <cell r="H474">
            <v>-353202.57</v>
          </cell>
        </row>
        <row r="475">
          <cell r="A475" t="str">
            <v>71027820</v>
          </cell>
          <cell r="B475" t="str">
            <v>BC - Additives</v>
          </cell>
          <cell r="C475">
            <v>2133993.12</v>
          </cell>
          <cell r="D475">
            <v>5338005.7</v>
          </cell>
          <cell r="E475">
            <v>-3204012.58</v>
          </cell>
          <cell r="F475">
            <v>13355187.199999999</v>
          </cell>
          <cell r="G475">
            <v>15591215.16</v>
          </cell>
          <cell r="H475">
            <v>-2236027.96</v>
          </cell>
        </row>
        <row r="476">
          <cell r="A476" t="str">
            <v>71027850</v>
          </cell>
          <cell r="B476" t="str">
            <v>BC - Loco Main Labor</v>
          </cell>
          <cell r="C476">
            <v>4641379.0599999996</v>
          </cell>
          <cell r="D476">
            <v>1429549.76</v>
          </cell>
          <cell r="E476">
            <v>3211829.3</v>
          </cell>
          <cell r="F476">
            <v>16484271.52</v>
          </cell>
          <cell r="G476">
            <v>11186847.4</v>
          </cell>
          <cell r="H476">
            <v>5297424.12</v>
          </cell>
        </row>
        <row r="477">
          <cell r="A477" t="str">
            <v>71027920</v>
          </cell>
          <cell r="B477" t="str">
            <v>BC -  Amtrak</v>
          </cell>
          <cell r="C477">
            <v>12322190.24</v>
          </cell>
          <cell r="D477">
            <v>7240118.1600000001</v>
          </cell>
          <cell r="E477">
            <v>5082072.08</v>
          </cell>
          <cell r="F477">
            <v>31945650.27</v>
          </cell>
          <cell r="G477">
            <v>26380503</v>
          </cell>
          <cell r="H477">
            <v>5565147.2699999996</v>
          </cell>
        </row>
        <row r="478">
          <cell r="A478" t="str">
            <v>71027930</v>
          </cell>
          <cell r="B478" t="str">
            <v>Power by Mile Rebill</v>
          </cell>
          <cell r="C478">
            <v>-1073253.75</v>
          </cell>
          <cell r="D478">
            <v>986050.62</v>
          </cell>
          <cell r="E478">
            <v>-2059304.37</v>
          </cell>
          <cell r="F478">
            <v>-1073253.75</v>
          </cell>
          <cell r="G478">
            <v>3842067.31</v>
          </cell>
          <cell r="H478">
            <v>-4915321.0599999996</v>
          </cell>
        </row>
        <row r="479">
          <cell r="A479" t="str">
            <v>71027940</v>
          </cell>
          <cell r="B479" t="str">
            <v>Other Billable Cred</v>
          </cell>
          <cell r="C479">
            <v>4233965.12</v>
          </cell>
          <cell r="D479">
            <v>3737348.32</v>
          </cell>
          <cell r="E479">
            <v>496616.8</v>
          </cell>
          <cell r="F479">
            <v>16885741.66</v>
          </cell>
          <cell r="G479">
            <v>15990628.85</v>
          </cell>
          <cell r="H479">
            <v>895112.81</v>
          </cell>
        </row>
        <row r="480">
          <cell r="A480">
            <v>7102</v>
          </cell>
          <cell r="C480">
            <v>75039451.480000004</v>
          </cell>
          <cell r="D480">
            <v>76033932.469999999</v>
          </cell>
          <cell r="E480">
            <v>-994480.99</v>
          </cell>
          <cell r="F480">
            <v>309058072.15000004</v>
          </cell>
          <cell r="G480">
            <v>300779570.56000006</v>
          </cell>
          <cell r="H480">
            <v>8278501.5899999999</v>
          </cell>
        </row>
        <row r="482">
          <cell r="A482" t="str">
            <v>71041700</v>
          </cell>
          <cell r="B482" t="str">
            <v>Road Labor Add-(CNV)</v>
          </cell>
          <cell r="C482">
            <v>0</v>
          </cell>
          <cell r="D482">
            <v>0</v>
          </cell>
          <cell r="E482">
            <v>0</v>
          </cell>
          <cell r="F482">
            <v>0</v>
          </cell>
          <cell r="G482">
            <v>21260.37</v>
          </cell>
          <cell r="H482">
            <v>-21260.37</v>
          </cell>
        </row>
        <row r="483">
          <cell r="A483" t="str">
            <v>71043880</v>
          </cell>
          <cell r="B483" t="str">
            <v>Road Purch Svc Add</v>
          </cell>
          <cell r="C483">
            <v>-2079851.22</v>
          </cell>
          <cell r="D483">
            <v>-2785339.01</v>
          </cell>
          <cell r="E483">
            <v>705487.79</v>
          </cell>
          <cell r="F483">
            <v>-9350689.4900000002</v>
          </cell>
          <cell r="G483">
            <v>-10685701.720000001</v>
          </cell>
          <cell r="H483">
            <v>1335012.23</v>
          </cell>
        </row>
        <row r="484">
          <cell r="A484" t="str">
            <v>71047800</v>
          </cell>
          <cell r="B484" t="str">
            <v>Road Other Add - CNV</v>
          </cell>
          <cell r="C484">
            <v>-186905.5</v>
          </cell>
          <cell r="D484">
            <v>2785339.01</v>
          </cell>
          <cell r="E484">
            <v>-2972244.51</v>
          </cell>
          <cell r="F484">
            <v>9350689.4900000002</v>
          </cell>
          <cell r="G484">
            <v>10685701.720000001</v>
          </cell>
          <cell r="H484">
            <v>-1335012.23</v>
          </cell>
        </row>
        <row r="485">
          <cell r="A485">
            <v>7104</v>
          </cell>
          <cell r="C485">
            <v>-2266756.7199999997</v>
          </cell>
          <cell r="D485">
            <v>0</v>
          </cell>
          <cell r="E485">
            <v>-2266756.7199999997</v>
          </cell>
          <cell r="F485">
            <v>0</v>
          </cell>
          <cell r="G485">
            <v>21260.36999999918</v>
          </cell>
          <cell r="H485">
            <v>-21260.370000000112</v>
          </cell>
        </row>
        <row r="487">
          <cell r="A487" t="str">
            <v>71150000</v>
          </cell>
          <cell r="B487" t="str">
            <v>FuelHandlingExpense</v>
          </cell>
          <cell r="C487">
            <v>0</v>
          </cell>
          <cell r="D487">
            <v>0</v>
          </cell>
          <cell r="E487">
            <v>0</v>
          </cell>
          <cell r="F487">
            <v>0</v>
          </cell>
          <cell r="G487">
            <v>-8692.74</v>
          </cell>
          <cell r="H487">
            <v>8692.74</v>
          </cell>
        </row>
        <row r="488">
          <cell r="A488" t="str">
            <v>71155350</v>
          </cell>
          <cell r="B488" t="str">
            <v>Fuel Inventory Adjus</v>
          </cell>
          <cell r="C488">
            <v>456054.18</v>
          </cell>
          <cell r="D488">
            <v>1769386.56</v>
          </cell>
          <cell r="E488">
            <v>-1313332.3799999999</v>
          </cell>
          <cell r="F488">
            <v>3560434.86</v>
          </cell>
          <cell r="G488">
            <v>7297035.2599999998</v>
          </cell>
          <cell r="H488">
            <v>-3736600.4</v>
          </cell>
        </row>
        <row r="489">
          <cell r="A489" t="str">
            <v>71155730</v>
          </cell>
          <cell r="B489" t="str">
            <v>Fuel Pipeline Shrink</v>
          </cell>
          <cell r="C489">
            <v>-59729.98</v>
          </cell>
          <cell r="D489">
            <v>-412332.74</v>
          </cell>
          <cell r="E489">
            <v>352602.76</v>
          </cell>
          <cell r="F489">
            <v>-2377154.64</v>
          </cell>
          <cell r="G489">
            <v>-912036.25</v>
          </cell>
          <cell r="H489">
            <v>-1465118.39</v>
          </cell>
        </row>
        <row r="490">
          <cell r="A490" t="str">
            <v>71155750</v>
          </cell>
          <cell r="B490" t="str">
            <v>Fuel FED Excise Tax</v>
          </cell>
          <cell r="C490">
            <v>-242066.43</v>
          </cell>
          <cell r="D490">
            <v>17346.66</v>
          </cell>
          <cell r="E490">
            <v>-259413.09</v>
          </cell>
          <cell r="F490">
            <v>-914768.27</v>
          </cell>
          <cell r="G490">
            <v>-1382650.5</v>
          </cell>
          <cell r="H490">
            <v>467882.23</v>
          </cell>
        </row>
        <row r="491">
          <cell r="A491" t="str">
            <v>71155760</v>
          </cell>
          <cell r="B491" t="str">
            <v>Fuel St Env/ExcisTax</v>
          </cell>
          <cell r="C491">
            <v>-2540477.09</v>
          </cell>
          <cell r="D491">
            <v>-1031791.36</v>
          </cell>
          <cell r="E491">
            <v>-1508685.73</v>
          </cell>
          <cell r="F491">
            <v>-8476321.9600000009</v>
          </cell>
          <cell r="G491">
            <v>-3445713.66</v>
          </cell>
          <cell r="H491">
            <v>-5030608.3</v>
          </cell>
        </row>
        <row r="492">
          <cell r="A492" t="str">
            <v>71155810</v>
          </cell>
          <cell r="B492" t="str">
            <v>Fuel KS Environment</v>
          </cell>
          <cell r="C492">
            <v>0</v>
          </cell>
          <cell r="D492">
            <v>-1.91</v>
          </cell>
          <cell r="E492">
            <v>1.91</v>
          </cell>
          <cell r="F492">
            <v>0</v>
          </cell>
          <cell r="G492">
            <v>-135661.85</v>
          </cell>
          <cell r="H492">
            <v>135661.85</v>
          </cell>
        </row>
        <row r="493">
          <cell r="A493" t="str">
            <v>71155830</v>
          </cell>
          <cell r="B493" t="str">
            <v>Fuel WA Hazd Sub Tx</v>
          </cell>
          <cell r="C493">
            <v>-259234.84</v>
          </cell>
          <cell r="D493">
            <v>-324842.90000000002</v>
          </cell>
          <cell r="E493">
            <v>65608.06</v>
          </cell>
          <cell r="F493">
            <v>-973346.91</v>
          </cell>
          <cell r="G493">
            <v>-1453718.71</v>
          </cell>
          <cell r="H493">
            <v>480371.8</v>
          </cell>
        </row>
        <row r="494">
          <cell r="A494" t="str">
            <v>71155840</v>
          </cell>
          <cell r="B494" t="str">
            <v>ND Special Fuel Tax</v>
          </cell>
          <cell r="C494">
            <v>-792483.73</v>
          </cell>
          <cell r="D494">
            <v>-671833.11</v>
          </cell>
          <cell r="E494">
            <v>-120650.62</v>
          </cell>
          <cell r="F494">
            <v>-3078259.63</v>
          </cell>
          <cell r="G494">
            <v>-2712449.64</v>
          </cell>
          <cell r="H494">
            <v>-365809.99</v>
          </cell>
        </row>
        <row r="495">
          <cell r="A495" t="str">
            <v>71157850</v>
          </cell>
          <cell r="B495" t="str">
            <v>Fuel Joint Facility</v>
          </cell>
          <cell r="C495">
            <v>393939.91</v>
          </cell>
          <cell r="D495">
            <v>-1355198.72</v>
          </cell>
          <cell r="E495">
            <v>1749138.63</v>
          </cell>
          <cell r="F495">
            <v>-3600994.07</v>
          </cell>
          <cell r="G495">
            <v>-2024017.9</v>
          </cell>
          <cell r="H495">
            <v>-1576976.17</v>
          </cell>
        </row>
        <row r="496">
          <cell r="A496" t="str">
            <v>71159780</v>
          </cell>
          <cell r="B496" t="str">
            <v>Fuel Trans Expense</v>
          </cell>
          <cell r="C496">
            <v>-19291667.18</v>
          </cell>
          <cell r="D496">
            <v>-20282427.829999998</v>
          </cell>
          <cell r="E496">
            <v>990760.65</v>
          </cell>
          <cell r="F496">
            <v>-85293931.329999998</v>
          </cell>
          <cell r="G496">
            <v>-77435810.890000001</v>
          </cell>
          <cell r="H496">
            <v>-7858120.4400000004</v>
          </cell>
        </row>
        <row r="497">
          <cell r="A497" t="str">
            <v>71159790</v>
          </cell>
          <cell r="B497" t="str">
            <v>Fuel - Sales Tax</v>
          </cell>
          <cell r="C497">
            <v>-5372508.3700000001</v>
          </cell>
          <cell r="D497">
            <v>-12619255.92</v>
          </cell>
          <cell r="E497">
            <v>7246747.5499999998</v>
          </cell>
          <cell r="F497">
            <v>-29772491.940000001</v>
          </cell>
          <cell r="G497">
            <v>-58006256.75</v>
          </cell>
          <cell r="H497">
            <v>28233764.809999999</v>
          </cell>
        </row>
        <row r="498">
          <cell r="A498" t="str">
            <v>71159801</v>
          </cell>
          <cell r="B498" t="str">
            <v>Fuel Purch Var/Tol</v>
          </cell>
          <cell r="C498">
            <v>-28.56</v>
          </cell>
          <cell r="D498">
            <v>-28.2</v>
          </cell>
          <cell r="E498">
            <v>-0.36</v>
          </cell>
          <cell r="F498">
            <v>3149.33</v>
          </cell>
          <cell r="G498">
            <v>-41114.44</v>
          </cell>
          <cell r="H498">
            <v>44263.77</v>
          </cell>
        </row>
        <row r="499">
          <cell r="A499">
            <v>7115</v>
          </cell>
          <cell r="C499">
            <v>-27708202.09</v>
          </cell>
          <cell r="D499">
            <v>-34910979.469999999</v>
          </cell>
          <cell r="E499">
            <v>7202777.3799999999</v>
          </cell>
          <cell r="F499">
            <v>-130923684.56</v>
          </cell>
          <cell r="G499">
            <v>-140261088.06999999</v>
          </cell>
          <cell r="H499">
            <v>9337403.5099999979</v>
          </cell>
        </row>
        <row r="501">
          <cell r="A501" t="str">
            <v>71160000</v>
          </cell>
          <cell r="B501" t="str">
            <v>Gain/Loss Land Sale</v>
          </cell>
          <cell r="C501">
            <v>-1026049.15</v>
          </cell>
          <cell r="D501">
            <v>938885.71</v>
          </cell>
          <cell r="E501">
            <v>-1964934.86</v>
          </cell>
          <cell r="F501">
            <v>31249827.559999999</v>
          </cell>
          <cell r="G501">
            <v>7548179.1399999997</v>
          </cell>
          <cell r="H501">
            <v>23701648.420000002</v>
          </cell>
        </row>
        <row r="502">
          <cell r="A502" t="str">
            <v>71168910</v>
          </cell>
          <cell r="B502" t="str">
            <v>PPA Amort - Deprecia</v>
          </cell>
          <cell r="C502">
            <v>43109167.670000002</v>
          </cell>
          <cell r="D502">
            <v>53279492.590000004</v>
          </cell>
          <cell r="E502">
            <v>-10170324.92</v>
          </cell>
          <cell r="F502">
            <v>175831147.08000001</v>
          </cell>
          <cell r="G502">
            <v>213117970.38999999</v>
          </cell>
          <cell r="H502">
            <v>-37286823.310000002</v>
          </cell>
        </row>
        <row r="503">
          <cell r="A503" t="str">
            <v>71168911</v>
          </cell>
          <cell r="B503" t="str">
            <v>PPA Amort - Deprecia</v>
          </cell>
          <cell r="C503">
            <v>-11621990.24</v>
          </cell>
          <cell r="D503">
            <v>-80459652.159999996</v>
          </cell>
          <cell r="E503">
            <v>68837661.920000002</v>
          </cell>
          <cell r="F503">
            <v>-69572028.040000007</v>
          </cell>
          <cell r="G503">
            <v>-321838608.72000003</v>
          </cell>
          <cell r="H503">
            <v>252266580.68000001</v>
          </cell>
        </row>
        <row r="504">
          <cell r="A504" t="str">
            <v>71168912</v>
          </cell>
          <cell r="B504" t="str">
            <v>PPA - Depr A/D Zero</v>
          </cell>
          <cell r="C504">
            <v>180575813.09999999</v>
          </cell>
          <cell r="D504">
            <v>194354161.56</v>
          </cell>
          <cell r="E504">
            <v>-13778348.460000001</v>
          </cell>
          <cell r="F504">
            <v>726981323.91999996</v>
          </cell>
          <cell r="G504">
            <v>777416966.63</v>
          </cell>
          <cell r="H504">
            <v>-50435642.710000001</v>
          </cell>
        </row>
        <row r="505">
          <cell r="A505" t="str">
            <v>71168913</v>
          </cell>
          <cell r="B505" t="str">
            <v>PPA - Depr A/D Zero</v>
          </cell>
          <cell r="C505">
            <v>-180575813.09999999</v>
          </cell>
          <cell r="D505">
            <v>-194354161.56</v>
          </cell>
          <cell r="E505">
            <v>13778348.460000001</v>
          </cell>
          <cell r="F505">
            <v>-726981323.91999996</v>
          </cell>
          <cell r="G505">
            <v>-777416966.63</v>
          </cell>
          <cell r="H505">
            <v>50435642.710000001</v>
          </cell>
        </row>
        <row r="506">
          <cell r="A506" t="str">
            <v>71160910</v>
          </cell>
          <cell r="B506" t="str">
            <v>PPA - Gain on Prop S</v>
          </cell>
          <cell r="C506">
            <v>47390.36</v>
          </cell>
          <cell r="D506">
            <v>0</v>
          </cell>
          <cell r="E506">
            <v>47390.36</v>
          </cell>
          <cell r="F506">
            <v>5044928.83</v>
          </cell>
          <cell r="G506">
            <v>0</v>
          </cell>
          <cell r="H506">
            <v>5044928.83</v>
          </cell>
        </row>
        <row r="507">
          <cell r="A507" t="str">
            <v>71161000</v>
          </cell>
          <cell r="B507" t="str">
            <v>Gain On Pr.sold(OON)</v>
          </cell>
          <cell r="C507">
            <v>1026049.15</v>
          </cell>
          <cell r="D507">
            <v>-938885.71</v>
          </cell>
          <cell r="E507">
            <v>1964934.86</v>
          </cell>
          <cell r="F507">
            <v>-31249827.559999999</v>
          </cell>
          <cell r="G507">
            <v>-7548179.1399999997</v>
          </cell>
          <cell r="H507">
            <v>-23701648.420000002</v>
          </cell>
        </row>
        <row r="508">
          <cell r="A508" t="str">
            <v>71160911</v>
          </cell>
          <cell r="B508" t="str">
            <v>PPA - Gain on Prop S</v>
          </cell>
          <cell r="C508">
            <v>-47390.36</v>
          </cell>
          <cell r="D508">
            <v>0</v>
          </cell>
          <cell r="E508">
            <v>-47390.36</v>
          </cell>
          <cell r="F508">
            <v>-5044928.83</v>
          </cell>
          <cell r="G508">
            <v>0</v>
          </cell>
          <cell r="H508">
            <v>-5044928.83</v>
          </cell>
        </row>
        <row r="509">
          <cell r="A509" t="str">
            <v>71162000</v>
          </cell>
          <cell r="B509" t="str">
            <v>Gain On Prop.sold(IO</v>
          </cell>
          <cell r="C509">
            <v>-1026049.15</v>
          </cell>
          <cell r="D509">
            <v>938885.71</v>
          </cell>
          <cell r="E509">
            <v>-1964934.86</v>
          </cell>
          <cell r="F509">
            <v>31249827.559999999</v>
          </cell>
          <cell r="G509">
            <v>7548179.1399999997</v>
          </cell>
          <cell r="H509">
            <v>23701648.420000002</v>
          </cell>
        </row>
        <row r="510">
          <cell r="A510">
            <v>7116</v>
          </cell>
          <cell r="C510">
            <v>30461128.280000001</v>
          </cell>
          <cell r="D510">
            <v>-26241273.859999985</v>
          </cell>
          <cell r="E510">
            <v>56702402.140000001</v>
          </cell>
          <cell r="F510">
            <v>137508946.60000002</v>
          </cell>
          <cell r="G510">
            <v>-101172459.19000006</v>
          </cell>
          <cell r="H510">
            <v>238681405.79000002</v>
          </cell>
        </row>
        <row r="512">
          <cell r="A512" t="str">
            <v>71193880</v>
          </cell>
          <cell r="B512" t="str">
            <v>I/Co Road P/S Additi</v>
          </cell>
          <cell r="C512">
            <v>2079851.22</v>
          </cell>
          <cell r="D512">
            <v>2785353.68</v>
          </cell>
          <cell r="E512">
            <v>-705502.46</v>
          </cell>
          <cell r="F512">
            <v>9350674.8200000003</v>
          </cell>
          <cell r="G512">
            <v>10685716.390000001</v>
          </cell>
          <cell r="H512">
            <v>-1335041.57</v>
          </cell>
        </row>
        <row r="513">
          <cell r="A513" t="str">
            <v>71197800</v>
          </cell>
          <cell r="B513" t="str">
            <v>I/CO Road Other Addi</v>
          </cell>
          <cell r="C513">
            <v>-2079851.22</v>
          </cell>
          <cell r="D513">
            <v>-2785353.68</v>
          </cell>
          <cell r="E513">
            <v>705502.46</v>
          </cell>
          <cell r="F513">
            <v>-9350674.8200000003</v>
          </cell>
          <cell r="G513">
            <v>-10685716.390000001</v>
          </cell>
          <cell r="H513">
            <v>1335041.57</v>
          </cell>
        </row>
        <row r="514">
          <cell r="A514">
            <v>7119</v>
          </cell>
          <cell r="C514">
            <v>0</v>
          </cell>
          <cell r="D514">
            <v>0</v>
          </cell>
          <cell r="E514">
            <v>0</v>
          </cell>
          <cell r="F514">
            <v>0</v>
          </cell>
          <cell r="G514">
            <v>0</v>
          </cell>
          <cell r="H514">
            <v>0</v>
          </cell>
        </row>
        <row r="516">
          <cell r="A516" t="str">
            <v>71201100</v>
          </cell>
          <cell r="B516" t="str">
            <v>COR - Wages&amp;Salaries</v>
          </cell>
          <cell r="C516">
            <v>-3467058.06</v>
          </cell>
          <cell r="D516">
            <v>-3654563.43</v>
          </cell>
          <cell r="E516">
            <v>187505.37</v>
          </cell>
          <cell r="F516">
            <v>-20368402.68</v>
          </cell>
          <cell r="G516">
            <v>-14205863.07</v>
          </cell>
          <cell r="H516">
            <v>-6162539.6100000003</v>
          </cell>
        </row>
        <row r="517">
          <cell r="A517" t="str">
            <v>71201110</v>
          </cell>
          <cell r="B517" t="str">
            <v>COR - Overtime</v>
          </cell>
          <cell r="C517">
            <v>-639250.22</v>
          </cell>
          <cell r="D517">
            <v>-670679.64</v>
          </cell>
          <cell r="E517">
            <v>31429.42</v>
          </cell>
          <cell r="F517">
            <v>-4065434.61</v>
          </cell>
          <cell r="G517">
            <v>-2508723.73</v>
          </cell>
          <cell r="H517">
            <v>-1556710.88</v>
          </cell>
        </row>
        <row r="518">
          <cell r="A518" t="str">
            <v>71201240</v>
          </cell>
          <cell r="B518" t="str">
            <v>COR - Other Claims</v>
          </cell>
          <cell r="C518">
            <v>0</v>
          </cell>
          <cell r="D518">
            <v>0</v>
          </cell>
          <cell r="E518">
            <v>0</v>
          </cell>
          <cell r="F518">
            <v>0</v>
          </cell>
          <cell r="G518">
            <v>-11.16</v>
          </cell>
          <cell r="H518">
            <v>11.16</v>
          </cell>
        </row>
        <row r="519">
          <cell r="A519" t="str">
            <v>71201999</v>
          </cell>
          <cell r="B519" t="str">
            <v>COR - Comp &amp; Ben</v>
          </cell>
          <cell r="C519">
            <v>2053153.97</v>
          </cell>
          <cell r="D519">
            <v>2155965.39</v>
          </cell>
          <cell r="E519">
            <v>-102811.42</v>
          </cell>
          <cell r="F519">
            <v>12197647.619999999</v>
          </cell>
          <cell r="G519">
            <v>8349302.1399999997</v>
          </cell>
          <cell r="H519">
            <v>3848345.48</v>
          </cell>
        </row>
        <row r="520">
          <cell r="A520" t="str">
            <v>71202470</v>
          </cell>
          <cell r="B520" t="str">
            <v>Per Diem Meals&amp;Lodge</v>
          </cell>
          <cell r="C520">
            <v>0</v>
          </cell>
          <cell r="D520">
            <v>0</v>
          </cell>
          <cell r="E520">
            <v>0</v>
          </cell>
          <cell r="F520">
            <v>0</v>
          </cell>
          <cell r="G520">
            <v>-420</v>
          </cell>
          <cell r="H520">
            <v>420</v>
          </cell>
        </row>
        <row r="521">
          <cell r="A521" t="str">
            <v>71207999</v>
          </cell>
          <cell r="B521" t="str">
            <v>Cost of Removal - Ot</v>
          </cell>
          <cell r="C521">
            <v>0</v>
          </cell>
          <cell r="D521">
            <v>0</v>
          </cell>
          <cell r="E521">
            <v>0</v>
          </cell>
          <cell r="F521">
            <v>0</v>
          </cell>
          <cell r="G521">
            <v>420</v>
          </cell>
          <cell r="H521">
            <v>-420</v>
          </cell>
        </row>
        <row r="522">
          <cell r="A522" t="str">
            <v>71202291</v>
          </cell>
          <cell r="B522" t="str">
            <v>COR - Payroll Taxes</v>
          </cell>
          <cell r="C522">
            <v>-406524.5</v>
          </cell>
          <cell r="D522">
            <v>-405321.6</v>
          </cell>
          <cell r="E522">
            <v>-1202.9000000000001</v>
          </cell>
          <cell r="F522">
            <v>-2415134.36</v>
          </cell>
          <cell r="G522">
            <v>-1569201.59</v>
          </cell>
          <cell r="H522">
            <v>-845932.77</v>
          </cell>
        </row>
        <row r="523">
          <cell r="A523" t="str">
            <v>71202321</v>
          </cell>
          <cell r="B523" t="str">
            <v>COR - Hlth&amp;Wellfare</v>
          </cell>
          <cell r="C523">
            <v>-398311.82</v>
          </cell>
          <cell r="D523">
            <v>-472156.37</v>
          </cell>
          <cell r="E523">
            <v>73844.55</v>
          </cell>
          <cell r="F523">
            <v>-2366343.61</v>
          </cell>
          <cell r="G523">
            <v>-1827952.71</v>
          </cell>
          <cell r="H523">
            <v>-538390.9</v>
          </cell>
        </row>
        <row r="524">
          <cell r="A524" t="str">
            <v>71203191</v>
          </cell>
          <cell r="B524" t="str">
            <v>COR - Material</v>
          </cell>
          <cell r="C524">
            <v>-1750.4</v>
          </cell>
          <cell r="D524">
            <v>-11339.01</v>
          </cell>
          <cell r="E524">
            <v>9588.61</v>
          </cell>
          <cell r="F524">
            <v>-16163.94</v>
          </cell>
          <cell r="G524">
            <v>-78655.87</v>
          </cell>
          <cell r="H524">
            <v>62491.93</v>
          </cell>
        </row>
        <row r="525">
          <cell r="A525" t="str">
            <v>71203991</v>
          </cell>
          <cell r="B525" t="str">
            <v>COR - Purchased Svcs</v>
          </cell>
          <cell r="C525">
            <v>-216650.17</v>
          </cell>
          <cell r="D525">
            <v>-305163.74</v>
          </cell>
          <cell r="E525">
            <v>88513.57</v>
          </cell>
          <cell r="F525">
            <v>-889524.74</v>
          </cell>
          <cell r="G525">
            <v>-952347.47</v>
          </cell>
          <cell r="H525">
            <v>62822.73</v>
          </cell>
        </row>
        <row r="526">
          <cell r="A526" t="str">
            <v>71207661</v>
          </cell>
          <cell r="B526" t="str">
            <v>COR - Othr</v>
          </cell>
          <cell r="C526">
            <v>0</v>
          </cell>
          <cell r="D526">
            <v>0</v>
          </cell>
          <cell r="E526">
            <v>0</v>
          </cell>
          <cell r="F526">
            <v>0</v>
          </cell>
          <cell r="G526">
            <v>-179899.36</v>
          </cell>
          <cell r="H526">
            <v>179899.36</v>
          </cell>
        </row>
        <row r="527">
          <cell r="A527">
            <v>7120</v>
          </cell>
          <cell r="C527">
            <v>-3076391.2</v>
          </cell>
          <cell r="D527">
            <v>-3363258.4000000004</v>
          </cell>
          <cell r="E527">
            <v>286867.20000000001</v>
          </cell>
          <cell r="F527">
            <v>-17923356.32</v>
          </cell>
          <cell r="G527">
            <v>-12973352.82</v>
          </cell>
          <cell r="H527">
            <v>-4950003.5</v>
          </cell>
        </row>
        <row r="529">
          <cell r="A529" t="str">
            <v>71211100</v>
          </cell>
          <cell r="B529" t="str">
            <v>MOW Removal Labor</v>
          </cell>
          <cell r="C529">
            <v>-3840233.92</v>
          </cell>
          <cell r="D529">
            <v>-3214944.52</v>
          </cell>
          <cell r="E529">
            <v>-625289.4</v>
          </cell>
          <cell r="F529">
            <v>-14496353.27</v>
          </cell>
          <cell r="G529">
            <v>-11642434.050000001</v>
          </cell>
          <cell r="H529">
            <v>-2853919.22</v>
          </cell>
        </row>
        <row r="530">
          <cell r="A530" t="str">
            <v>71211999</v>
          </cell>
          <cell r="B530" t="str">
            <v>MOW Removal</v>
          </cell>
          <cell r="C530">
            <v>3840233.92</v>
          </cell>
          <cell r="D530">
            <v>3214944.52</v>
          </cell>
          <cell r="E530">
            <v>625289.4</v>
          </cell>
          <cell r="F530">
            <v>14496353.27</v>
          </cell>
          <cell r="G530">
            <v>11642434.050000001</v>
          </cell>
          <cell r="H530">
            <v>2853919.22</v>
          </cell>
        </row>
        <row r="531">
          <cell r="A531" t="str">
            <v>71212290</v>
          </cell>
          <cell r="B531" t="str">
            <v>MOW Removal PRT</v>
          </cell>
          <cell r="C531">
            <v>-760366.16</v>
          </cell>
          <cell r="D531">
            <v>-604409.66</v>
          </cell>
          <cell r="E531">
            <v>-155956.5</v>
          </cell>
          <cell r="F531">
            <v>-2870277.64</v>
          </cell>
          <cell r="G531">
            <v>-2188915.5</v>
          </cell>
          <cell r="H531">
            <v>-681362.14</v>
          </cell>
        </row>
        <row r="532">
          <cell r="A532" t="str">
            <v>71212320</v>
          </cell>
          <cell r="B532" t="str">
            <v>MOW Removal H&amp;W</v>
          </cell>
          <cell r="C532">
            <v>-745005.45</v>
          </cell>
          <cell r="D532">
            <v>-704072.77</v>
          </cell>
          <cell r="E532">
            <v>-40932.68</v>
          </cell>
          <cell r="F532">
            <v>-2812292.54</v>
          </cell>
          <cell r="G532">
            <v>-2549869.11</v>
          </cell>
          <cell r="H532">
            <v>-262423.43</v>
          </cell>
        </row>
        <row r="533">
          <cell r="A533">
            <v>7121</v>
          </cell>
          <cell r="C533">
            <v>-1505371.6099999999</v>
          </cell>
          <cell r="D533">
            <v>-1308482.4300000002</v>
          </cell>
          <cell r="E533">
            <v>-196889.18</v>
          </cell>
          <cell r="F533">
            <v>-5682570.1799999997</v>
          </cell>
          <cell r="G533">
            <v>-4738784.6099999994</v>
          </cell>
          <cell r="H533">
            <v>-943785.57000000007</v>
          </cell>
        </row>
        <row r="535">
          <cell r="A535" t="str">
            <v>71221100</v>
          </cell>
          <cell r="B535" t="str">
            <v>Signal Removal Labor</v>
          </cell>
          <cell r="C535">
            <v>-1514615.55</v>
          </cell>
          <cell r="D535">
            <v>-1311428.83</v>
          </cell>
          <cell r="E535">
            <v>-203186.72</v>
          </cell>
          <cell r="F535">
            <v>-6197175.2599999998</v>
          </cell>
          <cell r="G535">
            <v>-4141861.29</v>
          </cell>
          <cell r="H535">
            <v>-2055313.97</v>
          </cell>
        </row>
        <row r="536">
          <cell r="A536" t="str">
            <v>71221999</v>
          </cell>
          <cell r="B536" t="str">
            <v>Signal Removal</v>
          </cell>
          <cell r="C536">
            <v>1514615.55</v>
          </cell>
          <cell r="D536">
            <v>1311428.83</v>
          </cell>
          <cell r="E536">
            <v>203186.72</v>
          </cell>
          <cell r="F536">
            <v>6197871.3799999999</v>
          </cell>
          <cell r="G536">
            <v>4141861.29</v>
          </cell>
          <cell r="H536">
            <v>2056010.09</v>
          </cell>
        </row>
        <row r="537">
          <cell r="A537" t="str">
            <v>71222290</v>
          </cell>
          <cell r="B537" t="str">
            <v>Signal Removal PRT</v>
          </cell>
          <cell r="C537">
            <v>-298378.83</v>
          </cell>
          <cell r="D537">
            <v>-245237.3</v>
          </cell>
          <cell r="E537">
            <v>-53141.53</v>
          </cell>
          <cell r="F537">
            <v>-1220843.9099999999</v>
          </cell>
          <cell r="G537">
            <v>-774528.11</v>
          </cell>
          <cell r="H537">
            <v>-446315.8</v>
          </cell>
        </row>
        <row r="538">
          <cell r="A538" t="str">
            <v>71222320</v>
          </cell>
          <cell r="B538" t="str">
            <v>Signal Removal H&amp;W</v>
          </cell>
          <cell r="C538">
            <v>-248396.72</v>
          </cell>
          <cell r="D538">
            <v>-228188.72</v>
          </cell>
          <cell r="E538">
            <v>-20208</v>
          </cell>
          <cell r="F538">
            <v>-1016336.05</v>
          </cell>
          <cell r="G538">
            <v>-720684.19</v>
          </cell>
          <cell r="H538">
            <v>-295651.86</v>
          </cell>
        </row>
        <row r="539">
          <cell r="A539">
            <v>7122</v>
          </cell>
          <cell r="C539">
            <v>-546775.55000000005</v>
          </cell>
          <cell r="D539">
            <v>-473426.02</v>
          </cell>
          <cell r="E539">
            <v>-73349.53</v>
          </cell>
          <cell r="F539">
            <v>-2236483.84</v>
          </cell>
          <cell r="G539">
            <v>-1495212.2999999998</v>
          </cell>
          <cell r="H539">
            <v>-741271.5399999998</v>
          </cell>
        </row>
        <row r="541">
          <cell r="A541" t="str">
            <v>71401700</v>
          </cell>
          <cell r="B541" t="str">
            <v>Road Labor Additive</v>
          </cell>
          <cell r="C541">
            <v>47941472.670000002</v>
          </cell>
          <cell r="D541">
            <v>46721601.240000002</v>
          </cell>
          <cell r="E541">
            <v>1219871.43</v>
          </cell>
          <cell r="F541">
            <v>219623626.24000001</v>
          </cell>
          <cell r="G541">
            <v>181706323.25999999</v>
          </cell>
          <cell r="H541">
            <v>37917302.979999997</v>
          </cell>
        </row>
        <row r="542">
          <cell r="A542" t="str">
            <v>71402250</v>
          </cell>
          <cell r="B542" t="str">
            <v>Road Payroll Taxs Ad</v>
          </cell>
          <cell r="C542">
            <v>6599252.54</v>
          </cell>
          <cell r="D542">
            <v>6752478.8600000003</v>
          </cell>
          <cell r="E542">
            <v>-153226.32</v>
          </cell>
          <cell r="F542">
            <v>30305471.039999999</v>
          </cell>
          <cell r="G542">
            <v>26147726.25</v>
          </cell>
          <cell r="H542">
            <v>4157744.79</v>
          </cell>
        </row>
        <row r="543">
          <cell r="A543" t="str">
            <v>71402340</v>
          </cell>
          <cell r="B543" t="str">
            <v>Road H&amp;W Additive</v>
          </cell>
          <cell r="C543">
            <v>6610890.2800000003</v>
          </cell>
          <cell r="D543">
            <v>6668656.7599999998</v>
          </cell>
          <cell r="E543">
            <v>-57766.48</v>
          </cell>
          <cell r="F543">
            <v>30389451.23</v>
          </cell>
          <cell r="G543">
            <v>25785556.760000002</v>
          </cell>
          <cell r="H543">
            <v>4603894.47</v>
          </cell>
        </row>
        <row r="544">
          <cell r="A544" t="str">
            <v>71403510</v>
          </cell>
          <cell r="B544" t="str">
            <v>Road Material Additi</v>
          </cell>
          <cell r="C544">
            <v>21555731.41</v>
          </cell>
          <cell r="D544">
            <v>23940960.449999999</v>
          </cell>
          <cell r="E544">
            <v>-2385229.04</v>
          </cell>
          <cell r="F544">
            <v>99284402.659999996</v>
          </cell>
          <cell r="G544">
            <v>92242754.640000001</v>
          </cell>
          <cell r="H544">
            <v>7041648.0199999996</v>
          </cell>
        </row>
        <row r="545">
          <cell r="A545" t="str">
            <v>71403880</v>
          </cell>
          <cell r="B545" t="str">
            <v>Road Pur. Serv.  Add</v>
          </cell>
          <cell r="C545">
            <v>27244186.460000001</v>
          </cell>
          <cell r="D545">
            <v>28307299.98</v>
          </cell>
          <cell r="E545">
            <v>-1063113.52</v>
          </cell>
          <cell r="F545">
            <v>125591686.40000001</v>
          </cell>
          <cell r="G545">
            <v>109164151.5</v>
          </cell>
          <cell r="H545">
            <v>16427534.9</v>
          </cell>
        </row>
        <row r="546">
          <cell r="A546" t="str">
            <v>71407800</v>
          </cell>
          <cell r="B546" t="str">
            <v>Road Other Additives</v>
          </cell>
          <cell r="C546">
            <v>50982723.93</v>
          </cell>
          <cell r="D546">
            <v>53698453.869999997</v>
          </cell>
          <cell r="E546">
            <v>-2715729.94</v>
          </cell>
          <cell r="F546">
            <v>236217403.53999999</v>
          </cell>
          <cell r="G546">
            <v>206337815.31999999</v>
          </cell>
          <cell r="H546">
            <v>29879588.219999999</v>
          </cell>
        </row>
        <row r="547">
          <cell r="A547">
            <v>7140</v>
          </cell>
          <cell r="C547">
            <v>160934257.29000002</v>
          </cell>
          <cell r="D547">
            <v>166089451.16</v>
          </cell>
          <cell r="E547">
            <v>-5155193.87</v>
          </cell>
          <cell r="F547">
            <v>741412041.1099999</v>
          </cell>
          <cell r="G547">
            <v>641384327.73000002</v>
          </cell>
          <cell r="H547">
            <v>100027713.38</v>
          </cell>
        </row>
        <row r="549">
          <cell r="A549" t="str">
            <v>71801700</v>
          </cell>
          <cell r="B549" t="str">
            <v>Equipment Labor Addi</v>
          </cell>
          <cell r="C549">
            <v>2583181.36</v>
          </cell>
          <cell r="D549">
            <v>1585570.08</v>
          </cell>
          <cell r="E549">
            <v>997611.28</v>
          </cell>
          <cell r="F549">
            <v>7709920.2699999996</v>
          </cell>
          <cell r="G549">
            <v>5050614.5999999996</v>
          </cell>
          <cell r="H549">
            <v>2659305.67</v>
          </cell>
        </row>
        <row r="550">
          <cell r="A550" t="str">
            <v>71802250</v>
          </cell>
          <cell r="B550" t="str">
            <v>Equip Payroll Tax Ad</v>
          </cell>
          <cell r="C550">
            <v>326349.53000000003</v>
          </cell>
          <cell r="D550">
            <v>246868.86</v>
          </cell>
          <cell r="E550">
            <v>79480.67</v>
          </cell>
          <cell r="F550">
            <v>974042.7</v>
          </cell>
          <cell r="G550">
            <v>786366.73</v>
          </cell>
          <cell r="H550">
            <v>187675.97</v>
          </cell>
        </row>
        <row r="551">
          <cell r="A551" t="str">
            <v>71802340</v>
          </cell>
          <cell r="B551" t="str">
            <v>Equipment H&amp;W Additi</v>
          </cell>
          <cell r="C551">
            <v>356976.11</v>
          </cell>
          <cell r="D551">
            <v>237085.45</v>
          </cell>
          <cell r="E551">
            <v>119890.66</v>
          </cell>
          <cell r="F551">
            <v>1065452.58</v>
          </cell>
          <cell r="G551">
            <v>755202.92</v>
          </cell>
          <cell r="H551">
            <v>310249.65999999997</v>
          </cell>
        </row>
        <row r="552">
          <cell r="A552" t="str">
            <v>71803510</v>
          </cell>
          <cell r="B552" t="str">
            <v>Equipment Material A</v>
          </cell>
          <cell r="C552">
            <v>490026.25</v>
          </cell>
          <cell r="D552">
            <v>307200.12</v>
          </cell>
          <cell r="E552">
            <v>182826.13</v>
          </cell>
          <cell r="F552">
            <v>1462562.23</v>
          </cell>
          <cell r="G552">
            <v>978543.54</v>
          </cell>
          <cell r="H552">
            <v>484018.69</v>
          </cell>
        </row>
        <row r="553">
          <cell r="A553" t="str">
            <v>71803880</v>
          </cell>
          <cell r="B553" t="str">
            <v>Equip Purch Svc Add</v>
          </cell>
          <cell r="C553">
            <v>1121637.92</v>
          </cell>
          <cell r="D553">
            <v>764413.02</v>
          </cell>
          <cell r="E553">
            <v>357224.9</v>
          </cell>
          <cell r="F553">
            <v>3347708.74</v>
          </cell>
          <cell r="G553">
            <v>2434932.13</v>
          </cell>
          <cell r="H553">
            <v>912776.61</v>
          </cell>
        </row>
        <row r="554">
          <cell r="A554" t="str">
            <v>71807830</v>
          </cell>
          <cell r="B554" t="str">
            <v>Equipment Other Addi</v>
          </cell>
          <cell r="C554">
            <v>2401931.89</v>
          </cell>
          <cell r="D554">
            <v>1587526.71</v>
          </cell>
          <cell r="E554">
            <v>814405.18</v>
          </cell>
          <cell r="F554">
            <v>7168952.1100000003</v>
          </cell>
          <cell r="G554">
            <v>5056847.12</v>
          </cell>
          <cell r="H554">
            <v>2112104.9900000002</v>
          </cell>
        </row>
        <row r="555">
          <cell r="A555">
            <v>7180</v>
          </cell>
          <cell r="C555">
            <v>7280103.0600000005</v>
          </cell>
          <cell r="D555">
            <v>4728664.24</v>
          </cell>
          <cell r="E555">
            <v>2551438.8199999998</v>
          </cell>
          <cell r="F555">
            <v>21728638.629999999</v>
          </cell>
          <cell r="G555">
            <v>15062507.039999999</v>
          </cell>
          <cell r="H555">
            <v>6666131.5900000008</v>
          </cell>
        </row>
        <row r="557">
          <cell r="A557" t="str">
            <v>72000000</v>
          </cell>
          <cell r="B557" t="str">
            <v>System Offline Recei</v>
          </cell>
          <cell r="C557">
            <v>1004711.65</v>
          </cell>
          <cell r="D557">
            <v>485363.25</v>
          </cell>
          <cell r="E557">
            <v>519348.4</v>
          </cell>
          <cell r="F557">
            <v>5089854.0199999996</v>
          </cell>
          <cell r="G557">
            <v>64520631.799999997</v>
          </cell>
          <cell r="H557">
            <v>-59430777.780000001</v>
          </cell>
        </row>
        <row r="558">
          <cell r="A558" t="str">
            <v>72000100</v>
          </cell>
          <cell r="B558" t="str">
            <v>Offline Earnings - T</v>
          </cell>
          <cell r="C558">
            <v>8522888.5199999996</v>
          </cell>
          <cell r="D558">
            <v>9035199.6999999993</v>
          </cell>
          <cell r="E558">
            <v>-512311.18</v>
          </cell>
          <cell r="F558">
            <v>36149444.950000003</v>
          </cell>
          <cell r="G558">
            <v>18693883.190000001</v>
          </cell>
          <cell r="H558">
            <v>17455561.760000002</v>
          </cell>
        </row>
        <row r="559">
          <cell r="A559" t="str">
            <v>72000200</v>
          </cell>
          <cell r="B559" t="str">
            <v>Offline Earnings - M</v>
          </cell>
          <cell r="C559">
            <v>3584491.76</v>
          </cell>
          <cell r="D559">
            <v>3799784.69</v>
          </cell>
          <cell r="E559">
            <v>-215292.93</v>
          </cell>
          <cell r="F559">
            <v>13876074.91</v>
          </cell>
          <cell r="G559">
            <v>7620675.1299999999</v>
          </cell>
          <cell r="H559">
            <v>6255399.7800000003</v>
          </cell>
        </row>
        <row r="560">
          <cell r="A560" t="str">
            <v>72000300</v>
          </cell>
          <cell r="B560" t="str">
            <v>Offline Earnings - R</v>
          </cell>
          <cell r="C560">
            <v>-1460354.71</v>
          </cell>
          <cell r="D560">
            <v>-5217567.01</v>
          </cell>
          <cell r="E560">
            <v>3757212.3</v>
          </cell>
          <cell r="F560">
            <v>-5830221.6500000004</v>
          </cell>
          <cell r="G560">
            <v>-10340167.26</v>
          </cell>
          <cell r="H560">
            <v>4509945.6100000003</v>
          </cell>
        </row>
        <row r="561">
          <cell r="A561" t="str">
            <v>72000400</v>
          </cell>
          <cell r="B561" t="str">
            <v>Offline Earnings - C</v>
          </cell>
          <cell r="C561">
            <v>31838.23</v>
          </cell>
          <cell r="D561">
            <v>26216</v>
          </cell>
          <cell r="E561">
            <v>5622.23</v>
          </cell>
          <cell r="F561">
            <v>199898.16</v>
          </cell>
          <cell r="G561">
            <v>38375.599999999999</v>
          </cell>
          <cell r="H561">
            <v>161522.56</v>
          </cell>
        </row>
        <row r="562">
          <cell r="A562" t="str">
            <v>72000500</v>
          </cell>
          <cell r="B562" t="str">
            <v>Offline Earnings - M</v>
          </cell>
          <cell r="C562">
            <v>56843.28</v>
          </cell>
          <cell r="D562">
            <v>435356.31</v>
          </cell>
          <cell r="E562">
            <v>-378513.03</v>
          </cell>
          <cell r="F562">
            <v>2140583.39</v>
          </cell>
          <cell r="G562">
            <v>-1776293.3</v>
          </cell>
          <cell r="H562">
            <v>3916876.69</v>
          </cell>
        </row>
        <row r="563">
          <cell r="A563" t="str">
            <v>72000600</v>
          </cell>
          <cell r="B563" t="str">
            <v>Time - BNSF Rack</v>
          </cell>
          <cell r="C563">
            <v>285502.90999999997</v>
          </cell>
          <cell r="D563">
            <v>272798.86</v>
          </cell>
          <cell r="E563">
            <v>12704.05</v>
          </cell>
          <cell r="F563">
            <v>1117153.5900000001</v>
          </cell>
          <cell r="G563">
            <v>534632.35</v>
          </cell>
          <cell r="H563">
            <v>582521.24</v>
          </cell>
        </row>
        <row r="564">
          <cell r="A564" t="str">
            <v>72000610</v>
          </cell>
          <cell r="B564" t="str">
            <v>Rclm-S RK (S FL)</v>
          </cell>
          <cell r="C564">
            <v>-61217.440000000002</v>
          </cell>
          <cell r="D564">
            <v>-58422.11</v>
          </cell>
          <cell r="E564">
            <v>-2795.33</v>
          </cell>
          <cell r="F564">
            <v>-294208.61</v>
          </cell>
          <cell r="G564">
            <v>-79501.399999999994</v>
          </cell>
          <cell r="H564">
            <v>-214707.21</v>
          </cell>
        </row>
        <row r="565">
          <cell r="A565" t="str">
            <v>72000620</v>
          </cell>
          <cell r="B565" t="str">
            <v>Time-S RK (T FL)</v>
          </cell>
          <cell r="C565">
            <v>13927556.43</v>
          </cell>
          <cell r="D565">
            <v>9417424.0399999991</v>
          </cell>
          <cell r="E565">
            <v>4510132.3899999997</v>
          </cell>
          <cell r="F565">
            <v>43576495.710000001</v>
          </cell>
          <cell r="G565">
            <v>12350277.74</v>
          </cell>
          <cell r="H565">
            <v>31226217.969999999</v>
          </cell>
        </row>
        <row r="566">
          <cell r="A566" t="str">
            <v>72000630</v>
          </cell>
          <cell r="B566" t="str">
            <v>Rclm-S RK (T FL)</v>
          </cell>
          <cell r="C566">
            <v>-3881849.99</v>
          </cell>
          <cell r="D566">
            <v>-2363716.92</v>
          </cell>
          <cell r="E566">
            <v>-1518133.07</v>
          </cell>
          <cell r="F566">
            <v>-12246796.800000001</v>
          </cell>
          <cell r="G566">
            <v>-3294526.94</v>
          </cell>
          <cell r="H566">
            <v>-8952269.8599999994</v>
          </cell>
        </row>
        <row r="567">
          <cell r="A567" t="str">
            <v>72000700</v>
          </cell>
          <cell r="B567" t="str">
            <v>Time - BNSF Flat</v>
          </cell>
          <cell r="C567">
            <v>1669960.22</v>
          </cell>
          <cell r="D567">
            <v>1320383.5</v>
          </cell>
          <cell r="E567">
            <v>349576.72</v>
          </cell>
          <cell r="F567">
            <v>6171380.2000000002</v>
          </cell>
          <cell r="G567">
            <v>2626363.02</v>
          </cell>
          <cell r="H567">
            <v>3545017.18</v>
          </cell>
        </row>
        <row r="568">
          <cell r="A568" t="str">
            <v>72000710</v>
          </cell>
          <cell r="B568" t="str">
            <v>Miles-S FL (S RK)</v>
          </cell>
          <cell r="C568">
            <v>452363.04</v>
          </cell>
          <cell r="D568">
            <v>333434.71999999997</v>
          </cell>
          <cell r="E568">
            <v>118928.32000000001</v>
          </cell>
          <cell r="F568">
            <v>1477923.61</v>
          </cell>
          <cell r="G568">
            <v>689836.59</v>
          </cell>
          <cell r="H568">
            <v>788087.02</v>
          </cell>
        </row>
        <row r="569">
          <cell r="A569" t="str">
            <v>72000720</v>
          </cell>
          <cell r="B569" t="str">
            <v>Rclm-S FL (S RK)</v>
          </cell>
          <cell r="C569">
            <v>-390396.89</v>
          </cell>
          <cell r="D569">
            <v>218112.92</v>
          </cell>
          <cell r="E569">
            <v>-608509.81000000006</v>
          </cell>
          <cell r="F569">
            <v>2240066.29</v>
          </cell>
          <cell r="G569">
            <v>-6090836.3099999996</v>
          </cell>
          <cell r="H569">
            <v>8330902.5999999996</v>
          </cell>
        </row>
        <row r="570">
          <cell r="A570" t="str">
            <v>72000900</v>
          </cell>
          <cell r="B570" t="str">
            <v>Offline Earnings - F</v>
          </cell>
          <cell r="C570">
            <v>37077.839999999997</v>
          </cell>
          <cell r="D570">
            <v>4115.83</v>
          </cell>
          <cell r="E570">
            <v>32962.01</v>
          </cell>
          <cell r="F570">
            <v>66404.2</v>
          </cell>
          <cell r="G570">
            <v>-18488.11</v>
          </cell>
          <cell r="H570">
            <v>84892.31</v>
          </cell>
        </row>
        <row r="571">
          <cell r="A571">
            <v>7200</v>
          </cell>
          <cell r="C571">
            <v>23779414.849999998</v>
          </cell>
          <cell r="D571">
            <v>17708483.779999994</v>
          </cell>
          <cell r="E571">
            <v>6070931.0699999984</v>
          </cell>
          <cell r="F571">
            <v>93734051.970000014</v>
          </cell>
          <cell r="G571">
            <v>85474862.099999964</v>
          </cell>
          <cell r="H571">
            <v>8259189.870000001</v>
          </cell>
        </row>
        <row r="573">
          <cell r="A573" t="str">
            <v>72010100</v>
          </cell>
          <cell r="B573" t="str">
            <v>SP-Time</v>
          </cell>
          <cell r="C573">
            <v>-280138.38</v>
          </cell>
          <cell r="D573">
            <v>-204996.07</v>
          </cell>
          <cell r="E573">
            <v>-75142.31</v>
          </cell>
          <cell r="F573">
            <v>-1388702.99</v>
          </cell>
          <cell r="G573">
            <v>-605503.86</v>
          </cell>
          <cell r="H573">
            <v>-783199.13</v>
          </cell>
        </row>
        <row r="574">
          <cell r="A574" t="str">
            <v>72010200</v>
          </cell>
          <cell r="B574" t="str">
            <v>SP-Miles</v>
          </cell>
          <cell r="C574">
            <v>-283959.83</v>
          </cell>
          <cell r="D574">
            <v>-126561.28</v>
          </cell>
          <cell r="E574">
            <v>-157398.54999999999</v>
          </cell>
          <cell r="F574">
            <v>-909257.55</v>
          </cell>
          <cell r="G574">
            <v>-303920.62</v>
          </cell>
          <cell r="H574">
            <v>-605336.93000000005</v>
          </cell>
        </row>
        <row r="575">
          <cell r="A575" t="str">
            <v>72010300</v>
          </cell>
          <cell r="B575" t="str">
            <v>SP-Reclaim</v>
          </cell>
          <cell r="C575">
            <v>250247.49</v>
          </cell>
          <cell r="D575">
            <v>32936.83</v>
          </cell>
          <cell r="E575">
            <v>217310.66</v>
          </cell>
          <cell r="F575">
            <v>-1733841.76</v>
          </cell>
          <cell r="G575">
            <v>107060.52</v>
          </cell>
          <cell r="H575">
            <v>-1840902.28</v>
          </cell>
        </row>
        <row r="576">
          <cell r="A576" t="str">
            <v>72010400</v>
          </cell>
          <cell r="B576" t="str">
            <v>SP-Claims</v>
          </cell>
          <cell r="C576">
            <v>-57682.95</v>
          </cell>
          <cell r="D576">
            <v>228825.88</v>
          </cell>
          <cell r="E576">
            <v>-286508.83</v>
          </cell>
          <cell r="F576">
            <v>25944.86</v>
          </cell>
          <cell r="G576">
            <v>228298.81</v>
          </cell>
          <cell r="H576">
            <v>-202353.95</v>
          </cell>
        </row>
        <row r="577">
          <cell r="A577" t="str">
            <v>72010500</v>
          </cell>
          <cell r="B577" t="str">
            <v>SP-MRL</v>
          </cell>
          <cell r="C577">
            <v>23.65</v>
          </cell>
          <cell r="D577">
            <v>115265.35</v>
          </cell>
          <cell r="E577">
            <v>-115241.7</v>
          </cell>
          <cell r="F577">
            <v>7479.71</v>
          </cell>
          <cell r="G577">
            <v>265.35000000000002</v>
          </cell>
          <cell r="H577">
            <v>7214.36</v>
          </cell>
        </row>
        <row r="578">
          <cell r="A578" t="str">
            <v>72010610</v>
          </cell>
          <cell r="B578" t="str">
            <v>SP-Rclm-S Rk (S Fl)</v>
          </cell>
          <cell r="C578">
            <v>5268.92</v>
          </cell>
          <cell r="D578">
            <v>3258.63</v>
          </cell>
          <cell r="E578">
            <v>2010.29</v>
          </cell>
          <cell r="F578">
            <v>53757.91</v>
          </cell>
          <cell r="G578">
            <v>4650.2299999999996</v>
          </cell>
          <cell r="H578">
            <v>49107.68</v>
          </cell>
        </row>
        <row r="579">
          <cell r="A579" t="str">
            <v>72010620</v>
          </cell>
          <cell r="B579" t="str">
            <v>SP-Time-S Rk (T Fl)</v>
          </cell>
          <cell r="C579">
            <v>-2184.9299999999998</v>
          </cell>
          <cell r="D579">
            <v>-273889.65000000002</v>
          </cell>
          <cell r="E579">
            <v>271704.71999999997</v>
          </cell>
          <cell r="F579">
            <v>266794.49</v>
          </cell>
          <cell r="G579">
            <v>-275372.84999999998</v>
          </cell>
          <cell r="H579">
            <v>542167.34</v>
          </cell>
        </row>
        <row r="580">
          <cell r="A580" t="str">
            <v>72010630</v>
          </cell>
          <cell r="B580" t="str">
            <v>SP-Rclm-S Rk (T Fl)</v>
          </cell>
          <cell r="C580">
            <v>267516.02</v>
          </cell>
          <cell r="D580">
            <v>135762.76</v>
          </cell>
          <cell r="E580">
            <v>131753.26</v>
          </cell>
          <cell r="F580">
            <v>870363.69</v>
          </cell>
          <cell r="G580">
            <v>179760.7</v>
          </cell>
          <cell r="H580">
            <v>690602.99</v>
          </cell>
        </row>
        <row r="581">
          <cell r="A581" t="str">
            <v>72010720</v>
          </cell>
          <cell r="B581" t="str">
            <v>SP-Rclm-S Fl (S Rk)</v>
          </cell>
          <cell r="C581">
            <v>387413.28</v>
          </cell>
          <cell r="D581">
            <v>35087.089999999997</v>
          </cell>
          <cell r="E581">
            <v>352326.19</v>
          </cell>
          <cell r="F581">
            <v>956091.17</v>
          </cell>
          <cell r="G581">
            <v>46662.25</v>
          </cell>
          <cell r="H581">
            <v>909428.92</v>
          </cell>
        </row>
        <row r="582">
          <cell r="A582" t="str">
            <v>72010900</v>
          </cell>
          <cell r="B582" t="str">
            <v>SP-First Month Adj</v>
          </cell>
          <cell r="C582">
            <v>-63156.69</v>
          </cell>
          <cell r="D582">
            <v>-308542.46999999997</v>
          </cell>
          <cell r="E582">
            <v>245385.78</v>
          </cell>
          <cell r="F582">
            <v>-229186.26</v>
          </cell>
          <cell r="G582">
            <v>-342725.45</v>
          </cell>
          <cell r="H582">
            <v>113539.19</v>
          </cell>
        </row>
        <row r="583">
          <cell r="A583">
            <v>7201</v>
          </cell>
          <cell r="C583">
            <v>223346.58000000007</v>
          </cell>
          <cell r="D583">
            <v>-362852.92999999993</v>
          </cell>
          <cell r="E583">
            <v>586199.50999999989</v>
          </cell>
          <cell r="F583">
            <v>-2080556.7300000002</v>
          </cell>
          <cell r="G583">
            <v>-960824.91999999993</v>
          </cell>
          <cell r="H583">
            <v>-1119731.81</v>
          </cell>
        </row>
        <row r="585">
          <cell r="A585" t="str">
            <v>72050000</v>
          </cell>
          <cell r="B585" t="str">
            <v>Off Earn Lse Equip</v>
          </cell>
          <cell r="C585">
            <v>1898620.4</v>
          </cell>
          <cell r="D585">
            <v>1812124.39</v>
          </cell>
          <cell r="E585">
            <v>86496.01</v>
          </cell>
          <cell r="F585">
            <v>8753738.4700000007</v>
          </cell>
          <cell r="G585">
            <v>5512219.0899999999</v>
          </cell>
          <cell r="H585">
            <v>3241519.38</v>
          </cell>
        </row>
        <row r="586">
          <cell r="A586" t="str">
            <v>72050100</v>
          </cell>
          <cell r="B586" t="str">
            <v>OEL-Time</v>
          </cell>
          <cell r="C586">
            <v>14803821.130000001</v>
          </cell>
          <cell r="D586">
            <v>18253761.640000001</v>
          </cell>
          <cell r="E586">
            <v>-3449940.51</v>
          </cell>
          <cell r="F586">
            <v>63622775.479999997</v>
          </cell>
          <cell r="G586">
            <v>35415587.310000002</v>
          </cell>
          <cell r="H586">
            <v>28207188.170000002</v>
          </cell>
        </row>
        <row r="587">
          <cell r="A587" t="str">
            <v>72050200</v>
          </cell>
          <cell r="B587" t="str">
            <v>OEL-Miles</v>
          </cell>
          <cell r="C587">
            <v>4064229.82</v>
          </cell>
          <cell r="D587">
            <v>5009023.3099999996</v>
          </cell>
          <cell r="E587">
            <v>-944793.49</v>
          </cell>
          <cell r="F587">
            <v>15989991.77</v>
          </cell>
          <cell r="G587">
            <v>9817996.4000000004</v>
          </cell>
          <cell r="H587">
            <v>6171995.3700000001</v>
          </cell>
        </row>
        <row r="588">
          <cell r="A588" t="str">
            <v>72050300</v>
          </cell>
          <cell r="B588" t="str">
            <v>OEL-Reclaim</v>
          </cell>
          <cell r="C588">
            <v>-1747896.66</v>
          </cell>
          <cell r="D588">
            <v>-1571360.31</v>
          </cell>
          <cell r="E588">
            <v>-176536.35</v>
          </cell>
          <cell r="F588">
            <v>-8244995.9400000004</v>
          </cell>
          <cell r="G588">
            <v>-2671248.6</v>
          </cell>
          <cell r="H588">
            <v>-5573747.3399999999</v>
          </cell>
        </row>
        <row r="589">
          <cell r="A589" t="str">
            <v>72050400</v>
          </cell>
          <cell r="B589" t="str">
            <v>OEL-Claims</v>
          </cell>
          <cell r="C589">
            <v>12242.95</v>
          </cell>
          <cell r="D589">
            <v>47509.39</v>
          </cell>
          <cell r="E589">
            <v>-35266.44</v>
          </cell>
          <cell r="F589">
            <v>235245.94</v>
          </cell>
          <cell r="G589">
            <v>87881.42</v>
          </cell>
          <cell r="H589">
            <v>147364.51999999999</v>
          </cell>
        </row>
        <row r="590">
          <cell r="A590" t="str">
            <v>72050500</v>
          </cell>
          <cell r="B590" t="str">
            <v>OEL-MRL</v>
          </cell>
          <cell r="C590">
            <v>58611.07</v>
          </cell>
          <cell r="D590">
            <v>75451.14</v>
          </cell>
          <cell r="E590">
            <v>-16840.07</v>
          </cell>
          <cell r="F590">
            <v>299750.42</v>
          </cell>
          <cell r="G590">
            <v>123124.68</v>
          </cell>
          <cell r="H590">
            <v>176625.74</v>
          </cell>
        </row>
        <row r="591">
          <cell r="A591" t="str">
            <v>72050700</v>
          </cell>
          <cell r="B591" t="str">
            <v>OEL-Time-S Fl (S Rk)</v>
          </cell>
          <cell r="C591">
            <v>613924.16</v>
          </cell>
          <cell r="D591">
            <v>554102.68000000005</v>
          </cell>
          <cell r="E591">
            <v>59821.48</v>
          </cell>
          <cell r="F591">
            <v>2230802.7599999998</v>
          </cell>
          <cell r="G591">
            <v>1066546.24</v>
          </cell>
          <cell r="H591">
            <v>1164256.52</v>
          </cell>
        </row>
        <row r="592">
          <cell r="A592" t="str">
            <v>72050710</v>
          </cell>
          <cell r="B592" t="str">
            <v>OEL-Mile-S Fl (S Rk)</v>
          </cell>
          <cell r="C592">
            <v>143683.28</v>
          </cell>
          <cell r="D592">
            <v>165848.74</v>
          </cell>
          <cell r="E592">
            <v>-22165.46</v>
          </cell>
          <cell r="F592">
            <v>568777.66</v>
          </cell>
          <cell r="G592">
            <v>316164.18</v>
          </cell>
          <cell r="H592">
            <v>252613.48</v>
          </cell>
        </row>
        <row r="593">
          <cell r="A593" t="str">
            <v>72050720</v>
          </cell>
          <cell r="B593" t="str">
            <v>OEL-Rclm-S Fl (S Rk)</v>
          </cell>
          <cell r="C593">
            <v>-158550.66</v>
          </cell>
          <cell r="D593">
            <v>-190866.75</v>
          </cell>
          <cell r="E593">
            <v>32316.09</v>
          </cell>
          <cell r="F593">
            <v>-437322.86</v>
          </cell>
          <cell r="G593">
            <v>-368725.61</v>
          </cell>
          <cell r="H593">
            <v>-68597.25</v>
          </cell>
        </row>
        <row r="594">
          <cell r="A594" t="str">
            <v>72050900</v>
          </cell>
          <cell r="B594" t="str">
            <v>OEL-First Month Adj</v>
          </cell>
          <cell r="C594">
            <v>40998.58</v>
          </cell>
          <cell r="D594">
            <v>21885.21</v>
          </cell>
          <cell r="E594">
            <v>19113.37</v>
          </cell>
          <cell r="F594">
            <v>-10098.17</v>
          </cell>
          <cell r="G594">
            <v>1262.42</v>
          </cell>
          <cell r="H594">
            <v>-11360.59</v>
          </cell>
        </row>
        <row r="595">
          <cell r="A595">
            <v>7205</v>
          </cell>
          <cell r="C595">
            <v>19729684.07</v>
          </cell>
          <cell r="D595">
            <v>24177479.440000001</v>
          </cell>
          <cell r="E595">
            <v>-4447795.37</v>
          </cell>
          <cell r="F595">
            <v>83008665.530000001</v>
          </cell>
          <cell r="G595">
            <v>49300807.530000009</v>
          </cell>
          <cell r="H595">
            <v>33707857.999999993</v>
          </cell>
        </row>
        <row r="597">
          <cell r="A597" t="str">
            <v>72080000</v>
          </cell>
          <cell r="B597" t="str">
            <v>Detention Receipts</v>
          </cell>
          <cell r="C597">
            <v>0</v>
          </cell>
          <cell r="D597">
            <v>0</v>
          </cell>
          <cell r="E597">
            <v>0</v>
          </cell>
          <cell r="F597">
            <v>975.24</v>
          </cell>
          <cell r="G597">
            <v>0</v>
          </cell>
          <cell r="H597">
            <v>975.24</v>
          </cell>
        </row>
        <row r="598">
          <cell r="A598">
            <v>7208</v>
          </cell>
          <cell r="C598">
            <v>0</v>
          </cell>
          <cell r="D598">
            <v>0</v>
          </cell>
          <cell r="E598">
            <v>0</v>
          </cell>
          <cell r="F598">
            <v>975.24</v>
          </cell>
          <cell r="G598">
            <v>0</v>
          </cell>
          <cell r="H598">
            <v>975.24</v>
          </cell>
        </row>
        <row r="600">
          <cell r="A600" t="str">
            <v>73000000</v>
          </cell>
          <cell r="B600" t="str">
            <v>Foreign Car Payments</v>
          </cell>
          <cell r="C600">
            <v>-286655.82</v>
          </cell>
          <cell r="D600">
            <v>-254158.64</v>
          </cell>
          <cell r="E600">
            <v>-32497.18</v>
          </cell>
          <cell r="F600">
            <v>-1042833.55</v>
          </cell>
          <cell r="G600">
            <v>-69169106.030000001</v>
          </cell>
          <cell r="H600">
            <v>68126272.480000004</v>
          </cell>
        </row>
        <row r="601">
          <cell r="A601" t="str">
            <v>73000100</v>
          </cell>
          <cell r="B601" t="str">
            <v>Foreign Car Hire - T</v>
          </cell>
          <cell r="C601">
            <v>-14019388.300000001</v>
          </cell>
          <cell r="D601">
            <v>-20425674.300000001</v>
          </cell>
          <cell r="E601">
            <v>6406286</v>
          </cell>
          <cell r="F601">
            <v>-61857137.579999998</v>
          </cell>
          <cell r="G601">
            <v>-44418452.609999999</v>
          </cell>
          <cell r="H601">
            <v>-17438684.969999999</v>
          </cell>
        </row>
        <row r="602">
          <cell r="A602" t="str">
            <v>73000200</v>
          </cell>
          <cell r="B602" t="str">
            <v>Foreign Car Hire - M</v>
          </cell>
          <cell r="C602">
            <v>-6483679.4400000004</v>
          </cell>
          <cell r="D602">
            <v>-7643986.3799999999</v>
          </cell>
          <cell r="E602">
            <v>1160306.94</v>
          </cell>
          <cell r="F602">
            <v>-26241664</v>
          </cell>
          <cell r="G602">
            <v>-15506139.42</v>
          </cell>
          <cell r="H602">
            <v>-10735524.58</v>
          </cell>
        </row>
        <row r="603">
          <cell r="A603" t="str">
            <v>73000300</v>
          </cell>
          <cell r="B603" t="str">
            <v>Foreign Car Hire - R</v>
          </cell>
          <cell r="C603">
            <v>194358.74</v>
          </cell>
          <cell r="D603">
            <v>-93807.54</v>
          </cell>
          <cell r="E603">
            <v>288166.28000000003</v>
          </cell>
          <cell r="F603">
            <v>-1307966.42</v>
          </cell>
          <cell r="G603">
            <v>249948.67</v>
          </cell>
          <cell r="H603">
            <v>-1557915.09</v>
          </cell>
        </row>
        <row r="604">
          <cell r="A604" t="str">
            <v>73000400</v>
          </cell>
          <cell r="B604" t="str">
            <v>Foreign Car Hire - C</v>
          </cell>
          <cell r="C604">
            <v>-173147.89</v>
          </cell>
          <cell r="D604">
            <v>-808090.22</v>
          </cell>
          <cell r="E604">
            <v>634942.32999999996</v>
          </cell>
          <cell r="F604">
            <v>-742837.29</v>
          </cell>
          <cell r="G604">
            <v>-813407.71</v>
          </cell>
          <cell r="H604">
            <v>70570.42</v>
          </cell>
        </row>
        <row r="605">
          <cell r="A605" t="str">
            <v>73000500</v>
          </cell>
          <cell r="B605" t="str">
            <v>Foreign Car Hire - M</v>
          </cell>
          <cell r="C605">
            <v>-676938.01</v>
          </cell>
          <cell r="D605">
            <v>-1173511.3400000001</v>
          </cell>
          <cell r="E605">
            <v>496573.33</v>
          </cell>
          <cell r="F605">
            <v>-2965732.48</v>
          </cell>
          <cell r="G605">
            <v>-2007941.65</v>
          </cell>
          <cell r="H605">
            <v>-957790.83</v>
          </cell>
        </row>
        <row r="606">
          <cell r="A606" t="str">
            <v>73000600</v>
          </cell>
          <cell r="B606" t="str">
            <v>Time - Foreign Rack</v>
          </cell>
          <cell r="C606">
            <v>-950175.69</v>
          </cell>
          <cell r="D606">
            <v>-1061545.08</v>
          </cell>
          <cell r="E606">
            <v>111369.39</v>
          </cell>
          <cell r="F606">
            <v>-3680279.05</v>
          </cell>
          <cell r="G606">
            <v>-2040074.04</v>
          </cell>
          <cell r="H606">
            <v>-1640205.01</v>
          </cell>
        </row>
        <row r="607">
          <cell r="A607" t="str">
            <v>73000610</v>
          </cell>
          <cell r="B607" t="str">
            <v>Rclm-F RK (F FL)</v>
          </cell>
          <cell r="C607">
            <v>221105.45</v>
          </cell>
          <cell r="D607">
            <v>190354.46</v>
          </cell>
          <cell r="E607">
            <v>30750.99</v>
          </cell>
          <cell r="F607">
            <v>769936.67</v>
          </cell>
          <cell r="G607">
            <v>394477.88</v>
          </cell>
          <cell r="H607">
            <v>375458.79</v>
          </cell>
        </row>
        <row r="608">
          <cell r="A608" t="str">
            <v>73000700</v>
          </cell>
          <cell r="B608" t="str">
            <v>Time - Foreign Flat</v>
          </cell>
          <cell r="C608">
            <v>-2613446.37</v>
          </cell>
          <cell r="D608">
            <v>-2909800.74</v>
          </cell>
          <cell r="E608">
            <v>296354.37</v>
          </cell>
          <cell r="F608">
            <v>-9804207.7599999998</v>
          </cell>
          <cell r="G608">
            <v>-5634658.1500000004</v>
          </cell>
          <cell r="H608">
            <v>-4169549.61</v>
          </cell>
        </row>
        <row r="609">
          <cell r="A609" t="str">
            <v>73000710</v>
          </cell>
          <cell r="B609" t="str">
            <v>Miles-F FL (F RK)</v>
          </cell>
          <cell r="C609">
            <v>-895927.85</v>
          </cell>
          <cell r="D609">
            <v>-938886.43</v>
          </cell>
          <cell r="E609">
            <v>42958.58</v>
          </cell>
          <cell r="F609">
            <v>-3315148.28</v>
          </cell>
          <cell r="G609">
            <v>-1875496.74</v>
          </cell>
          <cell r="H609">
            <v>-1439651.54</v>
          </cell>
        </row>
        <row r="610">
          <cell r="A610" t="str">
            <v>73000720</v>
          </cell>
          <cell r="B610" t="str">
            <v>Rclm-F FL (F RK)</v>
          </cell>
          <cell r="C610">
            <v>124603.01</v>
          </cell>
          <cell r="D610">
            <v>333074.36</v>
          </cell>
          <cell r="E610">
            <v>-208471.35</v>
          </cell>
          <cell r="F610">
            <v>-1494702.75</v>
          </cell>
          <cell r="G610">
            <v>2618678.71</v>
          </cell>
          <cell r="H610">
            <v>-4113381.46</v>
          </cell>
        </row>
        <row r="611">
          <cell r="A611" t="str">
            <v>73000800</v>
          </cell>
          <cell r="B611" t="str">
            <v>Foreign Car Hire - M</v>
          </cell>
          <cell r="C611">
            <v>-155735.66</v>
          </cell>
          <cell r="D611">
            <v>-77992.960000000006</v>
          </cell>
          <cell r="E611">
            <v>-77742.7</v>
          </cell>
          <cell r="F611">
            <v>-549170.89</v>
          </cell>
          <cell r="G611">
            <v>-67327.61</v>
          </cell>
          <cell r="H611">
            <v>-481843.28</v>
          </cell>
        </row>
        <row r="612">
          <cell r="A612" t="str">
            <v>73000900</v>
          </cell>
          <cell r="B612" t="str">
            <v>Foreign Car Hire - F</v>
          </cell>
          <cell r="C612">
            <v>15352.88</v>
          </cell>
          <cell r="D612">
            <v>28383.82</v>
          </cell>
          <cell r="E612">
            <v>-13030.94</v>
          </cell>
          <cell r="F612">
            <v>35483.15</v>
          </cell>
          <cell r="G612">
            <v>32678.23</v>
          </cell>
          <cell r="H612">
            <v>2804.92</v>
          </cell>
        </row>
        <row r="613">
          <cell r="A613">
            <v>7300</v>
          </cell>
          <cell r="C613">
            <v>-25699674.95000001</v>
          </cell>
          <cell r="D613">
            <v>-34835640.990000002</v>
          </cell>
          <cell r="E613">
            <v>9135966.040000001</v>
          </cell>
          <cell r="F613">
            <v>-112196260.23</v>
          </cell>
          <cell r="G613">
            <v>-138236820.47000003</v>
          </cell>
          <cell r="H613">
            <v>26040560.24000001</v>
          </cell>
        </row>
        <row r="615">
          <cell r="A615" t="str">
            <v>73210000</v>
          </cell>
          <cell r="B615" t="str">
            <v>TTX Car Payments</v>
          </cell>
          <cell r="C615">
            <v>340594.16</v>
          </cell>
          <cell r="D615">
            <v>-260208.41</v>
          </cell>
          <cell r="E615">
            <v>600802.56999999995</v>
          </cell>
          <cell r="F615">
            <v>-776832.23</v>
          </cell>
          <cell r="G615">
            <v>-153180664.47999999</v>
          </cell>
          <cell r="H615">
            <v>152403832.25</v>
          </cell>
        </row>
        <row r="616">
          <cell r="A616" t="str">
            <v>73210110</v>
          </cell>
          <cell r="B616" t="str">
            <v>TTX Car Hire - Incen</v>
          </cell>
          <cell r="C616">
            <v>4510694.84</v>
          </cell>
          <cell r="D616">
            <v>8889398.5500000007</v>
          </cell>
          <cell r="E616">
            <v>-4378703.71</v>
          </cell>
          <cell r="F616">
            <v>9450016.8399999999</v>
          </cell>
          <cell r="G616">
            <v>10557551.26</v>
          </cell>
          <cell r="H616">
            <v>-1107534.42</v>
          </cell>
        </row>
        <row r="617">
          <cell r="A617" t="str">
            <v>73210200</v>
          </cell>
          <cell r="B617" t="str">
            <v>TTX Car Hire - Miles</v>
          </cell>
          <cell r="C617">
            <v>-19979860.920000002</v>
          </cell>
          <cell r="D617">
            <v>-21016008.489999998</v>
          </cell>
          <cell r="E617">
            <v>1036147.57</v>
          </cell>
          <cell r="F617">
            <v>-82762291.239999995</v>
          </cell>
          <cell r="G617">
            <v>-40154457.770000003</v>
          </cell>
          <cell r="H617">
            <v>-42607833.469999999</v>
          </cell>
        </row>
        <row r="618">
          <cell r="A618" t="str">
            <v>73210300</v>
          </cell>
          <cell r="B618" t="str">
            <v>TTX Car Hire - Recla</v>
          </cell>
          <cell r="C618">
            <v>-621586.88</v>
          </cell>
          <cell r="D618">
            <v>-582790.27</v>
          </cell>
          <cell r="E618">
            <v>-38796.61</v>
          </cell>
          <cell r="F618">
            <v>-6407520.5700000003</v>
          </cell>
          <cell r="G618">
            <v>-517643.89</v>
          </cell>
          <cell r="H618">
            <v>-5889876.6799999997</v>
          </cell>
        </row>
        <row r="619">
          <cell r="A619" t="str">
            <v>73210500</v>
          </cell>
          <cell r="B619" t="str">
            <v>TTX Car Hire - MRL</v>
          </cell>
          <cell r="C619">
            <v>-684334.79</v>
          </cell>
          <cell r="D619">
            <v>-608751.93000000005</v>
          </cell>
          <cell r="E619">
            <v>-75582.86</v>
          </cell>
          <cell r="F619">
            <v>-2483287.44</v>
          </cell>
          <cell r="G619">
            <v>-794769.62</v>
          </cell>
          <cell r="H619">
            <v>-1688517.82</v>
          </cell>
        </row>
        <row r="620">
          <cell r="A620" t="str">
            <v>73210600</v>
          </cell>
          <cell r="B620" t="str">
            <v>Time - Foreign Rack</v>
          </cell>
          <cell r="C620">
            <v>-8953795.2899999991</v>
          </cell>
          <cell r="D620">
            <v>-8711951.1300000008</v>
          </cell>
          <cell r="E620">
            <v>-241844.16</v>
          </cell>
          <cell r="F620">
            <v>-30421520.920000002</v>
          </cell>
          <cell r="G620">
            <v>-19014763.34</v>
          </cell>
          <cell r="H620">
            <v>-11406757.58</v>
          </cell>
        </row>
        <row r="621">
          <cell r="A621" t="str">
            <v>73210610</v>
          </cell>
          <cell r="B621" t="str">
            <v>Rclm-F RK (T FL)</v>
          </cell>
          <cell r="C621">
            <v>1814499.43</v>
          </cell>
          <cell r="D621">
            <v>1623293.46</v>
          </cell>
          <cell r="E621">
            <v>191205.97</v>
          </cell>
          <cell r="F621">
            <v>6535022.7400000002</v>
          </cell>
          <cell r="G621">
            <v>3217037.02</v>
          </cell>
          <cell r="H621">
            <v>3317985.72</v>
          </cell>
        </row>
        <row r="622">
          <cell r="A622" t="str">
            <v>73210700</v>
          </cell>
          <cell r="B622" t="str">
            <v>Time - TTX Flat</v>
          </cell>
          <cell r="C622">
            <v>-1334804.21</v>
          </cell>
          <cell r="D622">
            <v>-1202510.3400000001</v>
          </cell>
          <cell r="E622">
            <v>-132293.87</v>
          </cell>
          <cell r="F622">
            <v>-4801937.71</v>
          </cell>
          <cell r="G622">
            <v>-2349432.27</v>
          </cell>
          <cell r="H622">
            <v>-2452505.44</v>
          </cell>
        </row>
        <row r="623">
          <cell r="A623" t="str">
            <v>73210710</v>
          </cell>
          <cell r="B623" t="str">
            <v>Miles-T FL (S RK)</v>
          </cell>
          <cell r="C623">
            <v>-99474.29</v>
          </cell>
          <cell r="D623">
            <v>-83443.06</v>
          </cell>
          <cell r="E623">
            <v>-16031.23</v>
          </cell>
          <cell r="F623">
            <v>-367121.39</v>
          </cell>
          <cell r="G623">
            <v>-160184.44</v>
          </cell>
          <cell r="H623">
            <v>-206936.95</v>
          </cell>
        </row>
        <row r="624">
          <cell r="A624" t="str">
            <v>73210720</v>
          </cell>
          <cell r="B624" t="str">
            <v>Rclm-T FL (S RK)</v>
          </cell>
          <cell r="C624">
            <v>-2611503.19</v>
          </cell>
          <cell r="D624">
            <v>-2039070.57</v>
          </cell>
          <cell r="E624">
            <v>-572432.62</v>
          </cell>
          <cell r="F624">
            <v>-9169432.25</v>
          </cell>
          <cell r="G624">
            <v>-2834471.57</v>
          </cell>
          <cell r="H624">
            <v>-6334960.6799999997</v>
          </cell>
        </row>
        <row r="625">
          <cell r="A625" t="str">
            <v>73210730</v>
          </cell>
          <cell r="B625" t="str">
            <v>Time-T FL (F RK)</v>
          </cell>
          <cell r="C625">
            <v>-8953619.8200000003</v>
          </cell>
          <cell r="D625">
            <v>-9628833.1099999994</v>
          </cell>
          <cell r="E625">
            <v>675213.29</v>
          </cell>
          <cell r="F625">
            <v>-34361312.18</v>
          </cell>
          <cell r="G625">
            <v>-18501340.989999998</v>
          </cell>
          <cell r="H625">
            <v>-15859971.189999999</v>
          </cell>
        </row>
        <row r="626">
          <cell r="A626" t="str">
            <v>73210740</v>
          </cell>
          <cell r="B626" t="str">
            <v>Miles-T FL (F RK)</v>
          </cell>
          <cell r="C626">
            <v>-663157.01</v>
          </cell>
          <cell r="D626">
            <v>-691487.04</v>
          </cell>
          <cell r="E626">
            <v>28330.03</v>
          </cell>
          <cell r="F626">
            <v>-2665943.91</v>
          </cell>
          <cell r="G626">
            <v>-1316634.28</v>
          </cell>
          <cell r="H626">
            <v>-1349309.63</v>
          </cell>
        </row>
        <row r="627">
          <cell r="A627" t="str">
            <v>73210750</v>
          </cell>
          <cell r="B627" t="str">
            <v>Rclm-T FL (F RK)</v>
          </cell>
          <cell r="C627">
            <v>1776107.42</v>
          </cell>
          <cell r="D627">
            <v>1675434.17</v>
          </cell>
          <cell r="E627">
            <v>100673.25</v>
          </cell>
          <cell r="F627">
            <v>6601131.6799999997</v>
          </cell>
          <cell r="G627">
            <v>3435774.74</v>
          </cell>
          <cell r="H627">
            <v>3165356.94</v>
          </cell>
        </row>
        <row r="628">
          <cell r="A628" t="str">
            <v>73210100</v>
          </cell>
          <cell r="B628" t="str">
            <v>TTX Car Hire - Time</v>
          </cell>
          <cell r="C628">
            <v>-40791126.109999999</v>
          </cell>
          <cell r="D628">
            <v>-44796223.340000004</v>
          </cell>
          <cell r="E628">
            <v>4005097.23</v>
          </cell>
          <cell r="F628">
            <v>-162381706.13999999</v>
          </cell>
          <cell r="G628">
            <v>-88897937.25</v>
          </cell>
          <cell r="H628">
            <v>-73483768.890000001</v>
          </cell>
        </row>
        <row r="629">
          <cell r="A629" t="str">
            <v>73210400</v>
          </cell>
          <cell r="B629" t="str">
            <v>TTX Car Hire - Claim</v>
          </cell>
          <cell r="C629">
            <v>0</v>
          </cell>
          <cell r="D629">
            <v>-625235.23</v>
          </cell>
          <cell r="E629">
            <v>625235.23</v>
          </cell>
          <cell r="F629">
            <v>-225545.03</v>
          </cell>
          <cell r="G629">
            <v>-837535.23</v>
          </cell>
          <cell r="H629">
            <v>611990.19999999995</v>
          </cell>
        </row>
        <row r="630">
          <cell r="A630" t="str">
            <v>73210900</v>
          </cell>
          <cell r="B630" t="str">
            <v>'TTX Car Hire - First</v>
          </cell>
          <cell r="C630">
            <v>0</v>
          </cell>
          <cell r="D630">
            <v>231.84</v>
          </cell>
          <cell r="E630">
            <v>-231.84</v>
          </cell>
          <cell r="F630">
            <v>0</v>
          </cell>
          <cell r="G630">
            <v>231.84</v>
          </cell>
          <cell r="H630">
            <v>-231.84</v>
          </cell>
        </row>
        <row r="631">
          <cell r="A631">
            <v>7321</v>
          </cell>
          <cell r="C631">
            <v>-76251366.659999996</v>
          </cell>
          <cell r="D631">
            <v>-78058154.899999991</v>
          </cell>
          <cell r="E631">
            <v>1806788.2399999995</v>
          </cell>
          <cell r="F631">
            <v>-314238279.74999994</v>
          </cell>
          <cell r="G631">
            <v>-311349240.27000004</v>
          </cell>
          <cell r="H631">
            <v>-2889039.4799999883</v>
          </cell>
        </row>
        <row r="633">
          <cell r="A633" t="str">
            <v>73330000</v>
          </cell>
          <cell r="B633" t="str">
            <v>Other Equipment Rent</v>
          </cell>
          <cell r="C633">
            <v>-1818941.29</v>
          </cell>
          <cell r="D633">
            <v>-1007941.49</v>
          </cell>
          <cell r="E633">
            <v>-810999.8</v>
          </cell>
          <cell r="F633">
            <v>-4925118.8899999997</v>
          </cell>
          <cell r="G633">
            <v>-3909333.96</v>
          </cell>
          <cell r="H633">
            <v>-1015784.93</v>
          </cell>
        </row>
        <row r="634">
          <cell r="A634" t="str">
            <v>73331000</v>
          </cell>
          <cell r="B634" t="str">
            <v>Operating Lease - Lo</v>
          </cell>
          <cell r="C634">
            <v>-43390476.039999999</v>
          </cell>
          <cell r="D634">
            <v>-45814592.210000001</v>
          </cell>
          <cell r="E634">
            <v>2424116.17</v>
          </cell>
          <cell r="F634">
            <v>-172964201.63</v>
          </cell>
          <cell r="G634">
            <v>-183892150.44999999</v>
          </cell>
          <cell r="H634">
            <v>10927948.82</v>
          </cell>
        </row>
        <row r="635">
          <cell r="A635" t="str">
            <v>73332000</v>
          </cell>
          <cell r="B635" t="str">
            <v>Operating Lease - Sh</v>
          </cell>
          <cell r="C635">
            <v>-18739965.649999999</v>
          </cell>
          <cell r="D635">
            <v>-16351387.58</v>
          </cell>
          <cell r="E635">
            <v>-2388578.0699999998</v>
          </cell>
          <cell r="F635">
            <v>-77873125.390000001</v>
          </cell>
          <cell r="G635">
            <v>-66375288.259999998</v>
          </cell>
          <cell r="H635">
            <v>-11497837.130000001</v>
          </cell>
        </row>
        <row r="636">
          <cell r="A636" t="str">
            <v>73333000</v>
          </cell>
          <cell r="B636" t="str">
            <v>Operating Lease - St</v>
          </cell>
          <cell r="C636">
            <v>-855254.81</v>
          </cell>
          <cell r="D636">
            <v>-54071.96</v>
          </cell>
          <cell r="E636">
            <v>-801182.85</v>
          </cell>
          <cell r="F636">
            <v>-2951173.67</v>
          </cell>
          <cell r="G636">
            <v>-630485.53</v>
          </cell>
          <cell r="H636">
            <v>-2320688.14</v>
          </cell>
        </row>
        <row r="637">
          <cell r="A637" t="str">
            <v>73334000</v>
          </cell>
          <cell r="B637" t="str">
            <v>PFU Lease</v>
          </cell>
          <cell r="C637">
            <v>180000</v>
          </cell>
          <cell r="D637">
            <v>24934.02</v>
          </cell>
          <cell r="E637">
            <v>155065.98000000001</v>
          </cell>
          <cell r="F637">
            <v>1566760.23</v>
          </cell>
          <cell r="G637">
            <v>66030.84</v>
          </cell>
          <cell r="H637">
            <v>1500729.39</v>
          </cell>
        </row>
        <row r="638">
          <cell r="A638" t="str">
            <v>73334100</v>
          </cell>
          <cell r="B638" t="str">
            <v>PFU Lease - Time</v>
          </cell>
          <cell r="C638">
            <v>-2992256.21</v>
          </cell>
          <cell r="D638">
            <v>-3127342.08</v>
          </cell>
          <cell r="E638">
            <v>135085.87</v>
          </cell>
          <cell r="F638">
            <v>-12728344.43</v>
          </cell>
          <cell r="G638">
            <v>-5790531.6200000001</v>
          </cell>
          <cell r="H638">
            <v>-6937812.8099999996</v>
          </cell>
        </row>
        <row r="639">
          <cell r="A639" t="str">
            <v>73334200</v>
          </cell>
          <cell r="B639" t="str">
            <v>PFU Lease - Miles</v>
          </cell>
          <cell r="C639">
            <v>-3812691.58</v>
          </cell>
          <cell r="D639">
            <v>-4624620.72</v>
          </cell>
          <cell r="E639">
            <v>811929.14</v>
          </cell>
          <cell r="F639">
            <v>-15231636.199999999</v>
          </cell>
          <cell r="G639">
            <v>-8972979.7400000002</v>
          </cell>
          <cell r="H639">
            <v>-6258656.46</v>
          </cell>
        </row>
        <row r="640">
          <cell r="A640" t="str">
            <v>73334300</v>
          </cell>
          <cell r="B640" t="str">
            <v>PFU Lease - Reclaims</v>
          </cell>
          <cell r="C640">
            <v>-327486.32</v>
          </cell>
          <cell r="D640">
            <v>-375758.43</v>
          </cell>
          <cell r="E640">
            <v>48272.11</v>
          </cell>
          <cell r="F640">
            <v>-1927771.75</v>
          </cell>
          <cell r="G640">
            <v>-493219.14</v>
          </cell>
          <cell r="H640">
            <v>-1434552.61</v>
          </cell>
        </row>
        <row r="641">
          <cell r="A641" t="str">
            <v>73334400</v>
          </cell>
          <cell r="B641" t="str">
            <v>PFU Lease - Claims</v>
          </cell>
          <cell r="C641">
            <v>-812913.24</v>
          </cell>
          <cell r="D641">
            <v>-222409.26</v>
          </cell>
          <cell r="E641">
            <v>-590503.98</v>
          </cell>
          <cell r="F641">
            <v>-1236262.5</v>
          </cell>
          <cell r="G641">
            <v>-227088.41</v>
          </cell>
          <cell r="H641">
            <v>-1009174.09</v>
          </cell>
        </row>
        <row r="642">
          <cell r="A642" t="str">
            <v>73334500</v>
          </cell>
          <cell r="B642" t="str">
            <v>PFU Lease - MRL</v>
          </cell>
          <cell r="C642">
            <v>-453676.7</v>
          </cell>
          <cell r="D642">
            <v>-366529.41</v>
          </cell>
          <cell r="E642">
            <v>-87147.29</v>
          </cell>
          <cell r="F642">
            <v>-2085293.83</v>
          </cell>
          <cell r="G642">
            <v>-454486.01</v>
          </cell>
          <cell r="H642">
            <v>-1630807.82</v>
          </cell>
        </row>
        <row r="643">
          <cell r="A643" t="str">
            <v>73334900</v>
          </cell>
          <cell r="B643" t="str">
            <v>PFU Lease - First Mo</v>
          </cell>
          <cell r="C643">
            <v>-116805.74</v>
          </cell>
          <cell r="D643">
            <v>-116940.84</v>
          </cell>
          <cell r="E643">
            <v>135.1</v>
          </cell>
          <cell r="F643">
            <v>-190441.8</v>
          </cell>
          <cell r="G643">
            <v>-115918.98</v>
          </cell>
          <cell r="H643">
            <v>-74522.820000000007</v>
          </cell>
        </row>
        <row r="644">
          <cell r="A644">
            <v>7333</v>
          </cell>
          <cell r="C644">
            <v>-73140467.579999983</v>
          </cell>
          <cell r="D644">
            <v>-72036659.960000008</v>
          </cell>
          <cell r="E644">
            <v>-1103807.6199999996</v>
          </cell>
          <cell r="F644">
            <v>-290546609.85999995</v>
          </cell>
          <cell r="G644">
            <v>-270795451.25999999</v>
          </cell>
          <cell r="H644">
            <v>-19751158.600000001</v>
          </cell>
        </row>
        <row r="646">
          <cell r="A646" t="str">
            <v>73340000</v>
          </cell>
          <cell r="B646" t="str">
            <v>PPA Amort – Equip</v>
          </cell>
          <cell r="C646">
            <v>956456.52</v>
          </cell>
          <cell r="D646">
            <v>2340005.2999999998</v>
          </cell>
          <cell r="E646">
            <v>-1383548.78</v>
          </cell>
          <cell r="F646">
            <v>768585.35</v>
          </cell>
          <cell r="G646">
            <v>3626152.13</v>
          </cell>
          <cell r="H646">
            <v>-2857566.78</v>
          </cell>
        </row>
        <row r="647">
          <cell r="A647">
            <v>7334</v>
          </cell>
          <cell r="C647">
            <v>956456.52</v>
          </cell>
          <cell r="D647">
            <v>2340005.2999999998</v>
          </cell>
          <cell r="E647">
            <v>-1383548.78</v>
          </cell>
          <cell r="F647">
            <v>768585.35</v>
          </cell>
          <cell r="G647">
            <v>3626152.13</v>
          </cell>
          <cell r="H647">
            <v>-2857566.78</v>
          </cell>
        </row>
        <row r="649">
          <cell r="A649" t="str">
            <v>73470000</v>
          </cell>
          <cell r="B649" t="str">
            <v>Private Car Payments</v>
          </cell>
          <cell r="C649">
            <v>0</v>
          </cell>
          <cell r="D649">
            <v>0</v>
          </cell>
          <cell r="E649">
            <v>0</v>
          </cell>
          <cell r="F649">
            <v>0</v>
          </cell>
          <cell r="G649">
            <v>-6031430.6399999997</v>
          </cell>
          <cell r="H649">
            <v>6031430.6399999997</v>
          </cell>
        </row>
        <row r="650">
          <cell r="A650" t="str">
            <v>73470200</v>
          </cell>
          <cell r="B650" t="str">
            <v>Private Car Hire - M</v>
          </cell>
          <cell r="C650">
            <v>-1271535.5</v>
          </cell>
          <cell r="D650">
            <v>-1061553.8</v>
          </cell>
          <cell r="E650">
            <v>-209981.7</v>
          </cell>
          <cell r="F650">
            <v>-4246346.32</v>
          </cell>
          <cell r="G650">
            <v>-2922800.92</v>
          </cell>
          <cell r="H650">
            <v>-1323545.3999999999</v>
          </cell>
        </row>
        <row r="651">
          <cell r="A651" t="str">
            <v>73470300</v>
          </cell>
          <cell r="B651" t="str">
            <v>Private Car Hire - R</v>
          </cell>
          <cell r="C651">
            <v>-772.8</v>
          </cell>
          <cell r="D651">
            <v>-1366.18</v>
          </cell>
          <cell r="E651">
            <v>593.38</v>
          </cell>
          <cell r="F651">
            <v>-99277.02</v>
          </cell>
          <cell r="G651">
            <v>-1828.36</v>
          </cell>
          <cell r="H651">
            <v>-97448.66</v>
          </cell>
        </row>
        <row r="652">
          <cell r="A652" t="str">
            <v>73470400</v>
          </cell>
          <cell r="B652" t="str">
            <v>Private Car Hire - C</v>
          </cell>
          <cell r="C652">
            <v>-722956.75</v>
          </cell>
          <cell r="D652">
            <v>-670.7</v>
          </cell>
          <cell r="E652">
            <v>-722286.05</v>
          </cell>
          <cell r="F652">
            <v>-1029210.38</v>
          </cell>
          <cell r="G652">
            <v>-32217.16</v>
          </cell>
          <cell r="H652">
            <v>-996993.22</v>
          </cell>
        </row>
        <row r="653">
          <cell r="A653" t="str">
            <v>73470500</v>
          </cell>
          <cell r="B653" t="str">
            <v>Private Car Hire - M</v>
          </cell>
          <cell r="C653">
            <v>-36684</v>
          </cell>
          <cell r="D653">
            <v>-29672.1</v>
          </cell>
          <cell r="E653">
            <v>-7011.9</v>
          </cell>
          <cell r="F653">
            <v>-276859.93</v>
          </cell>
          <cell r="G653">
            <v>-39700.68</v>
          </cell>
          <cell r="H653">
            <v>-237159.25</v>
          </cell>
        </row>
        <row r="654">
          <cell r="A654" t="str">
            <v>73470900</v>
          </cell>
          <cell r="B654" t="str">
            <v>Private Car Hire - F</v>
          </cell>
          <cell r="C654">
            <v>-95474.45</v>
          </cell>
          <cell r="D654">
            <v>-59894.55</v>
          </cell>
          <cell r="E654">
            <v>-35579.9</v>
          </cell>
          <cell r="F654">
            <v>-152568.26</v>
          </cell>
          <cell r="G654">
            <v>-66995.39</v>
          </cell>
          <cell r="H654">
            <v>-85572.87</v>
          </cell>
        </row>
        <row r="655">
          <cell r="A655" t="str">
            <v>734X</v>
          </cell>
          <cell r="C655">
            <v>-2127423.5</v>
          </cell>
          <cell r="D655">
            <v>-1153157.33</v>
          </cell>
          <cell r="E655">
            <v>-974266.17000000016</v>
          </cell>
          <cell r="F655">
            <v>-5804261.9099999992</v>
          </cell>
          <cell r="G655">
            <v>-9094973.1499999985</v>
          </cell>
          <cell r="H655">
            <v>3290711.24</v>
          </cell>
        </row>
        <row r="657">
          <cell r="A657" t="str">
            <v>75170000</v>
          </cell>
          <cell r="B657" t="str">
            <v>Loco Rent Per Diem</v>
          </cell>
          <cell r="C657">
            <v>-7956992.6699999999</v>
          </cell>
          <cell r="D657">
            <v>-7941828.1399999997</v>
          </cell>
          <cell r="E657">
            <v>-15164.53</v>
          </cell>
          <cell r="F657">
            <v>-25761853.949999999</v>
          </cell>
          <cell r="G657">
            <v>-30651521.510000002</v>
          </cell>
          <cell r="H657">
            <v>4889667.5599999996</v>
          </cell>
        </row>
        <row r="658">
          <cell r="A658" t="str">
            <v>75180000</v>
          </cell>
          <cell r="B658" t="str">
            <v>Loco Rent Receipts</v>
          </cell>
          <cell r="C658">
            <v>11570</v>
          </cell>
          <cell r="D658">
            <v>32954.050000000003</v>
          </cell>
          <cell r="E658">
            <v>-21384.05</v>
          </cell>
          <cell r="F658">
            <v>93011.22</v>
          </cell>
          <cell r="G658">
            <v>61221.78</v>
          </cell>
          <cell r="H658">
            <v>31789.439999999999</v>
          </cell>
        </row>
        <row r="659">
          <cell r="A659" t="str">
            <v>75770000</v>
          </cell>
          <cell r="B659" t="str">
            <v>Locomotive Rent Lse</v>
          </cell>
          <cell r="C659">
            <v>-58142097.119999997</v>
          </cell>
          <cell r="D659">
            <v>-60996810.420000002</v>
          </cell>
          <cell r="E659">
            <v>2854713.3</v>
          </cell>
          <cell r="F659">
            <v>-228133356.28</v>
          </cell>
          <cell r="G659">
            <v>-243987241.62</v>
          </cell>
          <cell r="H659">
            <v>15853885.34</v>
          </cell>
        </row>
        <row r="660">
          <cell r="A660" t="str">
            <v>75XX</v>
          </cell>
          <cell r="C660">
            <v>-66087519.789999999</v>
          </cell>
          <cell r="D660">
            <v>-68905684.510000005</v>
          </cell>
          <cell r="E660">
            <v>2818164.7199999997</v>
          </cell>
          <cell r="F660">
            <v>-253802199.00999999</v>
          </cell>
          <cell r="G660">
            <v>-274577541.35000002</v>
          </cell>
          <cell r="H660">
            <v>20775342.34</v>
          </cell>
        </row>
        <row r="662">
          <cell r="A662" t="str">
            <v>76000000</v>
          </cell>
          <cell r="B662" t="str">
            <v>Prop Tax Ad Valorem</v>
          </cell>
          <cell r="C662">
            <v>-89881794</v>
          </cell>
          <cell r="D662">
            <v>-89308507.879999995</v>
          </cell>
          <cell r="E662">
            <v>-573286.12</v>
          </cell>
          <cell r="F662">
            <v>-370718936.92000002</v>
          </cell>
          <cell r="G662">
            <v>-338509835.69999999</v>
          </cell>
          <cell r="H662">
            <v>-32209101.219999999</v>
          </cell>
        </row>
        <row r="663">
          <cell r="A663" t="str">
            <v>76001000</v>
          </cell>
          <cell r="B663" t="str">
            <v>Prop Tax Spec Asses</v>
          </cell>
          <cell r="C663">
            <v>-1533467.64</v>
          </cell>
          <cell r="D663">
            <v>-2251468</v>
          </cell>
          <cell r="E663">
            <v>718000.36</v>
          </cell>
          <cell r="F663">
            <v>-8366601.71</v>
          </cell>
          <cell r="G663">
            <v>-8949685.4100000001</v>
          </cell>
          <cell r="H663">
            <v>583083.69999999995</v>
          </cell>
        </row>
        <row r="664">
          <cell r="A664" t="str">
            <v>76010000</v>
          </cell>
          <cell r="B664" t="str">
            <v>Sales/Use Tax</v>
          </cell>
          <cell r="C664">
            <v>-2102788.0499999998</v>
          </cell>
          <cell r="D664">
            <v>-1460161.39</v>
          </cell>
          <cell r="E664">
            <v>-642626.66</v>
          </cell>
          <cell r="F664">
            <v>-2348292.85</v>
          </cell>
          <cell r="G664">
            <v>-8430894.3399999999</v>
          </cell>
          <cell r="H664">
            <v>6082601.4900000002</v>
          </cell>
        </row>
        <row r="665">
          <cell r="A665" t="str">
            <v>76030000</v>
          </cell>
          <cell r="B665" t="str">
            <v>Licenses Auto&amp;Truck</v>
          </cell>
          <cell r="C665">
            <v>-332250.23</v>
          </cell>
          <cell r="D665">
            <v>-354052.84</v>
          </cell>
          <cell r="E665">
            <v>21802.61</v>
          </cell>
          <cell r="F665">
            <v>-1329125.1599999999</v>
          </cell>
          <cell r="G665">
            <v>-1406048.94</v>
          </cell>
          <cell r="H665">
            <v>76923.78</v>
          </cell>
        </row>
        <row r="666">
          <cell r="A666" t="str">
            <v>76040000</v>
          </cell>
          <cell r="B666" t="str">
            <v>Othr State&amp;Local Tax</v>
          </cell>
          <cell r="C666">
            <v>4020.75</v>
          </cell>
          <cell r="D666">
            <v>-11542.84</v>
          </cell>
          <cell r="E666">
            <v>15563.59</v>
          </cell>
          <cell r="F666">
            <v>-28059.83</v>
          </cell>
          <cell r="G666">
            <v>-89015.8</v>
          </cell>
          <cell r="H666">
            <v>60955.97</v>
          </cell>
        </row>
        <row r="667">
          <cell r="A667" t="str">
            <v>76070000</v>
          </cell>
          <cell r="B667" t="str">
            <v>US Customs Svc User</v>
          </cell>
          <cell r="C667">
            <v>0</v>
          </cell>
          <cell r="D667">
            <v>-200</v>
          </cell>
          <cell r="E667">
            <v>200</v>
          </cell>
          <cell r="F667">
            <v>0</v>
          </cell>
          <cell r="G667">
            <v>-1871.66</v>
          </cell>
          <cell r="H667">
            <v>1871.66</v>
          </cell>
        </row>
        <row r="668">
          <cell r="A668" t="str">
            <v>76080000</v>
          </cell>
          <cell r="B668" t="str">
            <v>Other Federal Taxes</v>
          </cell>
          <cell r="C668">
            <v>0</v>
          </cell>
          <cell r="D668">
            <v>0</v>
          </cell>
          <cell r="E668">
            <v>0</v>
          </cell>
          <cell r="F668">
            <v>-5815.72</v>
          </cell>
          <cell r="G668">
            <v>0</v>
          </cell>
          <cell r="H668">
            <v>-5815.72</v>
          </cell>
        </row>
        <row r="669">
          <cell r="A669" t="str">
            <v>76110000</v>
          </cell>
          <cell r="B669" t="str">
            <v>Corporate Franchise</v>
          </cell>
          <cell r="C669">
            <v>41579.75</v>
          </cell>
          <cell r="D669">
            <v>-33.49</v>
          </cell>
          <cell r="E669">
            <v>41613.24</v>
          </cell>
          <cell r="F669">
            <v>41326.75</v>
          </cell>
          <cell r="G669">
            <v>-310.57</v>
          </cell>
          <cell r="H669">
            <v>41637.32</v>
          </cell>
        </row>
        <row r="670">
          <cell r="A670" t="str">
            <v>76XX</v>
          </cell>
          <cell r="C670">
            <v>-93804699.420000002</v>
          </cell>
          <cell r="D670">
            <v>-93385966.439999998</v>
          </cell>
          <cell r="E670">
            <v>-418732.98000000004</v>
          </cell>
          <cell r="F670">
            <v>-382755505.44000006</v>
          </cell>
          <cell r="G670">
            <v>-357387662.42000002</v>
          </cell>
          <cell r="H670">
            <v>-25367843.02</v>
          </cell>
        </row>
        <row r="672">
          <cell r="A672" t="str">
            <v>Total Expenses</v>
          </cell>
          <cell r="C672">
            <v>-3291044930.7400002</v>
          </cell>
          <cell r="D672">
            <v>-3935415418.8799996</v>
          </cell>
          <cell r="E672">
            <v>644370488.1400001</v>
          </cell>
          <cell r="F672">
            <v>-13633284120.789999</v>
          </cell>
          <cell r="G672">
            <v>-15720727197.539995</v>
          </cell>
          <cell r="H672">
            <v>2087443076.7500014</v>
          </cell>
        </row>
        <row r="674">
          <cell r="A674" t="str">
            <v>80470000</v>
          </cell>
          <cell r="B674" t="str">
            <v>Aubrey Water Co Revn</v>
          </cell>
          <cell r="C674">
            <v>11483.6</v>
          </cell>
          <cell r="D674">
            <v>10372.290000000001</v>
          </cell>
          <cell r="E674">
            <v>1111.31</v>
          </cell>
          <cell r="F674">
            <v>-71548.73</v>
          </cell>
          <cell r="G674">
            <v>38739.96</v>
          </cell>
          <cell r="H674">
            <v>-110288.69</v>
          </cell>
        </row>
        <row r="675">
          <cell r="A675" t="str">
            <v>80900000</v>
          </cell>
          <cell r="B675" t="str">
            <v>Dividend Income</v>
          </cell>
          <cell r="C675">
            <v>100000</v>
          </cell>
          <cell r="D675">
            <v>100000</v>
          </cell>
          <cell r="E675">
            <v>0</v>
          </cell>
          <cell r="F675">
            <v>400000</v>
          </cell>
          <cell r="G675">
            <v>400000</v>
          </cell>
          <cell r="H675">
            <v>0</v>
          </cell>
        </row>
        <row r="676">
          <cell r="A676" t="str">
            <v>81000000</v>
          </cell>
          <cell r="B676" t="str">
            <v>Intercomp Int Income</v>
          </cell>
          <cell r="C676">
            <v>38988185.759999998</v>
          </cell>
          <cell r="D676">
            <v>87650738.879999995</v>
          </cell>
          <cell r="E676">
            <v>-48662553.119999997</v>
          </cell>
          <cell r="F676">
            <v>156986585.41999999</v>
          </cell>
          <cell r="G676">
            <v>343457301.63</v>
          </cell>
          <cell r="H676">
            <v>-186470716.21000001</v>
          </cell>
        </row>
        <row r="677">
          <cell r="A677" t="str">
            <v>82000000</v>
          </cell>
          <cell r="B677" t="str">
            <v>Int Inc Germ Lev Lse</v>
          </cell>
          <cell r="C677">
            <v>1276602.5900000001</v>
          </cell>
          <cell r="D677">
            <v>1434526.21</v>
          </cell>
          <cell r="E677">
            <v>-157923.62</v>
          </cell>
          <cell r="F677">
            <v>5185683.37</v>
          </cell>
          <cell r="G677">
            <v>6095819.1299999999</v>
          </cell>
          <cell r="H677">
            <v>-910135.76</v>
          </cell>
        </row>
        <row r="678">
          <cell r="A678" t="str">
            <v>82010000</v>
          </cell>
          <cell r="B678" t="str">
            <v>Interest Income</v>
          </cell>
          <cell r="C678">
            <v>283266.84999999998</v>
          </cell>
          <cell r="D678">
            <v>71078.740000000005</v>
          </cell>
          <cell r="E678">
            <v>212188.11</v>
          </cell>
          <cell r="F678">
            <v>985583.9</v>
          </cell>
          <cell r="G678">
            <v>530795.4</v>
          </cell>
          <cell r="H678">
            <v>454788.5</v>
          </cell>
        </row>
        <row r="679">
          <cell r="A679" t="str">
            <v>82030000</v>
          </cell>
          <cell r="B679" t="str">
            <v>Interest In TxRefund</v>
          </cell>
          <cell r="C679">
            <v>0</v>
          </cell>
          <cell r="D679">
            <v>33.58</v>
          </cell>
          <cell r="E679">
            <v>-33.58</v>
          </cell>
          <cell r="F679">
            <v>1134.2</v>
          </cell>
          <cell r="G679">
            <v>53.24</v>
          </cell>
          <cell r="H679">
            <v>1080.96</v>
          </cell>
        </row>
        <row r="680">
          <cell r="A680" t="str">
            <v>82040000</v>
          </cell>
          <cell r="B680" t="str">
            <v>Interest Expense</v>
          </cell>
          <cell r="C680">
            <v>0</v>
          </cell>
          <cell r="D680">
            <v>0</v>
          </cell>
          <cell r="E680">
            <v>0</v>
          </cell>
          <cell r="F680">
            <v>0</v>
          </cell>
          <cell r="G680">
            <v>-28819.91</v>
          </cell>
          <cell r="H680">
            <v>28819.91</v>
          </cell>
        </row>
        <row r="681">
          <cell r="A681" t="str">
            <v>82380000</v>
          </cell>
          <cell r="B681" t="str">
            <v>Supplemental Pension</v>
          </cell>
          <cell r="C681">
            <v>-99826.66</v>
          </cell>
          <cell r="D681">
            <v>-139799.69</v>
          </cell>
          <cell r="E681">
            <v>39973.03</v>
          </cell>
          <cell r="F681">
            <v>-437947.66</v>
          </cell>
          <cell r="G681">
            <v>-467946.19</v>
          </cell>
          <cell r="H681">
            <v>29998.53</v>
          </cell>
        </row>
        <row r="682">
          <cell r="A682" t="str">
            <v>82420000</v>
          </cell>
          <cell r="B682" t="str">
            <v>All Other Income</v>
          </cell>
          <cell r="C682">
            <v>-2844</v>
          </cell>
          <cell r="D682">
            <v>2153.0100000000002</v>
          </cell>
          <cell r="E682">
            <v>-4997.01</v>
          </cell>
          <cell r="F682">
            <v>353921.48</v>
          </cell>
          <cell r="G682">
            <v>27230.74</v>
          </cell>
          <cell r="H682">
            <v>326690.74</v>
          </cell>
        </row>
        <row r="683">
          <cell r="A683" t="str">
            <v>82500000</v>
          </cell>
          <cell r="B683" t="str">
            <v>Foreign Gain / Loss</v>
          </cell>
          <cell r="C683">
            <v>-345917.72</v>
          </cell>
          <cell r="D683">
            <v>-189826.68</v>
          </cell>
          <cell r="E683">
            <v>-156091.04</v>
          </cell>
          <cell r="F683">
            <v>-1332556.05</v>
          </cell>
          <cell r="G683">
            <v>-369869.32</v>
          </cell>
          <cell r="H683">
            <v>-962686.73</v>
          </cell>
        </row>
        <row r="684">
          <cell r="A684" t="str">
            <v>82600000</v>
          </cell>
          <cell r="B684" t="str">
            <v>G/L on Sale Eq Sec</v>
          </cell>
          <cell r="C684">
            <v>-2521.8000000000002</v>
          </cell>
          <cell r="D684">
            <v>0</v>
          </cell>
          <cell r="E684">
            <v>-2521.8000000000002</v>
          </cell>
          <cell r="F684">
            <v>-16496.71</v>
          </cell>
          <cell r="G684">
            <v>0</v>
          </cell>
          <cell r="H684">
            <v>-16496.71</v>
          </cell>
        </row>
        <row r="685">
          <cell r="A685" t="str">
            <v>82800000</v>
          </cell>
          <cell r="B685" t="str">
            <v>Unrealzd G/L Eq Sec</v>
          </cell>
          <cell r="C685">
            <v>2808362.8</v>
          </cell>
          <cell r="D685">
            <v>0</v>
          </cell>
          <cell r="E685">
            <v>2808362.8</v>
          </cell>
          <cell r="F685">
            <v>-4853168.7</v>
          </cell>
          <cell r="G685">
            <v>0</v>
          </cell>
          <cell r="H685">
            <v>-4853168.7</v>
          </cell>
        </row>
        <row r="686">
          <cell r="A686" t="str">
            <v>85000000</v>
          </cell>
          <cell r="B686" t="str">
            <v>Interco Int Expense</v>
          </cell>
          <cell r="C686">
            <v>-1422814.9</v>
          </cell>
          <cell r="D686">
            <v>-60917200.030000001</v>
          </cell>
          <cell r="E686">
            <v>59494385.130000003</v>
          </cell>
          <cell r="F686">
            <v>-25893237.699999999</v>
          </cell>
          <cell r="G686">
            <v>-241356498.40000001</v>
          </cell>
          <cell r="H686">
            <v>215463260.69999999</v>
          </cell>
        </row>
        <row r="687">
          <cell r="A687" t="str">
            <v>86000000</v>
          </cell>
          <cell r="B687" t="str">
            <v>Interest Expense</v>
          </cell>
          <cell r="C687">
            <v>-17742066.370000001</v>
          </cell>
          <cell r="D687">
            <v>-13475347.970000001</v>
          </cell>
          <cell r="E687">
            <v>-4266718.4000000004</v>
          </cell>
          <cell r="F687">
            <v>-57225735</v>
          </cell>
          <cell r="G687">
            <v>-60479280.259999998</v>
          </cell>
          <cell r="H687">
            <v>3253545.26</v>
          </cell>
        </row>
        <row r="688">
          <cell r="A688" t="str">
            <v>87023050</v>
          </cell>
          <cell r="B688" t="str">
            <v>SH Jointed Rl PRR</v>
          </cell>
          <cell r="C688">
            <v>0</v>
          </cell>
          <cell r="D688">
            <v>0</v>
          </cell>
          <cell r="E688">
            <v>0</v>
          </cell>
          <cell r="F688">
            <v>0</v>
          </cell>
          <cell r="G688">
            <v>0</v>
          </cell>
          <cell r="H688">
            <v>0</v>
          </cell>
        </row>
        <row r="689">
          <cell r="A689" t="str">
            <v>87023110</v>
          </cell>
          <cell r="B689" t="str">
            <v>Track Salvage PRR</v>
          </cell>
          <cell r="C689">
            <v>0</v>
          </cell>
          <cell r="D689">
            <v>0</v>
          </cell>
          <cell r="E689">
            <v>0</v>
          </cell>
          <cell r="F689">
            <v>0</v>
          </cell>
          <cell r="G689">
            <v>0</v>
          </cell>
          <cell r="H689">
            <v>0</v>
          </cell>
        </row>
        <row r="690">
          <cell r="A690" t="str">
            <v>87023710</v>
          </cell>
          <cell r="B690" t="str">
            <v>Corp Lod - PRR</v>
          </cell>
          <cell r="C690">
            <v>0</v>
          </cell>
          <cell r="D690">
            <v>0</v>
          </cell>
          <cell r="E690">
            <v>0</v>
          </cell>
          <cell r="F690">
            <v>0</v>
          </cell>
          <cell r="G690">
            <v>0</v>
          </cell>
          <cell r="H690">
            <v>0</v>
          </cell>
        </row>
        <row r="691">
          <cell r="A691" t="str">
            <v>87047820</v>
          </cell>
          <cell r="B691" t="str">
            <v>BC - Additives</v>
          </cell>
          <cell r="C691">
            <v>0</v>
          </cell>
          <cell r="D691">
            <v>0</v>
          </cell>
          <cell r="E691">
            <v>0</v>
          </cell>
          <cell r="F691">
            <v>0</v>
          </cell>
          <cell r="G691">
            <v>0</v>
          </cell>
          <cell r="H691">
            <v>0</v>
          </cell>
        </row>
        <row r="692">
          <cell r="A692" t="str">
            <v>87101000</v>
          </cell>
          <cell r="B692" t="str">
            <v>Regular Time Exm PR</v>
          </cell>
          <cell r="C692">
            <v>0</v>
          </cell>
          <cell r="D692">
            <v>0</v>
          </cell>
          <cell r="E692">
            <v>0</v>
          </cell>
          <cell r="F692">
            <v>0</v>
          </cell>
          <cell r="G692">
            <v>0</v>
          </cell>
          <cell r="H692">
            <v>0</v>
          </cell>
        </row>
        <row r="693">
          <cell r="A693" t="str">
            <v>87101100</v>
          </cell>
          <cell r="B693" t="str">
            <v>Regular Tm Sc NOp PR</v>
          </cell>
          <cell r="C693">
            <v>0</v>
          </cell>
          <cell r="D693">
            <v>0</v>
          </cell>
          <cell r="E693">
            <v>0</v>
          </cell>
          <cell r="F693">
            <v>0</v>
          </cell>
          <cell r="G693">
            <v>0</v>
          </cell>
          <cell r="H693">
            <v>0</v>
          </cell>
        </row>
        <row r="694">
          <cell r="A694" t="str">
            <v>87101110</v>
          </cell>
          <cell r="B694" t="str">
            <v>OT Sched Non Oper PR</v>
          </cell>
          <cell r="C694">
            <v>0</v>
          </cell>
          <cell r="D694">
            <v>0</v>
          </cell>
          <cell r="E694">
            <v>0</v>
          </cell>
          <cell r="F694">
            <v>0</v>
          </cell>
          <cell r="G694">
            <v>0</v>
          </cell>
          <cell r="H694">
            <v>0</v>
          </cell>
        </row>
        <row r="695">
          <cell r="A695" t="str">
            <v>87101300</v>
          </cell>
          <cell r="B695" t="str">
            <v>Regular Tm Sch Op PR</v>
          </cell>
          <cell r="C695">
            <v>0</v>
          </cell>
          <cell r="D695">
            <v>0</v>
          </cell>
          <cell r="E695">
            <v>0</v>
          </cell>
          <cell r="F695">
            <v>0</v>
          </cell>
          <cell r="G695">
            <v>0</v>
          </cell>
          <cell r="H695">
            <v>0</v>
          </cell>
        </row>
        <row r="696">
          <cell r="A696" t="str">
            <v>87101760</v>
          </cell>
          <cell r="B696" t="str">
            <v>Mechanical Base Labo</v>
          </cell>
          <cell r="C696">
            <v>0</v>
          </cell>
          <cell r="D696">
            <v>0</v>
          </cell>
          <cell r="E696">
            <v>0</v>
          </cell>
          <cell r="F696">
            <v>0</v>
          </cell>
          <cell r="G696">
            <v>0</v>
          </cell>
          <cell r="H696">
            <v>0</v>
          </cell>
        </row>
        <row r="697">
          <cell r="A697" t="str">
            <v>87102290</v>
          </cell>
          <cell r="B697" t="str">
            <v>PRAC - PROJECT RELAT</v>
          </cell>
          <cell r="C697">
            <v>0</v>
          </cell>
          <cell r="D697">
            <v>0</v>
          </cell>
          <cell r="E697">
            <v>0</v>
          </cell>
          <cell r="F697">
            <v>0</v>
          </cell>
          <cell r="G697">
            <v>0</v>
          </cell>
          <cell r="H697">
            <v>0</v>
          </cell>
        </row>
        <row r="698">
          <cell r="A698" t="str">
            <v>87102470</v>
          </cell>
          <cell r="B698" t="str">
            <v>TIMESHEET MEALS/MILE</v>
          </cell>
          <cell r="C698">
            <v>0</v>
          </cell>
          <cell r="D698">
            <v>0</v>
          </cell>
          <cell r="E698">
            <v>0</v>
          </cell>
          <cell r="F698">
            <v>0</v>
          </cell>
          <cell r="G698">
            <v>0</v>
          </cell>
          <cell r="H698">
            <v>0</v>
          </cell>
        </row>
        <row r="699">
          <cell r="A699" t="str">
            <v>87102990</v>
          </cell>
          <cell r="B699" t="str">
            <v>TIES - NEW COMPOSITE</v>
          </cell>
          <cell r="C699">
            <v>0</v>
          </cell>
          <cell r="D699">
            <v>0</v>
          </cell>
          <cell r="E699">
            <v>0</v>
          </cell>
          <cell r="F699">
            <v>0</v>
          </cell>
          <cell r="G699">
            <v>0</v>
          </cell>
          <cell r="H699">
            <v>0</v>
          </cell>
        </row>
        <row r="700">
          <cell r="A700" t="str">
            <v>87103000</v>
          </cell>
          <cell r="B700" t="str">
            <v>New Wood Ties PR</v>
          </cell>
          <cell r="C700">
            <v>0</v>
          </cell>
          <cell r="D700">
            <v>0</v>
          </cell>
          <cell r="E700">
            <v>0</v>
          </cell>
          <cell r="F700">
            <v>0</v>
          </cell>
          <cell r="G700">
            <v>0</v>
          </cell>
          <cell r="H700">
            <v>0</v>
          </cell>
        </row>
        <row r="701">
          <cell r="A701" t="str">
            <v>87103020</v>
          </cell>
          <cell r="B701" t="str">
            <v>New CncretStlTies PR</v>
          </cell>
          <cell r="C701">
            <v>0</v>
          </cell>
          <cell r="D701">
            <v>0</v>
          </cell>
          <cell r="E701">
            <v>0</v>
          </cell>
          <cell r="F701">
            <v>0</v>
          </cell>
          <cell r="G701">
            <v>0</v>
          </cell>
          <cell r="H701">
            <v>0</v>
          </cell>
        </row>
        <row r="702">
          <cell r="A702" t="str">
            <v>87103040</v>
          </cell>
          <cell r="B702" t="str">
            <v>New Jointed Rail PR</v>
          </cell>
          <cell r="C702">
            <v>0</v>
          </cell>
          <cell r="D702">
            <v>0</v>
          </cell>
          <cell r="E702">
            <v>0</v>
          </cell>
          <cell r="F702">
            <v>0</v>
          </cell>
          <cell r="G702">
            <v>0</v>
          </cell>
          <cell r="H702">
            <v>0</v>
          </cell>
        </row>
        <row r="703">
          <cell r="A703" t="str">
            <v>87103050</v>
          </cell>
          <cell r="B703" t="str">
            <v>SH Jointed Rl PR</v>
          </cell>
          <cell r="C703">
            <v>0</v>
          </cell>
          <cell r="D703">
            <v>0</v>
          </cell>
          <cell r="E703">
            <v>0</v>
          </cell>
          <cell r="F703">
            <v>0</v>
          </cell>
          <cell r="G703">
            <v>0</v>
          </cell>
          <cell r="H703">
            <v>0</v>
          </cell>
        </row>
        <row r="704">
          <cell r="A704" t="str">
            <v>87103060</v>
          </cell>
          <cell r="B704" t="str">
            <v>New Weld RailPR</v>
          </cell>
          <cell r="C704">
            <v>0</v>
          </cell>
          <cell r="D704">
            <v>0</v>
          </cell>
          <cell r="E704">
            <v>0</v>
          </cell>
          <cell r="F704">
            <v>0</v>
          </cell>
          <cell r="G704">
            <v>0</v>
          </cell>
          <cell r="H704">
            <v>0</v>
          </cell>
        </row>
        <row r="705">
          <cell r="A705" t="str">
            <v>87103070</v>
          </cell>
          <cell r="B705" t="str">
            <v>SH Welded Rail PR</v>
          </cell>
          <cell r="C705">
            <v>0</v>
          </cell>
          <cell r="D705">
            <v>0</v>
          </cell>
          <cell r="E705">
            <v>0</v>
          </cell>
          <cell r="F705">
            <v>0</v>
          </cell>
          <cell r="G705">
            <v>0</v>
          </cell>
          <cell r="H705">
            <v>0</v>
          </cell>
        </row>
        <row r="706">
          <cell r="A706" t="str">
            <v>87103080</v>
          </cell>
          <cell r="B706" t="str">
            <v>New Othr Trk Matl PR</v>
          </cell>
          <cell r="C706">
            <v>0</v>
          </cell>
          <cell r="D706">
            <v>0</v>
          </cell>
          <cell r="E706">
            <v>0</v>
          </cell>
          <cell r="F706">
            <v>0</v>
          </cell>
          <cell r="G706">
            <v>0</v>
          </cell>
          <cell r="H706">
            <v>0</v>
          </cell>
        </row>
        <row r="707">
          <cell r="A707" t="str">
            <v>87103090</v>
          </cell>
          <cell r="B707" t="str">
            <v>SH Oth Track Matl PR</v>
          </cell>
          <cell r="C707">
            <v>0</v>
          </cell>
          <cell r="D707">
            <v>0</v>
          </cell>
          <cell r="E707">
            <v>0</v>
          </cell>
          <cell r="F707">
            <v>0</v>
          </cell>
          <cell r="G707">
            <v>0</v>
          </cell>
          <cell r="H707">
            <v>0</v>
          </cell>
        </row>
        <row r="708">
          <cell r="A708" t="str">
            <v>87103100</v>
          </cell>
          <cell r="B708" t="str">
            <v>Ballast Proj Related</v>
          </cell>
          <cell r="C708">
            <v>0</v>
          </cell>
          <cell r="D708">
            <v>0</v>
          </cell>
          <cell r="E708">
            <v>0</v>
          </cell>
          <cell r="F708">
            <v>0</v>
          </cell>
          <cell r="G708">
            <v>0</v>
          </cell>
          <cell r="H708">
            <v>0</v>
          </cell>
        </row>
        <row r="709">
          <cell r="A709" t="str">
            <v>87103110</v>
          </cell>
          <cell r="B709" t="str">
            <v>Track Salvage PR</v>
          </cell>
          <cell r="C709">
            <v>0</v>
          </cell>
          <cell r="D709">
            <v>0</v>
          </cell>
          <cell r="E709">
            <v>0</v>
          </cell>
          <cell r="F709">
            <v>0</v>
          </cell>
          <cell r="G709">
            <v>0</v>
          </cell>
          <cell r="H709">
            <v>0</v>
          </cell>
        </row>
        <row r="710">
          <cell r="A710" t="str">
            <v>87103120</v>
          </cell>
          <cell r="B710" t="str">
            <v>Telecom Matl PR</v>
          </cell>
          <cell r="C710">
            <v>0</v>
          </cell>
          <cell r="D710">
            <v>0</v>
          </cell>
          <cell r="E710">
            <v>0</v>
          </cell>
          <cell r="F710">
            <v>0</v>
          </cell>
          <cell r="G710">
            <v>0</v>
          </cell>
          <cell r="H710">
            <v>0</v>
          </cell>
        </row>
        <row r="711">
          <cell r="A711" t="str">
            <v>87103130</v>
          </cell>
          <cell r="B711" t="str">
            <v>Signal Matl PR</v>
          </cell>
          <cell r="C711">
            <v>0</v>
          </cell>
          <cell r="D711">
            <v>0</v>
          </cell>
          <cell r="E711">
            <v>0</v>
          </cell>
          <cell r="F711">
            <v>0</v>
          </cell>
          <cell r="G711">
            <v>0</v>
          </cell>
          <cell r="H711">
            <v>0</v>
          </cell>
        </row>
        <row r="712">
          <cell r="A712" t="str">
            <v>87103140</v>
          </cell>
          <cell r="B712" t="str">
            <v>Bridge Matl Prj Rel</v>
          </cell>
          <cell r="C712">
            <v>0</v>
          </cell>
          <cell r="D712">
            <v>0</v>
          </cell>
          <cell r="E712">
            <v>0</v>
          </cell>
          <cell r="F712">
            <v>0</v>
          </cell>
          <cell r="G712">
            <v>0</v>
          </cell>
          <cell r="H712">
            <v>0</v>
          </cell>
        </row>
        <row r="713">
          <cell r="A713" t="str">
            <v>87103190</v>
          </cell>
          <cell r="B713" t="str">
            <v>Othr M/W Matl PR</v>
          </cell>
          <cell r="C713">
            <v>0</v>
          </cell>
          <cell r="D713">
            <v>0</v>
          </cell>
          <cell r="E713">
            <v>0</v>
          </cell>
          <cell r="F713">
            <v>0</v>
          </cell>
          <cell r="G713">
            <v>0</v>
          </cell>
          <cell r="H713">
            <v>0</v>
          </cell>
        </row>
        <row r="714">
          <cell r="A714" t="str">
            <v>87103200</v>
          </cell>
          <cell r="B714" t="str">
            <v>Locomotive Proj Rel</v>
          </cell>
          <cell r="C714">
            <v>0</v>
          </cell>
          <cell r="D714">
            <v>0</v>
          </cell>
          <cell r="E714">
            <v>0</v>
          </cell>
          <cell r="F714">
            <v>0</v>
          </cell>
          <cell r="G714">
            <v>0</v>
          </cell>
          <cell r="H714">
            <v>0</v>
          </cell>
        </row>
        <row r="715">
          <cell r="A715" t="str">
            <v>87103250</v>
          </cell>
          <cell r="B715" t="str">
            <v>Frt Car Prj Related</v>
          </cell>
          <cell r="C715">
            <v>0</v>
          </cell>
          <cell r="D715">
            <v>0</v>
          </cell>
          <cell r="E715">
            <v>0</v>
          </cell>
          <cell r="F715">
            <v>0</v>
          </cell>
          <cell r="G715">
            <v>0</v>
          </cell>
          <cell r="H715">
            <v>0</v>
          </cell>
        </row>
        <row r="716">
          <cell r="A716" t="str">
            <v>87103280</v>
          </cell>
          <cell r="B716" t="str">
            <v>Purch Cap Equip PR</v>
          </cell>
          <cell r="C716">
            <v>0</v>
          </cell>
          <cell r="D716">
            <v>0</v>
          </cell>
          <cell r="E716">
            <v>0</v>
          </cell>
          <cell r="F716">
            <v>0</v>
          </cell>
          <cell r="G716">
            <v>0</v>
          </cell>
          <cell r="H716">
            <v>0</v>
          </cell>
        </row>
        <row r="717">
          <cell r="A717" t="str">
            <v>87103290</v>
          </cell>
          <cell r="B717" t="str">
            <v>Other Equip Rel PR</v>
          </cell>
          <cell r="C717">
            <v>0</v>
          </cell>
          <cell r="D717">
            <v>0</v>
          </cell>
          <cell r="E717">
            <v>0</v>
          </cell>
          <cell r="F717">
            <v>0</v>
          </cell>
          <cell r="G717">
            <v>0</v>
          </cell>
          <cell r="H717">
            <v>0</v>
          </cell>
        </row>
        <row r="718">
          <cell r="A718" t="str">
            <v>87103300</v>
          </cell>
          <cell r="B718" t="str">
            <v>LOCO DIESEL FUEL ONL</v>
          </cell>
          <cell r="C718">
            <v>0</v>
          </cell>
          <cell r="D718">
            <v>0</v>
          </cell>
          <cell r="E718">
            <v>0</v>
          </cell>
          <cell r="F718">
            <v>0</v>
          </cell>
          <cell r="G718">
            <v>0</v>
          </cell>
          <cell r="H718">
            <v>0</v>
          </cell>
        </row>
        <row r="719">
          <cell r="A719" t="str">
            <v>87103390</v>
          </cell>
          <cell r="B719" t="str">
            <v>Othr Oper Related PR</v>
          </cell>
          <cell r="C719">
            <v>0</v>
          </cell>
          <cell r="D719">
            <v>0</v>
          </cell>
          <cell r="E719">
            <v>0</v>
          </cell>
          <cell r="F719">
            <v>0</v>
          </cell>
          <cell r="G719">
            <v>0</v>
          </cell>
          <cell r="H719">
            <v>0</v>
          </cell>
        </row>
        <row r="720">
          <cell r="A720" t="str">
            <v>87103460</v>
          </cell>
          <cell r="B720" t="str">
            <v>Computer H/S Prj Rel</v>
          </cell>
          <cell r="C720">
            <v>0</v>
          </cell>
          <cell r="D720">
            <v>0</v>
          </cell>
          <cell r="E720">
            <v>0</v>
          </cell>
          <cell r="F720">
            <v>0</v>
          </cell>
          <cell r="G720">
            <v>0</v>
          </cell>
          <cell r="H720">
            <v>0</v>
          </cell>
        </row>
        <row r="721">
          <cell r="A721" t="str">
            <v>87103503</v>
          </cell>
          <cell r="B721" t="str">
            <v>ONLINE TRANSPORTATIO</v>
          </cell>
          <cell r="C721">
            <v>0</v>
          </cell>
          <cell r="D721">
            <v>0</v>
          </cell>
          <cell r="E721">
            <v>0</v>
          </cell>
          <cell r="F721">
            <v>0</v>
          </cell>
          <cell r="G721">
            <v>0</v>
          </cell>
          <cell r="H721">
            <v>0</v>
          </cell>
        </row>
        <row r="722">
          <cell r="A722" t="str">
            <v>87103560</v>
          </cell>
          <cell r="B722" t="str">
            <v>Frt Car Mat Recap PR</v>
          </cell>
          <cell r="C722">
            <v>0</v>
          </cell>
          <cell r="D722">
            <v>0</v>
          </cell>
          <cell r="E722">
            <v>0</v>
          </cell>
          <cell r="F722">
            <v>0</v>
          </cell>
          <cell r="G722">
            <v>0</v>
          </cell>
          <cell r="H722">
            <v>0</v>
          </cell>
        </row>
        <row r="723">
          <cell r="A723" t="str">
            <v>87103610</v>
          </cell>
          <cell r="B723" t="str">
            <v>Consult Svcs Prj Rel</v>
          </cell>
          <cell r="C723">
            <v>0</v>
          </cell>
          <cell r="D723">
            <v>0</v>
          </cell>
          <cell r="E723">
            <v>0</v>
          </cell>
          <cell r="F723">
            <v>0</v>
          </cell>
          <cell r="G723">
            <v>0</v>
          </cell>
          <cell r="H723">
            <v>0</v>
          </cell>
        </row>
        <row r="724">
          <cell r="A724" t="str">
            <v>87103620</v>
          </cell>
          <cell r="B724" t="str">
            <v>Legl Svcs I&amp;EFees PR</v>
          </cell>
          <cell r="C724">
            <v>0</v>
          </cell>
          <cell r="D724">
            <v>0</v>
          </cell>
          <cell r="E724">
            <v>0</v>
          </cell>
          <cell r="F724">
            <v>0</v>
          </cell>
          <cell r="G724">
            <v>0</v>
          </cell>
          <cell r="H724">
            <v>0</v>
          </cell>
        </row>
        <row r="725">
          <cell r="A725" t="str">
            <v>87103670</v>
          </cell>
          <cell r="B725" t="str">
            <v>Pro Eng Sig Svc PR</v>
          </cell>
          <cell r="C725">
            <v>0</v>
          </cell>
          <cell r="D725">
            <v>0</v>
          </cell>
          <cell r="E725">
            <v>0</v>
          </cell>
          <cell r="F725">
            <v>0</v>
          </cell>
          <cell r="G725">
            <v>0</v>
          </cell>
          <cell r="H725">
            <v>0</v>
          </cell>
        </row>
        <row r="726">
          <cell r="A726" t="str">
            <v>87103690</v>
          </cell>
          <cell r="B726" t="str">
            <v>Pro Svc OS NLegl PR</v>
          </cell>
          <cell r="C726">
            <v>0</v>
          </cell>
          <cell r="D726">
            <v>0</v>
          </cell>
          <cell r="E726">
            <v>0</v>
          </cell>
          <cell r="F726">
            <v>0</v>
          </cell>
          <cell r="G726">
            <v>0</v>
          </cell>
          <cell r="H726">
            <v>0</v>
          </cell>
        </row>
        <row r="727">
          <cell r="A727" t="str">
            <v>87103710</v>
          </cell>
          <cell r="B727" t="str">
            <v>Corp Lodging - PR</v>
          </cell>
          <cell r="C727">
            <v>0</v>
          </cell>
          <cell r="D727">
            <v>0</v>
          </cell>
          <cell r="E727">
            <v>0</v>
          </cell>
          <cell r="F727">
            <v>0</v>
          </cell>
          <cell r="G727">
            <v>0</v>
          </cell>
          <cell r="H727">
            <v>0</v>
          </cell>
        </row>
        <row r="728">
          <cell r="A728" t="str">
            <v>87103760</v>
          </cell>
          <cell r="B728" t="str">
            <v>Comput SWarePurch PR</v>
          </cell>
          <cell r="C728">
            <v>0</v>
          </cell>
          <cell r="D728">
            <v>0</v>
          </cell>
          <cell r="E728">
            <v>0</v>
          </cell>
          <cell r="F728">
            <v>0</v>
          </cell>
          <cell r="G728">
            <v>0</v>
          </cell>
          <cell r="H728">
            <v>0</v>
          </cell>
        </row>
        <row r="729">
          <cell r="A729" t="str">
            <v>87103860</v>
          </cell>
          <cell r="B729" t="str">
            <v>Security Alarm Svcs</v>
          </cell>
          <cell r="C729">
            <v>0</v>
          </cell>
          <cell r="D729">
            <v>0</v>
          </cell>
          <cell r="E729">
            <v>0</v>
          </cell>
          <cell r="F729">
            <v>0</v>
          </cell>
          <cell r="G729">
            <v>0</v>
          </cell>
          <cell r="H729">
            <v>0</v>
          </cell>
        </row>
        <row r="730">
          <cell r="A730" t="str">
            <v>87103890</v>
          </cell>
          <cell r="B730" t="str">
            <v>Construction Mg Svcs</v>
          </cell>
          <cell r="C730">
            <v>0</v>
          </cell>
          <cell r="D730">
            <v>0</v>
          </cell>
          <cell r="E730">
            <v>0</v>
          </cell>
          <cell r="F730">
            <v>0</v>
          </cell>
          <cell r="G730">
            <v>0</v>
          </cell>
          <cell r="H730">
            <v>0</v>
          </cell>
        </row>
        <row r="731">
          <cell r="A731" t="str">
            <v>87103910</v>
          </cell>
          <cell r="B731" t="str">
            <v>Cont Equip WO Op PR</v>
          </cell>
          <cell r="C731">
            <v>0</v>
          </cell>
          <cell r="D731">
            <v>0</v>
          </cell>
          <cell r="E731">
            <v>0</v>
          </cell>
          <cell r="F731">
            <v>0</v>
          </cell>
          <cell r="G731">
            <v>0</v>
          </cell>
          <cell r="H731">
            <v>0</v>
          </cell>
        </row>
        <row r="732">
          <cell r="A732" t="str">
            <v>87103911</v>
          </cell>
          <cell r="B732" t="str">
            <v>Loco Ctrt Maint PR</v>
          </cell>
          <cell r="C732">
            <v>0</v>
          </cell>
          <cell r="D732">
            <v>0</v>
          </cell>
          <cell r="E732">
            <v>0</v>
          </cell>
          <cell r="F732">
            <v>0</v>
          </cell>
          <cell r="G732">
            <v>0</v>
          </cell>
          <cell r="H732">
            <v>0</v>
          </cell>
        </row>
        <row r="733">
          <cell r="A733" t="str">
            <v>87103912</v>
          </cell>
          <cell r="B733" t="str">
            <v>Car EquipContMain PR</v>
          </cell>
          <cell r="C733">
            <v>0</v>
          </cell>
          <cell r="D733">
            <v>0</v>
          </cell>
          <cell r="E733">
            <v>0</v>
          </cell>
          <cell r="F733">
            <v>0</v>
          </cell>
          <cell r="G733">
            <v>0</v>
          </cell>
          <cell r="H733">
            <v>0</v>
          </cell>
        </row>
        <row r="734">
          <cell r="A734" t="str">
            <v>87103920</v>
          </cell>
          <cell r="B734" t="str">
            <v>Oper Cont Equip PR</v>
          </cell>
          <cell r="C734">
            <v>0</v>
          </cell>
          <cell r="D734">
            <v>0</v>
          </cell>
          <cell r="E734">
            <v>0</v>
          </cell>
          <cell r="F734">
            <v>0</v>
          </cell>
          <cell r="G734">
            <v>0</v>
          </cell>
          <cell r="H734">
            <v>0</v>
          </cell>
        </row>
        <row r="735">
          <cell r="A735" t="str">
            <v>87103927</v>
          </cell>
          <cell r="B735" t="str">
            <v>Emerg Contr Svcs PR</v>
          </cell>
          <cell r="C735">
            <v>0</v>
          </cell>
          <cell r="D735">
            <v>0</v>
          </cell>
          <cell r="E735">
            <v>0</v>
          </cell>
          <cell r="F735">
            <v>0</v>
          </cell>
          <cell r="G735">
            <v>0</v>
          </cell>
          <cell r="H735">
            <v>0</v>
          </cell>
        </row>
        <row r="736">
          <cell r="A736" t="str">
            <v>87103950</v>
          </cell>
          <cell r="B736" t="str">
            <v>Grade/Pav/Dirt Wk PR</v>
          </cell>
          <cell r="C736">
            <v>0</v>
          </cell>
          <cell r="D736">
            <v>0</v>
          </cell>
          <cell r="E736">
            <v>0</v>
          </cell>
          <cell r="F736">
            <v>0</v>
          </cell>
          <cell r="G736">
            <v>0</v>
          </cell>
          <cell r="H736">
            <v>0</v>
          </cell>
        </row>
        <row r="737">
          <cell r="A737" t="str">
            <v>87103960</v>
          </cell>
          <cell r="B737" t="str">
            <v>Ongoing Fac Svcs Pr</v>
          </cell>
          <cell r="C737">
            <v>0</v>
          </cell>
          <cell r="D737">
            <v>0</v>
          </cell>
          <cell r="E737">
            <v>0</v>
          </cell>
          <cell r="F737">
            <v>0</v>
          </cell>
          <cell r="G737">
            <v>0</v>
          </cell>
          <cell r="H737">
            <v>0</v>
          </cell>
        </row>
        <row r="738">
          <cell r="A738" t="str">
            <v>87103980</v>
          </cell>
          <cell r="B738" t="str">
            <v>Const&amp;Demo Prj Rel</v>
          </cell>
          <cell r="C738">
            <v>0</v>
          </cell>
          <cell r="D738">
            <v>0</v>
          </cell>
          <cell r="E738">
            <v>0</v>
          </cell>
          <cell r="F738">
            <v>0</v>
          </cell>
          <cell r="G738">
            <v>0</v>
          </cell>
          <cell r="H738">
            <v>0</v>
          </cell>
        </row>
        <row r="739">
          <cell r="A739" t="str">
            <v>87103990</v>
          </cell>
          <cell r="B739" t="str">
            <v>Cont Svcs - Prj Rel</v>
          </cell>
          <cell r="C739">
            <v>0</v>
          </cell>
          <cell r="D739">
            <v>0</v>
          </cell>
          <cell r="E739">
            <v>0</v>
          </cell>
          <cell r="F739">
            <v>0</v>
          </cell>
          <cell r="G739">
            <v>0</v>
          </cell>
          <cell r="H739">
            <v>0</v>
          </cell>
        </row>
        <row r="740">
          <cell r="A740" t="str">
            <v>87104040</v>
          </cell>
          <cell r="B740" t="str">
            <v>Air Travel Proj Rel</v>
          </cell>
          <cell r="C740">
            <v>0</v>
          </cell>
          <cell r="D740">
            <v>0</v>
          </cell>
          <cell r="E740">
            <v>0</v>
          </cell>
          <cell r="F740">
            <v>0</v>
          </cell>
          <cell r="G740">
            <v>0</v>
          </cell>
          <cell r="H740">
            <v>0</v>
          </cell>
        </row>
        <row r="741">
          <cell r="A741" t="str">
            <v>87104100</v>
          </cell>
          <cell r="B741" t="str">
            <v>Electricity Prj Rel</v>
          </cell>
          <cell r="C741">
            <v>0</v>
          </cell>
          <cell r="D741">
            <v>0</v>
          </cell>
          <cell r="E741">
            <v>0</v>
          </cell>
          <cell r="F741">
            <v>0</v>
          </cell>
          <cell r="G741">
            <v>0</v>
          </cell>
          <cell r="H741">
            <v>0</v>
          </cell>
        </row>
        <row r="742">
          <cell r="A742" t="str">
            <v>87104120</v>
          </cell>
          <cell r="B742" t="str">
            <v>Water Prj Rel</v>
          </cell>
          <cell r="C742">
            <v>0</v>
          </cell>
          <cell r="D742">
            <v>0</v>
          </cell>
          <cell r="E742">
            <v>0</v>
          </cell>
          <cell r="F742">
            <v>0</v>
          </cell>
          <cell r="G742">
            <v>0</v>
          </cell>
          <cell r="H742">
            <v>0</v>
          </cell>
        </row>
        <row r="743">
          <cell r="A743" t="str">
            <v>87104330</v>
          </cell>
          <cell r="B743" t="str">
            <v>Rents Ls Vehicles PR</v>
          </cell>
          <cell r="C743">
            <v>0</v>
          </cell>
          <cell r="D743">
            <v>0</v>
          </cell>
          <cell r="E743">
            <v>0</v>
          </cell>
          <cell r="F743">
            <v>0</v>
          </cell>
          <cell r="G743">
            <v>0</v>
          </cell>
          <cell r="H743">
            <v>0</v>
          </cell>
        </row>
        <row r="744">
          <cell r="A744" t="str">
            <v>87104340</v>
          </cell>
          <cell r="B744" t="str">
            <v>Rents Ls Sm Tools PR</v>
          </cell>
          <cell r="C744">
            <v>0</v>
          </cell>
          <cell r="D744">
            <v>0</v>
          </cell>
          <cell r="E744">
            <v>0</v>
          </cell>
          <cell r="F744">
            <v>0</v>
          </cell>
          <cell r="G744">
            <v>0</v>
          </cell>
          <cell r="H744">
            <v>0</v>
          </cell>
        </row>
        <row r="745">
          <cell r="A745" t="str">
            <v>87104350</v>
          </cell>
          <cell r="B745" t="str">
            <v>Rents Lse Gen Fac PR</v>
          </cell>
          <cell r="C745">
            <v>0</v>
          </cell>
          <cell r="D745">
            <v>0</v>
          </cell>
          <cell r="E745">
            <v>0</v>
          </cell>
          <cell r="F745">
            <v>0</v>
          </cell>
          <cell r="G745">
            <v>0</v>
          </cell>
          <cell r="H745">
            <v>0</v>
          </cell>
        </row>
        <row r="746">
          <cell r="A746" t="str">
            <v>87104360</v>
          </cell>
          <cell r="B746" t="str">
            <v>Rents Ls RdEquip PR</v>
          </cell>
          <cell r="C746">
            <v>0</v>
          </cell>
          <cell r="D746">
            <v>0</v>
          </cell>
          <cell r="E746">
            <v>0</v>
          </cell>
          <cell r="F746">
            <v>0</v>
          </cell>
          <cell r="G746">
            <v>0</v>
          </cell>
          <cell r="H746">
            <v>0</v>
          </cell>
        </row>
        <row r="747">
          <cell r="A747" t="str">
            <v>87106970</v>
          </cell>
          <cell r="B747" t="str">
            <v>Cap Interest</v>
          </cell>
          <cell r="C747">
            <v>0</v>
          </cell>
          <cell r="D747">
            <v>0</v>
          </cell>
          <cell r="E747">
            <v>0</v>
          </cell>
          <cell r="F747">
            <v>0</v>
          </cell>
          <cell r="G747">
            <v>0</v>
          </cell>
          <cell r="H747">
            <v>0</v>
          </cell>
        </row>
        <row r="748">
          <cell r="A748" t="str">
            <v>87107610</v>
          </cell>
          <cell r="B748" t="str">
            <v>Contributions - PR</v>
          </cell>
          <cell r="C748">
            <v>0</v>
          </cell>
          <cell r="D748">
            <v>0</v>
          </cell>
          <cell r="E748">
            <v>0</v>
          </cell>
          <cell r="F748">
            <v>0</v>
          </cell>
          <cell r="G748">
            <v>0</v>
          </cell>
          <cell r="H748">
            <v>0</v>
          </cell>
        </row>
        <row r="749">
          <cell r="A749" t="str">
            <v>87107660</v>
          </cell>
          <cell r="B749" t="str">
            <v>Frt Charges PR</v>
          </cell>
          <cell r="C749">
            <v>0</v>
          </cell>
          <cell r="D749">
            <v>0</v>
          </cell>
          <cell r="E749">
            <v>0</v>
          </cell>
          <cell r="F749">
            <v>0</v>
          </cell>
          <cell r="G749">
            <v>0</v>
          </cell>
          <cell r="H749">
            <v>0</v>
          </cell>
        </row>
        <row r="750">
          <cell r="A750" t="str">
            <v>87107690</v>
          </cell>
          <cell r="B750" t="str">
            <v>Land Acqui PR</v>
          </cell>
          <cell r="C750">
            <v>0</v>
          </cell>
          <cell r="D750">
            <v>0</v>
          </cell>
          <cell r="E750">
            <v>0</v>
          </cell>
          <cell r="F750">
            <v>0</v>
          </cell>
          <cell r="G750">
            <v>0</v>
          </cell>
          <cell r="H750">
            <v>0</v>
          </cell>
        </row>
        <row r="751">
          <cell r="A751" t="str">
            <v>87107820</v>
          </cell>
          <cell r="B751" t="str">
            <v>Bill Credits Mat &amp; O</v>
          </cell>
          <cell r="C751">
            <v>0</v>
          </cell>
          <cell r="D751">
            <v>0</v>
          </cell>
          <cell r="E751">
            <v>0</v>
          </cell>
          <cell r="F751">
            <v>0</v>
          </cell>
          <cell r="G751">
            <v>0</v>
          </cell>
          <cell r="H751">
            <v>0</v>
          </cell>
        </row>
        <row r="752">
          <cell r="A752" t="str">
            <v>87107900</v>
          </cell>
          <cell r="B752" t="str">
            <v>OTHER - PROJECT RELA</v>
          </cell>
          <cell r="C752">
            <v>0</v>
          </cell>
          <cell r="D752">
            <v>0</v>
          </cell>
          <cell r="E752">
            <v>0</v>
          </cell>
          <cell r="F752">
            <v>0</v>
          </cell>
          <cell r="G752">
            <v>0</v>
          </cell>
          <cell r="H752">
            <v>0</v>
          </cell>
        </row>
        <row r="753">
          <cell r="A753" t="str">
            <v>87123710</v>
          </cell>
          <cell r="B753" t="str">
            <v>Corp Lodging - RTPU</v>
          </cell>
          <cell r="C753">
            <v>0</v>
          </cell>
          <cell r="D753">
            <v>0</v>
          </cell>
          <cell r="E753">
            <v>0</v>
          </cell>
          <cell r="F753">
            <v>0</v>
          </cell>
          <cell r="G753">
            <v>0</v>
          </cell>
          <cell r="H753">
            <v>0</v>
          </cell>
        </row>
        <row r="754">
          <cell r="A754" t="str">
            <v>87123990</v>
          </cell>
          <cell r="B754" t="str">
            <v>Cont Svcs R/T Pk Up</v>
          </cell>
          <cell r="C754">
            <v>0</v>
          </cell>
          <cell r="D754">
            <v>0</v>
          </cell>
          <cell r="E754">
            <v>0</v>
          </cell>
          <cell r="F754">
            <v>0</v>
          </cell>
          <cell r="G754">
            <v>0</v>
          </cell>
          <cell r="H754">
            <v>0</v>
          </cell>
        </row>
        <row r="755">
          <cell r="A755" t="str">
            <v>87124340</v>
          </cell>
          <cell r="B755" t="str">
            <v>Rent Ls Sm Tool RTPU</v>
          </cell>
          <cell r="C755">
            <v>0</v>
          </cell>
          <cell r="D755">
            <v>0</v>
          </cell>
          <cell r="E755">
            <v>0</v>
          </cell>
          <cell r="F755">
            <v>0</v>
          </cell>
          <cell r="G755">
            <v>0</v>
          </cell>
          <cell r="H755">
            <v>0</v>
          </cell>
        </row>
        <row r="756">
          <cell r="A756" t="str">
            <v>87127660</v>
          </cell>
          <cell r="B756" t="str">
            <v>COR - Other</v>
          </cell>
          <cell r="C756">
            <v>0</v>
          </cell>
          <cell r="D756">
            <v>0</v>
          </cell>
          <cell r="E756">
            <v>0</v>
          </cell>
          <cell r="F756">
            <v>0</v>
          </cell>
          <cell r="G756">
            <v>0</v>
          </cell>
          <cell r="H756">
            <v>0</v>
          </cell>
        </row>
        <row r="757">
          <cell r="A757" t="str">
            <v>87133000</v>
          </cell>
          <cell r="B757" t="str">
            <v>New Wood Tie KCT</v>
          </cell>
          <cell r="C757">
            <v>0</v>
          </cell>
          <cell r="D757">
            <v>0</v>
          </cell>
          <cell r="E757">
            <v>0</v>
          </cell>
          <cell r="F757">
            <v>0</v>
          </cell>
          <cell r="G757">
            <v>0</v>
          </cell>
          <cell r="H757">
            <v>0</v>
          </cell>
        </row>
        <row r="758">
          <cell r="A758" t="str">
            <v>87133060</v>
          </cell>
          <cell r="B758" t="str">
            <v>New Weld RailKC</v>
          </cell>
          <cell r="C758">
            <v>0</v>
          </cell>
          <cell r="D758">
            <v>0</v>
          </cell>
          <cell r="E758">
            <v>0</v>
          </cell>
          <cell r="F758">
            <v>0</v>
          </cell>
          <cell r="G758">
            <v>0</v>
          </cell>
          <cell r="H758">
            <v>0</v>
          </cell>
        </row>
        <row r="759">
          <cell r="A759" t="str">
            <v>87133080</v>
          </cell>
          <cell r="B759" t="str">
            <v>New Othr Trk Mat KCT</v>
          </cell>
          <cell r="C759">
            <v>0</v>
          </cell>
          <cell r="D759">
            <v>0</v>
          </cell>
          <cell r="E759">
            <v>0</v>
          </cell>
          <cell r="F759">
            <v>0</v>
          </cell>
          <cell r="G759">
            <v>0</v>
          </cell>
          <cell r="H759">
            <v>0</v>
          </cell>
        </row>
        <row r="760">
          <cell r="A760" t="str">
            <v>87133100</v>
          </cell>
          <cell r="B760" t="str">
            <v>Ballast - KCT</v>
          </cell>
          <cell r="C760">
            <v>0</v>
          </cell>
          <cell r="D760">
            <v>0</v>
          </cell>
          <cell r="E760">
            <v>0</v>
          </cell>
          <cell r="F760">
            <v>0</v>
          </cell>
          <cell r="G760">
            <v>0</v>
          </cell>
          <cell r="H760">
            <v>0</v>
          </cell>
        </row>
        <row r="761">
          <cell r="A761" t="str">
            <v>87133120</v>
          </cell>
          <cell r="B761" t="str">
            <v>Telecom Mater - KCT</v>
          </cell>
          <cell r="C761">
            <v>0</v>
          </cell>
          <cell r="D761">
            <v>0</v>
          </cell>
          <cell r="E761">
            <v>0</v>
          </cell>
          <cell r="F761">
            <v>0</v>
          </cell>
          <cell r="G761">
            <v>0</v>
          </cell>
          <cell r="H761">
            <v>0</v>
          </cell>
        </row>
        <row r="762">
          <cell r="A762" t="str">
            <v>87133130</v>
          </cell>
          <cell r="B762" t="str">
            <v>Signal Material - KC</v>
          </cell>
          <cell r="C762">
            <v>0</v>
          </cell>
          <cell r="D762">
            <v>0</v>
          </cell>
          <cell r="E762">
            <v>0</v>
          </cell>
          <cell r="F762">
            <v>0</v>
          </cell>
          <cell r="G762">
            <v>0</v>
          </cell>
          <cell r="H762">
            <v>0</v>
          </cell>
        </row>
        <row r="763">
          <cell r="A763" t="str">
            <v>87133190</v>
          </cell>
          <cell r="B763" t="str">
            <v>Othr M/W Matl KCT</v>
          </cell>
          <cell r="C763">
            <v>0</v>
          </cell>
          <cell r="D763">
            <v>0</v>
          </cell>
          <cell r="E763">
            <v>0</v>
          </cell>
          <cell r="F763">
            <v>0</v>
          </cell>
          <cell r="G763">
            <v>0</v>
          </cell>
          <cell r="H763">
            <v>0</v>
          </cell>
        </row>
        <row r="764">
          <cell r="A764" t="str">
            <v>87133670</v>
          </cell>
          <cell r="B764" t="str">
            <v>Pro Eng Sig Svc KCT</v>
          </cell>
          <cell r="C764">
            <v>0</v>
          </cell>
          <cell r="D764">
            <v>0</v>
          </cell>
          <cell r="E764">
            <v>0</v>
          </cell>
          <cell r="F764">
            <v>0</v>
          </cell>
          <cell r="G764">
            <v>0</v>
          </cell>
          <cell r="H764">
            <v>0</v>
          </cell>
        </row>
        <row r="765">
          <cell r="A765" t="str">
            <v>87133990</v>
          </cell>
          <cell r="B765" t="str">
            <v>Contract Svcs - KCT</v>
          </cell>
          <cell r="C765">
            <v>0</v>
          </cell>
          <cell r="D765">
            <v>0</v>
          </cell>
          <cell r="E765">
            <v>0</v>
          </cell>
          <cell r="F765">
            <v>0</v>
          </cell>
          <cell r="G765">
            <v>0</v>
          </cell>
          <cell r="H765">
            <v>0</v>
          </cell>
        </row>
        <row r="766">
          <cell r="A766" t="str">
            <v>87137820</v>
          </cell>
          <cell r="B766" t="str">
            <v>Billable Overheads -</v>
          </cell>
          <cell r="C766">
            <v>0</v>
          </cell>
          <cell r="D766">
            <v>0</v>
          </cell>
          <cell r="E766">
            <v>0</v>
          </cell>
          <cell r="F766">
            <v>0</v>
          </cell>
          <cell r="G766">
            <v>0</v>
          </cell>
          <cell r="H766">
            <v>0</v>
          </cell>
        </row>
        <row r="767">
          <cell r="A767" t="str">
            <v>87151000</v>
          </cell>
          <cell r="B767" t="str">
            <v>Regular Time Exm WIP</v>
          </cell>
          <cell r="C767">
            <v>0</v>
          </cell>
          <cell r="D767">
            <v>0</v>
          </cell>
          <cell r="E767">
            <v>0</v>
          </cell>
          <cell r="F767">
            <v>0</v>
          </cell>
          <cell r="G767">
            <v>0</v>
          </cell>
          <cell r="H767">
            <v>0</v>
          </cell>
        </row>
        <row r="768">
          <cell r="A768" t="str">
            <v>87151020</v>
          </cell>
          <cell r="B768" t="str">
            <v>Vaca Exempt WIP</v>
          </cell>
          <cell r="C768">
            <v>0</v>
          </cell>
          <cell r="D768">
            <v>0</v>
          </cell>
          <cell r="E768">
            <v>0</v>
          </cell>
          <cell r="F768">
            <v>0</v>
          </cell>
          <cell r="G768">
            <v>0</v>
          </cell>
          <cell r="H768">
            <v>0</v>
          </cell>
        </row>
        <row r="769">
          <cell r="A769" t="str">
            <v>87151100</v>
          </cell>
          <cell r="B769" t="str">
            <v>Reg Tm Sc NOp WIP</v>
          </cell>
          <cell r="C769">
            <v>0</v>
          </cell>
          <cell r="D769">
            <v>0</v>
          </cell>
          <cell r="E769">
            <v>0</v>
          </cell>
          <cell r="F769">
            <v>0</v>
          </cell>
          <cell r="G769">
            <v>0</v>
          </cell>
          <cell r="H769">
            <v>0</v>
          </cell>
        </row>
        <row r="770">
          <cell r="A770" t="str">
            <v>87151110</v>
          </cell>
          <cell r="B770" t="str">
            <v>OT Sched Non Opr WIP</v>
          </cell>
          <cell r="C770">
            <v>0</v>
          </cell>
          <cell r="D770">
            <v>0</v>
          </cell>
          <cell r="E770">
            <v>0</v>
          </cell>
          <cell r="F770">
            <v>0</v>
          </cell>
          <cell r="G770">
            <v>0</v>
          </cell>
          <cell r="H770">
            <v>0</v>
          </cell>
        </row>
        <row r="771">
          <cell r="A771" t="str">
            <v>87151150</v>
          </cell>
          <cell r="B771" t="str">
            <v>Othr Tm Pd Not Wk WP</v>
          </cell>
          <cell r="C771">
            <v>0</v>
          </cell>
          <cell r="D771">
            <v>0</v>
          </cell>
          <cell r="E771">
            <v>0</v>
          </cell>
          <cell r="F771">
            <v>0</v>
          </cell>
          <cell r="G771">
            <v>0</v>
          </cell>
          <cell r="H771">
            <v>0</v>
          </cell>
        </row>
        <row r="772">
          <cell r="A772" t="str">
            <v>87151230</v>
          </cell>
          <cell r="B772" t="str">
            <v>Sem&amp;Train Sch NOp WP</v>
          </cell>
          <cell r="C772">
            <v>0</v>
          </cell>
          <cell r="D772">
            <v>0</v>
          </cell>
          <cell r="E772">
            <v>0</v>
          </cell>
          <cell r="F772">
            <v>0</v>
          </cell>
          <cell r="G772">
            <v>0</v>
          </cell>
          <cell r="H772">
            <v>0</v>
          </cell>
        </row>
        <row r="773">
          <cell r="A773" t="str">
            <v>87151240</v>
          </cell>
          <cell r="B773" t="str">
            <v>Oth Claim Sc N Op WP</v>
          </cell>
          <cell r="C773">
            <v>0</v>
          </cell>
          <cell r="D773">
            <v>0</v>
          </cell>
          <cell r="E773">
            <v>0</v>
          </cell>
          <cell r="F773">
            <v>0</v>
          </cell>
          <cell r="G773">
            <v>0</v>
          </cell>
          <cell r="H773">
            <v>0</v>
          </cell>
        </row>
        <row r="774">
          <cell r="A774" t="str">
            <v>87152440</v>
          </cell>
          <cell r="B774" t="str">
            <v>Safety Shoes WIP</v>
          </cell>
          <cell r="C774">
            <v>0</v>
          </cell>
          <cell r="D774">
            <v>0</v>
          </cell>
          <cell r="E774">
            <v>0</v>
          </cell>
          <cell r="F774">
            <v>0</v>
          </cell>
          <cell r="G774">
            <v>0</v>
          </cell>
          <cell r="H774">
            <v>0</v>
          </cell>
        </row>
        <row r="775">
          <cell r="A775" t="str">
            <v>87152490</v>
          </cell>
          <cell r="B775" t="str">
            <v>Oth Safety Equip WIP</v>
          </cell>
          <cell r="C775">
            <v>0</v>
          </cell>
          <cell r="D775">
            <v>0</v>
          </cell>
          <cell r="E775">
            <v>0</v>
          </cell>
          <cell r="F775">
            <v>0</v>
          </cell>
          <cell r="G775">
            <v>0</v>
          </cell>
          <cell r="H775">
            <v>0</v>
          </cell>
        </row>
        <row r="776">
          <cell r="A776" t="str">
            <v>87152520</v>
          </cell>
          <cell r="B776" t="str">
            <v>Safety Meetings WIP</v>
          </cell>
          <cell r="C776">
            <v>0</v>
          </cell>
          <cell r="D776">
            <v>0</v>
          </cell>
          <cell r="E776">
            <v>0</v>
          </cell>
          <cell r="F776">
            <v>0</v>
          </cell>
          <cell r="G776">
            <v>0</v>
          </cell>
          <cell r="H776">
            <v>0</v>
          </cell>
        </row>
        <row r="777">
          <cell r="A777" t="str">
            <v>87152550</v>
          </cell>
          <cell r="B777" t="str">
            <v>Safety Equip WIP</v>
          </cell>
          <cell r="C777">
            <v>0</v>
          </cell>
          <cell r="D777">
            <v>0</v>
          </cell>
          <cell r="E777">
            <v>0</v>
          </cell>
          <cell r="F777">
            <v>0</v>
          </cell>
          <cell r="G777">
            <v>0</v>
          </cell>
          <cell r="H777">
            <v>0</v>
          </cell>
        </row>
        <row r="778">
          <cell r="A778" t="str">
            <v>87153000</v>
          </cell>
          <cell r="B778" t="str">
            <v>New Wood Ties WIP</v>
          </cell>
          <cell r="C778">
            <v>0</v>
          </cell>
          <cell r="D778">
            <v>0</v>
          </cell>
          <cell r="E778">
            <v>0</v>
          </cell>
          <cell r="F778">
            <v>0</v>
          </cell>
          <cell r="G778">
            <v>0</v>
          </cell>
          <cell r="H778">
            <v>0</v>
          </cell>
        </row>
        <row r="779">
          <cell r="A779" t="str">
            <v>87153020</v>
          </cell>
          <cell r="B779" t="str">
            <v>New CncretStlTies WP</v>
          </cell>
          <cell r="C779">
            <v>0</v>
          </cell>
          <cell r="D779">
            <v>0</v>
          </cell>
          <cell r="E779">
            <v>0</v>
          </cell>
          <cell r="F779">
            <v>0</v>
          </cell>
          <cell r="G779">
            <v>0</v>
          </cell>
          <cell r="H779">
            <v>0</v>
          </cell>
        </row>
        <row r="780">
          <cell r="A780" t="str">
            <v>87153040</v>
          </cell>
          <cell r="B780" t="str">
            <v>New Jointed Rail WIP</v>
          </cell>
          <cell r="C780">
            <v>0</v>
          </cell>
          <cell r="D780">
            <v>0</v>
          </cell>
          <cell r="E780">
            <v>0</v>
          </cell>
          <cell r="F780">
            <v>0</v>
          </cell>
          <cell r="G780">
            <v>0</v>
          </cell>
          <cell r="H780">
            <v>0</v>
          </cell>
        </row>
        <row r="781">
          <cell r="A781" t="str">
            <v>87153060</v>
          </cell>
          <cell r="B781" t="str">
            <v>New Weld RailWP</v>
          </cell>
          <cell r="C781">
            <v>0</v>
          </cell>
          <cell r="D781">
            <v>0</v>
          </cell>
          <cell r="E781">
            <v>0</v>
          </cell>
          <cell r="F781">
            <v>0</v>
          </cell>
          <cell r="G781">
            <v>0</v>
          </cell>
          <cell r="H781">
            <v>0</v>
          </cell>
        </row>
        <row r="782">
          <cell r="A782" t="str">
            <v>87153070</v>
          </cell>
          <cell r="B782" t="str">
            <v>SH Welded Rail WIP</v>
          </cell>
          <cell r="C782">
            <v>0</v>
          </cell>
          <cell r="D782">
            <v>0</v>
          </cell>
          <cell r="E782">
            <v>0</v>
          </cell>
          <cell r="F782">
            <v>0</v>
          </cell>
          <cell r="G782">
            <v>0</v>
          </cell>
          <cell r="H782">
            <v>0</v>
          </cell>
        </row>
        <row r="783">
          <cell r="A783" t="str">
            <v>87153080</v>
          </cell>
          <cell r="B783" t="str">
            <v>New Othr Trk Matl WP</v>
          </cell>
          <cell r="C783">
            <v>0</v>
          </cell>
          <cell r="D783">
            <v>0</v>
          </cell>
          <cell r="E783">
            <v>0</v>
          </cell>
          <cell r="F783">
            <v>0</v>
          </cell>
          <cell r="G783">
            <v>0</v>
          </cell>
          <cell r="H783">
            <v>0</v>
          </cell>
        </row>
        <row r="784">
          <cell r="A784" t="str">
            <v>87153120</v>
          </cell>
          <cell r="B784" t="str">
            <v>Telecom Matl WIP</v>
          </cell>
          <cell r="C784">
            <v>0</v>
          </cell>
          <cell r="D784">
            <v>0</v>
          </cell>
          <cell r="E784">
            <v>0</v>
          </cell>
          <cell r="F784">
            <v>0</v>
          </cell>
          <cell r="G784">
            <v>0</v>
          </cell>
          <cell r="H784">
            <v>0</v>
          </cell>
        </row>
        <row r="785">
          <cell r="A785" t="str">
            <v>87153130</v>
          </cell>
          <cell r="B785" t="str">
            <v>Signal Matl  - WIP</v>
          </cell>
          <cell r="C785">
            <v>0</v>
          </cell>
          <cell r="D785">
            <v>0</v>
          </cell>
          <cell r="E785">
            <v>0</v>
          </cell>
          <cell r="F785">
            <v>0</v>
          </cell>
          <cell r="G785">
            <v>0</v>
          </cell>
          <cell r="H785">
            <v>0</v>
          </cell>
        </row>
        <row r="786">
          <cell r="A786" t="str">
            <v>87153180</v>
          </cell>
          <cell r="B786" t="str">
            <v>Pro Cd Purch - WIP</v>
          </cell>
          <cell r="C786">
            <v>0</v>
          </cell>
          <cell r="D786">
            <v>0</v>
          </cell>
          <cell r="E786">
            <v>0</v>
          </cell>
          <cell r="F786">
            <v>0</v>
          </cell>
          <cell r="G786">
            <v>0</v>
          </cell>
          <cell r="H786">
            <v>0</v>
          </cell>
        </row>
        <row r="787">
          <cell r="A787" t="str">
            <v>87153190</v>
          </cell>
          <cell r="B787" t="str">
            <v>Othr M/W Matl WIP</v>
          </cell>
          <cell r="C787">
            <v>0</v>
          </cell>
          <cell r="D787">
            <v>0</v>
          </cell>
          <cell r="E787">
            <v>0</v>
          </cell>
          <cell r="F787">
            <v>0</v>
          </cell>
          <cell r="G787">
            <v>0</v>
          </cell>
          <cell r="H787">
            <v>0</v>
          </cell>
        </row>
        <row r="788">
          <cell r="A788" t="str">
            <v>87153250</v>
          </cell>
          <cell r="B788" t="str">
            <v>Frt Car WIP</v>
          </cell>
          <cell r="C788">
            <v>0</v>
          </cell>
          <cell r="D788">
            <v>0</v>
          </cell>
          <cell r="E788">
            <v>0</v>
          </cell>
          <cell r="F788">
            <v>0</v>
          </cell>
          <cell r="G788">
            <v>0</v>
          </cell>
          <cell r="H788">
            <v>0</v>
          </cell>
        </row>
        <row r="789">
          <cell r="A789" t="str">
            <v>87153290</v>
          </cell>
          <cell r="B789" t="str">
            <v>Other Equip Rel WIP</v>
          </cell>
          <cell r="C789">
            <v>0</v>
          </cell>
          <cell r="D789">
            <v>0</v>
          </cell>
          <cell r="E789">
            <v>0</v>
          </cell>
          <cell r="F789">
            <v>0</v>
          </cell>
          <cell r="G789">
            <v>0</v>
          </cell>
          <cell r="H789">
            <v>0</v>
          </cell>
        </row>
        <row r="790">
          <cell r="A790" t="str">
            <v>87153360</v>
          </cell>
          <cell r="B790" t="str">
            <v>Off Hwy/Nloco FuWIP</v>
          </cell>
          <cell r="C790">
            <v>0</v>
          </cell>
          <cell r="D790">
            <v>0</v>
          </cell>
          <cell r="E790">
            <v>0</v>
          </cell>
          <cell r="F790">
            <v>0</v>
          </cell>
          <cell r="G790">
            <v>0</v>
          </cell>
          <cell r="H790">
            <v>0</v>
          </cell>
        </row>
        <row r="791">
          <cell r="A791" t="str">
            <v>87153390</v>
          </cell>
          <cell r="B791" t="str">
            <v>Othr Oper Related WP</v>
          </cell>
          <cell r="C791">
            <v>0</v>
          </cell>
          <cell r="D791">
            <v>0</v>
          </cell>
          <cell r="E791">
            <v>0</v>
          </cell>
          <cell r="F791">
            <v>0</v>
          </cell>
          <cell r="G791">
            <v>0</v>
          </cell>
          <cell r="H791">
            <v>0</v>
          </cell>
        </row>
        <row r="792">
          <cell r="A792" t="str">
            <v>87153430</v>
          </cell>
          <cell r="B792" t="str">
            <v>Co Veh Gas/Oil WIP</v>
          </cell>
          <cell r="C792">
            <v>0</v>
          </cell>
          <cell r="D792">
            <v>0</v>
          </cell>
          <cell r="E792">
            <v>0</v>
          </cell>
          <cell r="F792">
            <v>0</v>
          </cell>
          <cell r="G792">
            <v>0</v>
          </cell>
          <cell r="H792">
            <v>0</v>
          </cell>
        </row>
        <row r="793">
          <cell r="A793" t="str">
            <v>87153440</v>
          </cell>
          <cell r="B793" t="str">
            <v>Office Stat Sup WIP</v>
          </cell>
          <cell r="C793">
            <v>0</v>
          </cell>
          <cell r="D793">
            <v>0</v>
          </cell>
          <cell r="E793">
            <v>0</v>
          </cell>
          <cell r="F793">
            <v>0</v>
          </cell>
          <cell r="G793">
            <v>0</v>
          </cell>
          <cell r="H793">
            <v>0</v>
          </cell>
        </row>
        <row r="794">
          <cell r="A794" t="str">
            <v>87153460</v>
          </cell>
          <cell r="B794" t="str">
            <v>Computer H/S WIP</v>
          </cell>
          <cell r="C794">
            <v>0</v>
          </cell>
          <cell r="D794">
            <v>0</v>
          </cell>
          <cell r="E794">
            <v>0</v>
          </cell>
          <cell r="F794">
            <v>0</v>
          </cell>
          <cell r="G794">
            <v>0</v>
          </cell>
          <cell r="H794">
            <v>0</v>
          </cell>
        </row>
        <row r="795">
          <cell r="A795" t="str">
            <v>87153470</v>
          </cell>
          <cell r="B795" t="str">
            <v>Premium Mail WIP</v>
          </cell>
          <cell r="C795">
            <v>0</v>
          </cell>
          <cell r="D795">
            <v>0</v>
          </cell>
          <cell r="E795">
            <v>0</v>
          </cell>
          <cell r="F795">
            <v>0</v>
          </cell>
          <cell r="G795">
            <v>0</v>
          </cell>
          <cell r="H795">
            <v>0</v>
          </cell>
        </row>
        <row r="796">
          <cell r="A796" t="str">
            <v>87153480</v>
          </cell>
          <cell r="B796" t="str">
            <v>Printing Other WIP</v>
          </cell>
          <cell r="C796">
            <v>0</v>
          </cell>
          <cell r="D796">
            <v>0</v>
          </cell>
          <cell r="E796">
            <v>0</v>
          </cell>
          <cell r="F796">
            <v>0</v>
          </cell>
          <cell r="G796">
            <v>0</v>
          </cell>
          <cell r="H796">
            <v>0</v>
          </cell>
        </row>
        <row r="797">
          <cell r="A797" t="str">
            <v>87153490</v>
          </cell>
          <cell r="B797" t="str">
            <v>Oth Gen Staff Rel WP</v>
          </cell>
          <cell r="C797">
            <v>0</v>
          </cell>
          <cell r="D797">
            <v>0</v>
          </cell>
          <cell r="E797">
            <v>0</v>
          </cell>
          <cell r="F797">
            <v>0</v>
          </cell>
          <cell r="G797">
            <v>0</v>
          </cell>
          <cell r="H797">
            <v>0</v>
          </cell>
        </row>
        <row r="798">
          <cell r="A798" t="str">
            <v>87153660</v>
          </cell>
          <cell r="B798" t="str">
            <v>Reprod Costs WIP</v>
          </cell>
          <cell r="C798">
            <v>0</v>
          </cell>
          <cell r="D798">
            <v>0</v>
          </cell>
          <cell r="E798">
            <v>0</v>
          </cell>
          <cell r="F798">
            <v>0</v>
          </cell>
          <cell r="G798">
            <v>0</v>
          </cell>
          <cell r="H798">
            <v>0</v>
          </cell>
        </row>
        <row r="799">
          <cell r="A799" t="str">
            <v>87153690</v>
          </cell>
          <cell r="B799" t="str">
            <v>Pro Svc OS NLegl WIP</v>
          </cell>
          <cell r="C799">
            <v>0</v>
          </cell>
          <cell r="D799">
            <v>0</v>
          </cell>
          <cell r="E799">
            <v>0</v>
          </cell>
          <cell r="F799">
            <v>0</v>
          </cell>
          <cell r="G799">
            <v>0</v>
          </cell>
          <cell r="H799">
            <v>0</v>
          </cell>
        </row>
        <row r="800">
          <cell r="A800" t="str">
            <v>87153710</v>
          </cell>
          <cell r="B800" t="str">
            <v>Corp Lodging - WIP</v>
          </cell>
          <cell r="C800">
            <v>0</v>
          </cell>
          <cell r="D800">
            <v>0</v>
          </cell>
          <cell r="E800">
            <v>0</v>
          </cell>
          <cell r="F800">
            <v>0</v>
          </cell>
          <cell r="G800">
            <v>0</v>
          </cell>
          <cell r="H800">
            <v>0</v>
          </cell>
        </row>
        <row r="801">
          <cell r="A801" t="str">
            <v>87153810</v>
          </cell>
          <cell r="B801" t="str">
            <v>BNSF Vehicle M&amp;R WIP</v>
          </cell>
          <cell r="C801">
            <v>0</v>
          </cell>
          <cell r="D801">
            <v>0</v>
          </cell>
          <cell r="E801">
            <v>0</v>
          </cell>
          <cell r="F801">
            <v>0</v>
          </cell>
          <cell r="G801">
            <v>0</v>
          </cell>
          <cell r="H801">
            <v>0</v>
          </cell>
        </row>
        <row r="802">
          <cell r="A802" t="str">
            <v>87153840</v>
          </cell>
          <cell r="B802" t="str">
            <v>Coff Wat Ice Del WIP</v>
          </cell>
          <cell r="C802">
            <v>0</v>
          </cell>
          <cell r="D802">
            <v>0</v>
          </cell>
          <cell r="E802">
            <v>0</v>
          </cell>
          <cell r="F802">
            <v>0</v>
          </cell>
          <cell r="G802">
            <v>0</v>
          </cell>
          <cell r="H802">
            <v>0</v>
          </cell>
        </row>
        <row r="803">
          <cell r="A803" t="str">
            <v>87153900</v>
          </cell>
          <cell r="B803" t="str">
            <v>Trash Haul Recycl WP</v>
          </cell>
          <cell r="C803">
            <v>0</v>
          </cell>
          <cell r="D803">
            <v>0</v>
          </cell>
          <cell r="E803">
            <v>0</v>
          </cell>
          <cell r="F803">
            <v>0</v>
          </cell>
          <cell r="G803">
            <v>0</v>
          </cell>
          <cell r="H803">
            <v>0</v>
          </cell>
        </row>
        <row r="804">
          <cell r="A804" t="str">
            <v>87153930</v>
          </cell>
          <cell r="B804" t="str">
            <v>Building M&amp;R - WIP</v>
          </cell>
          <cell r="C804">
            <v>0</v>
          </cell>
          <cell r="D804">
            <v>0</v>
          </cell>
          <cell r="E804">
            <v>0</v>
          </cell>
          <cell r="F804">
            <v>0</v>
          </cell>
          <cell r="G804">
            <v>0</v>
          </cell>
          <cell r="H804">
            <v>0</v>
          </cell>
        </row>
        <row r="805">
          <cell r="A805" t="str">
            <v>87153990</v>
          </cell>
          <cell r="B805" t="str">
            <v>Contract Svcs - WIP</v>
          </cell>
          <cell r="C805">
            <v>0</v>
          </cell>
          <cell r="D805">
            <v>0</v>
          </cell>
          <cell r="E805">
            <v>0</v>
          </cell>
          <cell r="F805">
            <v>0</v>
          </cell>
          <cell r="G805">
            <v>0</v>
          </cell>
          <cell r="H805">
            <v>0</v>
          </cell>
        </row>
        <row r="806">
          <cell r="A806" t="str">
            <v>87154000</v>
          </cell>
          <cell r="B806" t="str">
            <v>Meals WIP</v>
          </cell>
          <cell r="C806">
            <v>0</v>
          </cell>
          <cell r="D806">
            <v>0</v>
          </cell>
          <cell r="E806">
            <v>0</v>
          </cell>
          <cell r="F806">
            <v>0</v>
          </cell>
          <cell r="G806">
            <v>0</v>
          </cell>
          <cell r="H806">
            <v>0</v>
          </cell>
        </row>
        <row r="807">
          <cell r="A807" t="str">
            <v>87154001</v>
          </cell>
          <cell r="B807" t="str">
            <v>Exempt Meals - WIP</v>
          </cell>
          <cell r="C807">
            <v>0</v>
          </cell>
          <cell r="D807">
            <v>0</v>
          </cell>
          <cell r="E807">
            <v>0</v>
          </cell>
          <cell r="F807">
            <v>0</v>
          </cell>
          <cell r="G807">
            <v>0</v>
          </cell>
          <cell r="H807">
            <v>0</v>
          </cell>
        </row>
        <row r="808">
          <cell r="A808" t="str">
            <v>87154002</v>
          </cell>
          <cell r="B808" t="str">
            <v>Exempt Lodging WIP</v>
          </cell>
          <cell r="C808">
            <v>0</v>
          </cell>
          <cell r="D808">
            <v>0</v>
          </cell>
          <cell r="E808">
            <v>0</v>
          </cell>
          <cell r="F808">
            <v>0</v>
          </cell>
          <cell r="G808">
            <v>0</v>
          </cell>
          <cell r="H808">
            <v>0</v>
          </cell>
        </row>
        <row r="809">
          <cell r="A809" t="str">
            <v>87154003</v>
          </cell>
          <cell r="B809" t="str">
            <v>Exempt Oth TraEx WIP</v>
          </cell>
          <cell r="C809">
            <v>0</v>
          </cell>
          <cell r="D809">
            <v>0</v>
          </cell>
          <cell r="E809">
            <v>0</v>
          </cell>
          <cell r="F809">
            <v>0</v>
          </cell>
          <cell r="G809">
            <v>0</v>
          </cell>
          <cell r="H809">
            <v>0</v>
          </cell>
        </row>
        <row r="810">
          <cell r="A810" t="str">
            <v>87154004</v>
          </cell>
          <cell r="B810" t="str">
            <v>Exempt Mileage WIP</v>
          </cell>
          <cell r="C810">
            <v>0</v>
          </cell>
          <cell r="D810">
            <v>0</v>
          </cell>
          <cell r="E810">
            <v>0</v>
          </cell>
          <cell r="F810">
            <v>0</v>
          </cell>
          <cell r="G810">
            <v>0</v>
          </cell>
          <cell r="H810">
            <v>0</v>
          </cell>
        </row>
        <row r="811">
          <cell r="A811" t="str">
            <v>87154005</v>
          </cell>
          <cell r="B811" t="str">
            <v>Exempt Air Trav WIP</v>
          </cell>
          <cell r="C811">
            <v>0</v>
          </cell>
          <cell r="D811">
            <v>0</v>
          </cell>
          <cell r="E811">
            <v>0</v>
          </cell>
          <cell r="F811">
            <v>0</v>
          </cell>
          <cell r="G811">
            <v>0</v>
          </cell>
          <cell r="H811">
            <v>0</v>
          </cell>
        </row>
        <row r="812">
          <cell r="A812" t="str">
            <v>87154009</v>
          </cell>
          <cell r="B812" t="str">
            <v>Exempt Auto Rent WIP</v>
          </cell>
          <cell r="C812">
            <v>0</v>
          </cell>
          <cell r="D812">
            <v>0</v>
          </cell>
          <cell r="E812">
            <v>0</v>
          </cell>
          <cell r="F812">
            <v>0</v>
          </cell>
          <cell r="G812">
            <v>0</v>
          </cell>
          <cell r="H812">
            <v>0</v>
          </cell>
        </row>
        <row r="813">
          <cell r="A813" t="str">
            <v>87154011</v>
          </cell>
          <cell r="B813" t="str">
            <v>Exempt Meal FDd WIP</v>
          </cell>
          <cell r="C813">
            <v>0</v>
          </cell>
          <cell r="D813">
            <v>0</v>
          </cell>
          <cell r="E813">
            <v>0</v>
          </cell>
          <cell r="F813">
            <v>0</v>
          </cell>
          <cell r="G813">
            <v>0</v>
          </cell>
          <cell r="H813">
            <v>0</v>
          </cell>
        </row>
        <row r="814">
          <cell r="A814" t="str">
            <v>87154018</v>
          </cell>
          <cell r="B814" t="str">
            <v>Exmpt Meal Othr WIP</v>
          </cell>
          <cell r="C814">
            <v>0</v>
          </cell>
          <cell r="D814">
            <v>0</v>
          </cell>
          <cell r="E814">
            <v>0</v>
          </cell>
          <cell r="F814">
            <v>0</v>
          </cell>
          <cell r="G814">
            <v>0</v>
          </cell>
          <cell r="H814">
            <v>0</v>
          </cell>
        </row>
        <row r="815">
          <cell r="A815" t="str">
            <v>87154019</v>
          </cell>
          <cell r="B815" t="str">
            <v>Exempt TravResFe WIP</v>
          </cell>
          <cell r="C815">
            <v>0</v>
          </cell>
          <cell r="D815">
            <v>0</v>
          </cell>
          <cell r="E815">
            <v>0</v>
          </cell>
          <cell r="F815">
            <v>0</v>
          </cell>
          <cell r="G815">
            <v>0</v>
          </cell>
          <cell r="H815">
            <v>0</v>
          </cell>
        </row>
        <row r="816">
          <cell r="A816" t="str">
            <v>87154020</v>
          </cell>
          <cell r="B816" t="str">
            <v>Othr Trav Exp WIP</v>
          </cell>
          <cell r="C816">
            <v>0</v>
          </cell>
          <cell r="D816">
            <v>0</v>
          </cell>
          <cell r="E816">
            <v>0</v>
          </cell>
          <cell r="F816">
            <v>0</v>
          </cell>
          <cell r="G816">
            <v>0</v>
          </cell>
          <cell r="H816">
            <v>0</v>
          </cell>
        </row>
        <row r="817">
          <cell r="A817" t="str">
            <v>87154030</v>
          </cell>
          <cell r="B817" t="str">
            <v>Mileage - WIP</v>
          </cell>
          <cell r="C817">
            <v>0</v>
          </cell>
          <cell r="D817">
            <v>0</v>
          </cell>
          <cell r="E817">
            <v>0</v>
          </cell>
          <cell r="F817">
            <v>0</v>
          </cell>
          <cell r="G817">
            <v>0</v>
          </cell>
          <cell r="H817">
            <v>0</v>
          </cell>
        </row>
        <row r="818">
          <cell r="A818" t="str">
            <v>87154100</v>
          </cell>
          <cell r="B818" t="str">
            <v>Electricity - WIP</v>
          </cell>
          <cell r="C818">
            <v>0</v>
          </cell>
          <cell r="D818">
            <v>0</v>
          </cell>
          <cell r="E818">
            <v>0</v>
          </cell>
          <cell r="F818">
            <v>0</v>
          </cell>
          <cell r="G818">
            <v>0</v>
          </cell>
          <cell r="H818">
            <v>0</v>
          </cell>
        </row>
        <row r="819">
          <cell r="A819" t="str">
            <v>87154120</v>
          </cell>
          <cell r="B819" t="str">
            <v>Water WIP</v>
          </cell>
          <cell r="C819">
            <v>0</v>
          </cell>
          <cell r="D819">
            <v>0</v>
          </cell>
          <cell r="E819">
            <v>0</v>
          </cell>
          <cell r="F819">
            <v>0</v>
          </cell>
          <cell r="G819">
            <v>0</v>
          </cell>
          <cell r="H819">
            <v>0</v>
          </cell>
        </row>
        <row r="820">
          <cell r="A820" t="str">
            <v>87154140</v>
          </cell>
          <cell r="B820" t="str">
            <v>Cell Phn - WIP</v>
          </cell>
          <cell r="C820">
            <v>0</v>
          </cell>
          <cell r="D820">
            <v>0</v>
          </cell>
          <cell r="E820">
            <v>0</v>
          </cell>
          <cell r="F820">
            <v>0</v>
          </cell>
          <cell r="G820">
            <v>0</v>
          </cell>
          <cell r="H820">
            <v>0</v>
          </cell>
        </row>
        <row r="821">
          <cell r="A821" t="str">
            <v>87154320</v>
          </cell>
          <cell r="B821" t="str">
            <v>Rents Ls OMachine WP</v>
          </cell>
          <cell r="C821">
            <v>0</v>
          </cell>
          <cell r="D821">
            <v>0</v>
          </cell>
          <cell r="E821">
            <v>0</v>
          </cell>
          <cell r="F821">
            <v>0</v>
          </cell>
          <cell r="G821">
            <v>0</v>
          </cell>
          <cell r="H821">
            <v>0</v>
          </cell>
        </row>
        <row r="822">
          <cell r="A822" t="str">
            <v>87157660</v>
          </cell>
          <cell r="B822" t="str">
            <v>Frt Charges WIP</v>
          </cell>
          <cell r="C822">
            <v>0</v>
          </cell>
          <cell r="D822">
            <v>0</v>
          </cell>
          <cell r="E822">
            <v>0</v>
          </cell>
          <cell r="F822">
            <v>0</v>
          </cell>
          <cell r="G822">
            <v>0</v>
          </cell>
          <cell r="H822">
            <v>0</v>
          </cell>
        </row>
        <row r="823">
          <cell r="A823" t="str">
            <v>87173710</v>
          </cell>
          <cell r="B823" t="str">
            <v>Corp Lod - PTR</v>
          </cell>
          <cell r="C823">
            <v>0</v>
          </cell>
          <cell r="D823">
            <v>0</v>
          </cell>
          <cell r="E823">
            <v>0</v>
          </cell>
          <cell r="F823">
            <v>0</v>
          </cell>
          <cell r="G823">
            <v>0</v>
          </cell>
          <cell r="H823">
            <v>0</v>
          </cell>
        </row>
        <row r="824">
          <cell r="A824" t="str">
            <v>87200030</v>
          </cell>
          <cell r="B824" t="str">
            <v>Adv Pay on Billa Pro</v>
          </cell>
          <cell r="C824">
            <v>0</v>
          </cell>
          <cell r="D824">
            <v>0</v>
          </cell>
          <cell r="E824">
            <v>0</v>
          </cell>
          <cell r="F824">
            <v>0</v>
          </cell>
          <cell r="G824">
            <v>0</v>
          </cell>
          <cell r="H824">
            <v>0</v>
          </cell>
        </row>
        <row r="825">
          <cell r="A825" t="str">
            <v>87201000</v>
          </cell>
          <cell r="B825" t="str">
            <v>Exempt Labor - Bi</v>
          </cell>
          <cell r="C825">
            <v>0</v>
          </cell>
          <cell r="D825">
            <v>0</v>
          </cell>
          <cell r="E825">
            <v>0</v>
          </cell>
          <cell r="F825">
            <v>0</v>
          </cell>
          <cell r="G825">
            <v>0</v>
          </cell>
          <cell r="H825">
            <v>0</v>
          </cell>
        </row>
        <row r="826">
          <cell r="A826" t="str">
            <v>87201020</v>
          </cell>
          <cell r="B826" t="str">
            <v>Exempt Vacation - Bi</v>
          </cell>
          <cell r="C826">
            <v>0</v>
          </cell>
          <cell r="D826">
            <v>0</v>
          </cell>
          <cell r="E826">
            <v>0</v>
          </cell>
          <cell r="F826">
            <v>0</v>
          </cell>
          <cell r="G826">
            <v>0</v>
          </cell>
          <cell r="H826">
            <v>0</v>
          </cell>
        </row>
        <row r="827">
          <cell r="A827" t="str">
            <v>87201100</v>
          </cell>
          <cell r="B827" t="str">
            <v>Regular Tm Sc NOp BP</v>
          </cell>
          <cell r="C827">
            <v>0</v>
          </cell>
          <cell r="D827">
            <v>0</v>
          </cell>
          <cell r="E827">
            <v>0</v>
          </cell>
          <cell r="F827">
            <v>0</v>
          </cell>
          <cell r="G827">
            <v>0</v>
          </cell>
          <cell r="H827">
            <v>0</v>
          </cell>
        </row>
        <row r="828">
          <cell r="A828" t="str">
            <v>87203000</v>
          </cell>
          <cell r="B828" t="str">
            <v>New Wood Ties BP</v>
          </cell>
          <cell r="C828">
            <v>0</v>
          </cell>
          <cell r="D828">
            <v>0</v>
          </cell>
          <cell r="E828">
            <v>0</v>
          </cell>
          <cell r="F828">
            <v>0</v>
          </cell>
          <cell r="G828">
            <v>0</v>
          </cell>
          <cell r="H828">
            <v>0</v>
          </cell>
        </row>
        <row r="829">
          <cell r="A829" t="str">
            <v>87203020</v>
          </cell>
          <cell r="B829" t="str">
            <v>New CncretStlTies BP</v>
          </cell>
          <cell r="C829">
            <v>0</v>
          </cell>
          <cell r="D829">
            <v>0</v>
          </cell>
          <cell r="E829">
            <v>0</v>
          </cell>
          <cell r="F829">
            <v>0</v>
          </cell>
          <cell r="G829">
            <v>0</v>
          </cell>
          <cell r="H829">
            <v>0</v>
          </cell>
        </row>
        <row r="830">
          <cell r="A830" t="str">
            <v>87203040</v>
          </cell>
          <cell r="B830" t="str">
            <v>New Jointed Rail BP</v>
          </cell>
          <cell r="C830">
            <v>0</v>
          </cell>
          <cell r="D830">
            <v>0</v>
          </cell>
          <cell r="E830">
            <v>0</v>
          </cell>
          <cell r="F830">
            <v>0</v>
          </cell>
          <cell r="G830">
            <v>0</v>
          </cell>
          <cell r="H830">
            <v>0</v>
          </cell>
        </row>
        <row r="831">
          <cell r="A831" t="str">
            <v>87203050</v>
          </cell>
          <cell r="B831" t="str">
            <v>SH Joined Rail</v>
          </cell>
          <cell r="C831">
            <v>0</v>
          </cell>
          <cell r="D831">
            <v>0</v>
          </cell>
          <cell r="E831">
            <v>0</v>
          </cell>
          <cell r="F831">
            <v>0</v>
          </cell>
          <cell r="G831">
            <v>0</v>
          </cell>
          <cell r="H831">
            <v>0</v>
          </cell>
        </row>
        <row r="832">
          <cell r="A832" t="str">
            <v>87203060</v>
          </cell>
          <cell r="B832" t="str">
            <v>New Weld RailBP</v>
          </cell>
          <cell r="C832">
            <v>0</v>
          </cell>
          <cell r="D832">
            <v>0</v>
          </cell>
          <cell r="E832">
            <v>0</v>
          </cell>
          <cell r="F832">
            <v>0</v>
          </cell>
          <cell r="G832">
            <v>0</v>
          </cell>
          <cell r="H832">
            <v>0</v>
          </cell>
        </row>
        <row r="833">
          <cell r="A833" t="str">
            <v>87203070</v>
          </cell>
          <cell r="B833" t="str">
            <v>SH Welded Rail BP</v>
          </cell>
          <cell r="C833">
            <v>0</v>
          </cell>
          <cell r="D833">
            <v>0</v>
          </cell>
          <cell r="E833">
            <v>0</v>
          </cell>
          <cell r="F833">
            <v>0</v>
          </cell>
          <cell r="G833">
            <v>0</v>
          </cell>
          <cell r="H833">
            <v>0</v>
          </cell>
        </row>
        <row r="834">
          <cell r="A834" t="str">
            <v>87203080</v>
          </cell>
          <cell r="B834" t="str">
            <v>New Othr Trk Matl BP</v>
          </cell>
          <cell r="C834">
            <v>0</v>
          </cell>
          <cell r="D834">
            <v>0</v>
          </cell>
          <cell r="E834">
            <v>0</v>
          </cell>
          <cell r="F834">
            <v>0</v>
          </cell>
          <cell r="G834">
            <v>0</v>
          </cell>
          <cell r="H834">
            <v>0</v>
          </cell>
        </row>
        <row r="835">
          <cell r="A835" t="str">
            <v>87203100</v>
          </cell>
          <cell r="B835" t="str">
            <v>Ballast Bill Project</v>
          </cell>
          <cell r="C835">
            <v>0</v>
          </cell>
          <cell r="D835">
            <v>0</v>
          </cell>
          <cell r="E835">
            <v>0</v>
          </cell>
          <cell r="F835">
            <v>0</v>
          </cell>
          <cell r="G835">
            <v>0</v>
          </cell>
          <cell r="H835">
            <v>0</v>
          </cell>
        </row>
        <row r="836">
          <cell r="A836" t="str">
            <v>87203120</v>
          </cell>
          <cell r="B836" t="str">
            <v>Telecom Matl BP</v>
          </cell>
          <cell r="C836">
            <v>0</v>
          </cell>
          <cell r="D836">
            <v>0</v>
          </cell>
          <cell r="E836">
            <v>0</v>
          </cell>
          <cell r="F836">
            <v>0</v>
          </cell>
          <cell r="G836">
            <v>0</v>
          </cell>
          <cell r="H836">
            <v>0</v>
          </cell>
        </row>
        <row r="837">
          <cell r="A837" t="str">
            <v>87203130</v>
          </cell>
          <cell r="B837" t="str">
            <v>Signal Matl BP</v>
          </cell>
          <cell r="C837">
            <v>0</v>
          </cell>
          <cell r="D837">
            <v>0</v>
          </cell>
          <cell r="E837">
            <v>0</v>
          </cell>
          <cell r="F837">
            <v>0</v>
          </cell>
          <cell r="G837">
            <v>0</v>
          </cell>
          <cell r="H837">
            <v>0</v>
          </cell>
        </row>
        <row r="838">
          <cell r="A838" t="str">
            <v>87203140</v>
          </cell>
          <cell r="B838" t="str">
            <v>Structures Matl BP</v>
          </cell>
          <cell r="C838">
            <v>0</v>
          </cell>
          <cell r="D838">
            <v>0</v>
          </cell>
          <cell r="E838">
            <v>0</v>
          </cell>
          <cell r="F838">
            <v>0</v>
          </cell>
          <cell r="G838">
            <v>0</v>
          </cell>
          <cell r="H838">
            <v>0</v>
          </cell>
        </row>
        <row r="839">
          <cell r="A839" t="str">
            <v>87203190</v>
          </cell>
          <cell r="B839" t="str">
            <v>Othr M/W Matl BP</v>
          </cell>
          <cell r="C839">
            <v>0</v>
          </cell>
          <cell r="D839">
            <v>0</v>
          </cell>
          <cell r="E839">
            <v>0</v>
          </cell>
          <cell r="F839">
            <v>0</v>
          </cell>
          <cell r="G839">
            <v>0</v>
          </cell>
          <cell r="H839">
            <v>0</v>
          </cell>
        </row>
        <row r="840">
          <cell r="A840" t="str">
            <v>87203200</v>
          </cell>
          <cell r="B840" t="str">
            <v>Locomotive</v>
          </cell>
          <cell r="C840">
            <v>0</v>
          </cell>
          <cell r="D840">
            <v>0</v>
          </cell>
          <cell r="E840">
            <v>0</v>
          </cell>
          <cell r="F840">
            <v>0</v>
          </cell>
          <cell r="G840">
            <v>0</v>
          </cell>
          <cell r="H840">
            <v>0</v>
          </cell>
        </row>
        <row r="841">
          <cell r="A841" t="str">
            <v>87203280</v>
          </cell>
          <cell r="B841" t="str">
            <v>Purchase Capitalized</v>
          </cell>
          <cell r="C841">
            <v>0</v>
          </cell>
          <cell r="D841">
            <v>0</v>
          </cell>
          <cell r="E841">
            <v>0</v>
          </cell>
          <cell r="F841">
            <v>0</v>
          </cell>
          <cell r="G841">
            <v>0</v>
          </cell>
          <cell r="H841">
            <v>0</v>
          </cell>
        </row>
        <row r="842">
          <cell r="A842" t="str">
            <v>87203620</v>
          </cell>
          <cell r="B842" t="str">
            <v>Legl Svcs I&amp;EFees BP</v>
          </cell>
          <cell r="C842">
            <v>0</v>
          </cell>
          <cell r="D842">
            <v>0</v>
          </cell>
          <cell r="E842">
            <v>0</v>
          </cell>
          <cell r="F842">
            <v>0</v>
          </cell>
          <cell r="G842">
            <v>0</v>
          </cell>
          <cell r="H842">
            <v>0</v>
          </cell>
        </row>
        <row r="843">
          <cell r="A843" t="str">
            <v>87203670</v>
          </cell>
          <cell r="B843" t="str">
            <v>Pro Eng Sig Svc BP</v>
          </cell>
          <cell r="C843">
            <v>0</v>
          </cell>
          <cell r="D843">
            <v>0</v>
          </cell>
          <cell r="E843">
            <v>0</v>
          </cell>
          <cell r="F843">
            <v>0</v>
          </cell>
          <cell r="G843">
            <v>0</v>
          </cell>
          <cell r="H843">
            <v>0</v>
          </cell>
        </row>
        <row r="844">
          <cell r="A844" t="str">
            <v>87203690</v>
          </cell>
          <cell r="B844" t="str">
            <v>Pro Svc OS NLegl BP</v>
          </cell>
          <cell r="C844">
            <v>0</v>
          </cell>
          <cell r="D844">
            <v>0</v>
          </cell>
          <cell r="E844">
            <v>0</v>
          </cell>
          <cell r="F844">
            <v>0</v>
          </cell>
          <cell r="G844">
            <v>0</v>
          </cell>
          <cell r="H844">
            <v>0</v>
          </cell>
        </row>
        <row r="845">
          <cell r="A845" t="str">
            <v>87203890</v>
          </cell>
          <cell r="B845" t="str">
            <v>Cons Mg Svc Bill Prj</v>
          </cell>
          <cell r="C845">
            <v>0</v>
          </cell>
          <cell r="D845">
            <v>0</v>
          </cell>
          <cell r="E845">
            <v>0</v>
          </cell>
          <cell r="F845">
            <v>0</v>
          </cell>
          <cell r="G845">
            <v>0</v>
          </cell>
          <cell r="H845">
            <v>0</v>
          </cell>
        </row>
        <row r="846">
          <cell r="A846" t="str">
            <v>87203910</v>
          </cell>
          <cell r="B846" t="str">
            <v>Cont Equip WO Op BP</v>
          </cell>
          <cell r="C846">
            <v>0</v>
          </cell>
          <cell r="D846">
            <v>0</v>
          </cell>
          <cell r="E846">
            <v>0</v>
          </cell>
          <cell r="F846">
            <v>0</v>
          </cell>
          <cell r="G846">
            <v>0</v>
          </cell>
          <cell r="H846">
            <v>0</v>
          </cell>
        </row>
        <row r="847">
          <cell r="A847" t="str">
            <v>87203920</v>
          </cell>
          <cell r="B847" t="str">
            <v>Oper Cont Equip BP</v>
          </cell>
          <cell r="C847">
            <v>0</v>
          </cell>
          <cell r="D847">
            <v>0</v>
          </cell>
          <cell r="E847">
            <v>0</v>
          </cell>
          <cell r="F847">
            <v>0</v>
          </cell>
          <cell r="G847">
            <v>0</v>
          </cell>
          <cell r="H847">
            <v>0</v>
          </cell>
        </row>
        <row r="848">
          <cell r="A848" t="str">
            <v>87203940</v>
          </cell>
          <cell r="B848" t="str">
            <v>Bridge Rep - BP</v>
          </cell>
          <cell r="C848">
            <v>0</v>
          </cell>
          <cell r="D848">
            <v>0</v>
          </cell>
          <cell r="E848">
            <v>0</v>
          </cell>
          <cell r="F848">
            <v>0</v>
          </cell>
          <cell r="G848">
            <v>0</v>
          </cell>
          <cell r="H848">
            <v>0</v>
          </cell>
        </row>
        <row r="849">
          <cell r="A849" t="str">
            <v>87203950</v>
          </cell>
          <cell r="B849" t="str">
            <v>Grade/Pav/Dirt Wk BP</v>
          </cell>
          <cell r="C849">
            <v>0</v>
          </cell>
          <cell r="D849">
            <v>0</v>
          </cell>
          <cell r="E849">
            <v>0</v>
          </cell>
          <cell r="F849">
            <v>0</v>
          </cell>
          <cell r="G849">
            <v>0</v>
          </cell>
          <cell r="H849">
            <v>0</v>
          </cell>
        </row>
        <row r="850">
          <cell r="A850" t="str">
            <v>87203960</v>
          </cell>
          <cell r="B850" t="str">
            <v>Ongoing Facility Ser</v>
          </cell>
          <cell r="C850">
            <v>0</v>
          </cell>
          <cell r="D850">
            <v>0</v>
          </cell>
          <cell r="E850">
            <v>0</v>
          </cell>
          <cell r="F850">
            <v>0</v>
          </cell>
          <cell r="G850">
            <v>0</v>
          </cell>
          <cell r="H850">
            <v>0</v>
          </cell>
        </row>
        <row r="851">
          <cell r="A851" t="str">
            <v>87203980</v>
          </cell>
          <cell r="B851" t="str">
            <v>Const&amp;Demo Bill Prj</v>
          </cell>
          <cell r="C851">
            <v>0</v>
          </cell>
          <cell r="D851">
            <v>0</v>
          </cell>
          <cell r="E851">
            <v>0</v>
          </cell>
          <cell r="F851">
            <v>0</v>
          </cell>
          <cell r="G851">
            <v>0</v>
          </cell>
          <cell r="H851">
            <v>0</v>
          </cell>
        </row>
        <row r="852">
          <cell r="A852" t="str">
            <v>87203990</v>
          </cell>
          <cell r="B852" t="str">
            <v>Cont Svcs - Bill Prj</v>
          </cell>
          <cell r="C852">
            <v>0</v>
          </cell>
          <cell r="D852">
            <v>0</v>
          </cell>
          <cell r="E852">
            <v>0</v>
          </cell>
          <cell r="F852">
            <v>0</v>
          </cell>
          <cell r="G852">
            <v>0</v>
          </cell>
          <cell r="H852">
            <v>0</v>
          </cell>
        </row>
        <row r="853">
          <cell r="A853" t="str">
            <v>87204100</v>
          </cell>
          <cell r="B853" t="str">
            <v>Electricity</v>
          </cell>
          <cell r="C853">
            <v>0</v>
          </cell>
          <cell r="D853">
            <v>0</v>
          </cell>
          <cell r="E853">
            <v>0</v>
          </cell>
          <cell r="F853">
            <v>0</v>
          </cell>
          <cell r="G853">
            <v>0</v>
          </cell>
          <cell r="H853">
            <v>0</v>
          </cell>
        </row>
        <row r="854">
          <cell r="A854" t="str">
            <v>87204330</v>
          </cell>
          <cell r="B854" t="str">
            <v>Rents Ls Vehicles</v>
          </cell>
          <cell r="C854">
            <v>0</v>
          </cell>
          <cell r="D854">
            <v>0</v>
          </cell>
          <cell r="E854">
            <v>0</v>
          </cell>
          <cell r="F854">
            <v>0</v>
          </cell>
          <cell r="G854">
            <v>0</v>
          </cell>
          <cell r="H854">
            <v>0</v>
          </cell>
        </row>
        <row r="855">
          <cell r="A855" t="str">
            <v>87204340</v>
          </cell>
          <cell r="B855" t="str">
            <v>Rents Ls Sm Tools</v>
          </cell>
          <cell r="C855">
            <v>0</v>
          </cell>
          <cell r="D855">
            <v>0</v>
          </cell>
          <cell r="E855">
            <v>0</v>
          </cell>
          <cell r="F855">
            <v>0</v>
          </cell>
          <cell r="G855">
            <v>0</v>
          </cell>
          <cell r="H855">
            <v>0</v>
          </cell>
        </row>
        <row r="856">
          <cell r="A856" t="str">
            <v>87204350</v>
          </cell>
          <cell r="B856" t="str">
            <v>Rents/Leases - Gen F</v>
          </cell>
          <cell r="C856">
            <v>0</v>
          </cell>
          <cell r="D856">
            <v>0</v>
          </cell>
          <cell r="E856">
            <v>0</v>
          </cell>
          <cell r="F856">
            <v>0</v>
          </cell>
          <cell r="G856">
            <v>0</v>
          </cell>
          <cell r="H856">
            <v>0</v>
          </cell>
        </row>
        <row r="857">
          <cell r="A857" t="str">
            <v>87207820</v>
          </cell>
          <cell r="B857" t="str">
            <v>BILLING CREDIT MATER</v>
          </cell>
          <cell r="C857">
            <v>0</v>
          </cell>
          <cell r="D857">
            <v>0</v>
          </cell>
          <cell r="E857">
            <v>0</v>
          </cell>
          <cell r="F857">
            <v>0</v>
          </cell>
          <cell r="G857">
            <v>0</v>
          </cell>
          <cell r="H857">
            <v>0</v>
          </cell>
        </row>
        <row r="858">
          <cell r="A858" t="str">
            <v>87207900</v>
          </cell>
          <cell r="B858" t="str">
            <v>Aud excep on Bill Pr</v>
          </cell>
          <cell r="C858">
            <v>0</v>
          </cell>
          <cell r="D858">
            <v>0</v>
          </cell>
          <cell r="E858">
            <v>0</v>
          </cell>
          <cell r="F858">
            <v>0</v>
          </cell>
          <cell r="G858">
            <v>0</v>
          </cell>
          <cell r="H858">
            <v>0</v>
          </cell>
        </row>
        <row r="859">
          <cell r="A859" t="str">
            <v>87207910</v>
          </cell>
          <cell r="B859" t="str">
            <v>Billable Rejections</v>
          </cell>
          <cell r="C859">
            <v>0</v>
          </cell>
          <cell r="D859">
            <v>0</v>
          </cell>
          <cell r="E859">
            <v>0</v>
          </cell>
          <cell r="F859">
            <v>0</v>
          </cell>
          <cell r="G859">
            <v>0</v>
          </cell>
          <cell r="H859">
            <v>0</v>
          </cell>
        </row>
        <row r="860">
          <cell r="A860" t="str">
            <v>87207920</v>
          </cell>
          <cell r="B860" t="str">
            <v>Capital Adjustments</v>
          </cell>
          <cell r="C860">
            <v>0</v>
          </cell>
          <cell r="D860">
            <v>0</v>
          </cell>
          <cell r="E860">
            <v>0</v>
          </cell>
          <cell r="F860">
            <v>0</v>
          </cell>
          <cell r="G860">
            <v>0</v>
          </cell>
          <cell r="H860">
            <v>0</v>
          </cell>
        </row>
        <row r="861">
          <cell r="A861" t="str">
            <v>87283710</v>
          </cell>
          <cell r="B861" t="str">
            <v>Corp Lod - RRI</v>
          </cell>
          <cell r="C861">
            <v>0</v>
          </cell>
          <cell r="D861">
            <v>0</v>
          </cell>
          <cell r="E861">
            <v>0</v>
          </cell>
          <cell r="F861">
            <v>0</v>
          </cell>
          <cell r="G861">
            <v>0</v>
          </cell>
          <cell r="H861">
            <v>0</v>
          </cell>
        </row>
        <row r="862">
          <cell r="A862" t="str">
            <v>87301902</v>
          </cell>
          <cell r="B862" t="str">
            <v>Acct 3412 Protection</v>
          </cell>
          <cell r="C862">
            <v>0</v>
          </cell>
          <cell r="D862">
            <v>0</v>
          </cell>
          <cell r="E862">
            <v>0</v>
          </cell>
          <cell r="F862">
            <v>0</v>
          </cell>
          <cell r="G862">
            <v>0</v>
          </cell>
          <cell r="H862">
            <v>0</v>
          </cell>
        </row>
        <row r="863">
          <cell r="A863" t="str">
            <v>87302211</v>
          </cell>
          <cell r="B863" t="str">
            <v>Exempt PR Tax Credit</v>
          </cell>
          <cell r="C863">
            <v>0</v>
          </cell>
          <cell r="D863">
            <v>0</v>
          </cell>
          <cell r="E863">
            <v>0</v>
          </cell>
          <cell r="F863">
            <v>0</v>
          </cell>
          <cell r="G863">
            <v>0</v>
          </cell>
          <cell r="H863">
            <v>0</v>
          </cell>
        </row>
        <row r="864">
          <cell r="A864" t="str">
            <v>87302290</v>
          </cell>
          <cell r="B864" t="str">
            <v>Scheduled PR Tax Cre</v>
          </cell>
          <cell r="C864">
            <v>0</v>
          </cell>
          <cell r="D864">
            <v>0</v>
          </cell>
          <cell r="E864">
            <v>0</v>
          </cell>
          <cell r="F864">
            <v>0</v>
          </cell>
          <cell r="G864">
            <v>0</v>
          </cell>
          <cell r="H864">
            <v>0</v>
          </cell>
        </row>
        <row r="865">
          <cell r="A865" t="str">
            <v>87302303</v>
          </cell>
          <cell r="B865" t="str">
            <v>Exempt H&amp;W Credits</v>
          </cell>
          <cell r="C865">
            <v>0</v>
          </cell>
          <cell r="D865">
            <v>0</v>
          </cell>
          <cell r="E865">
            <v>0</v>
          </cell>
          <cell r="F865">
            <v>0</v>
          </cell>
          <cell r="G865">
            <v>0</v>
          </cell>
          <cell r="H865">
            <v>0</v>
          </cell>
        </row>
        <row r="866">
          <cell r="A866" t="str">
            <v>87302320</v>
          </cell>
          <cell r="B866" t="str">
            <v>Scheduled H&amp;W</v>
          </cell>
          <cell r="C866">
            <v>0</v>
          </cell>
          <cell r="D866">
            <v>0</v>
          </cell>
          <cell r="E866">
            <v>0</v>
          </cell>
          <cell r="F866">
            <v>0</v>
          </cell>
          <cell r="G866">
            <v>0</v>
          </cell>
          <cell r="H866">
            <v>0</v>
          </cell>
        </row>
        <row r="867">
          <cell r="A867" t="str">
            <v>87303881</v>
          </cell>
          <cell r="B867" t="str">
            <v>Intercompany Insuran</v>
          </cell>
          <cell r="C867">
            <v>0</v>
          </cell>
          <cell r="D867">
            <v>0</v>
          </cell>
          <cell r="E867">
            <v>0</v>
          </cell>
          <cell r="F867">
            <v>0</v>
          </cell>
          <cell r="G867">
            <v>0</v>
          </cell>
          <cell r="H867">
            <v>0</v>
          </cell>
        </row>
        <row r="868">
          <cell r="A868" t="str">
            <v>87303883</v>
          </cell>
          <cell r="B868" t="str">
            <v>Inte Ins EQ OH Re PS</v>
          </cell>
          <cell r="C868">
            <v>0</v>
          </cell>
          <cell r="D868">
            <v>0</v>
          </cell>
          <cell r="E868">
            <v>0</v>
          </cell>
          <cell r="F868">
            <v>0</v>
          </cell>
          <cell r="G868">
            <v>0</v>
          </cell>
          <cell r="H868">
            <v>0</v>
          </cell>
        </row>
        <row r="869">
          <cell r="A869" t="str">
            <v>87307801</v>
          </cell>
          <cell r="B869" t="str">
            <v>Intercompany Insuran</v>
          </cell>
          <cell r="C869">
            <v>0</v>
          </cell>
          <cell r="D869">
            <v>0</v>
          </cell>
          <cell r="E869">
            <v>0</v>
          </cell>
          <cell r="F869">
            <v>0</v>
          </cell>
          <cell r="G869">
            <v>0</v>
          </cell>
          <cell r="H869">
            <v>0</v>
          </cell>
        </row>
        <row r="870">
          <cell r="A870" t="str">
            <v>87307830</v>
          </cell>
          <cell r="B870" t="str">
            <v>Inte Ins EQ OH Recla</v>
          </cell>
          <cell r="C870">
            <v>0</v>
          </cell>
          <cell r="D870">
            <v>0</v>
          </cell>
          <cell r="E870">
            <v>0</v>
          </cell>
          <cell r="F870">
            <v>0</v>
          </cell>
          <cell r="G870">
            <v>0</v>
          </cell>
          <cell r="H870">
            <v>0</v>
          </cell>
        </row>
        <row r="871">
          <cell r="A871" t="str">
            <v>87315031</v>
          </cell>
          <cell r="B871" t="str">
            <v>Freight Claims Paid</v>
          </cell>
          <cell r="C871">
            <v>0</v>
          </cell>
          <cell r="D871">
            <v>0</v>
          </cell>
          <cell r="E871">
            <v>0</v>
          </cell>
          <cell r="F871">
            <v>0</v>
          </cell>
          <cell r="G871">
            <v>0</v>
          </cell>
          <cell r="H871">
            <v>0</v>
          </cell>
        </row>
        <row r="872">
          <cell r="A872" t="str">
            <v>87345055</v>
          </cell>
          <cell r="B872" t="str">
            <v>Property Dam Clai -P</v>
          </cell>
          <cell r="C872">
            <v>0</v>
          </cell>
          <cell r="D872">
            <v>0</v>
          </cell>
          <cell r="E872">
            <v>0</v>
          </cell>
          <cell r="F872">
            <v>0</v>
          </cell>
          <cell r="G872">
            <v>0</v>
          </cell>
          <cell r="H872">
            <v>0</v>
          </cell>
        </row>
        <row r="873">
          <cell r="A873" t="str">
            <v>87365343</v>
          </cell>
          <cell r="B873" t="str">
            <v>Frn  Dam - Rep &amp; Tow</v>
          </cell>
          <cell r="C873">
            <v>0</v>
          </cell>
          <cell r="D873">
            <v>0</v>
          </cell>
          <cell r="E873">
            <v>0</v>
          </cell>
          <cell r="F873">
            <v>0</v>
          </cell>
          <cell r="G873">
            <v>0</v>
          </cell>
          <cell r="H873">
            <v>0</v>
          </cell>
        </row>
        <row r="874">
          <cell r="A874" t="str">
            <v>87375344</v>
          </cell>
          <cell r="B874" t="str">
            <v>Frn  Dest - Sett &amp; T</v>
          </cell>
          <cell r="C874">
            <v>0</v>
          </cell>
          <cell r="D874">
            <v>0</v>
          </cell>
          <cell r="E874">
            <v>0</v>
          </cell>
          <cell r="F874">
            <v>0</v>
          </cell>
          <cell r="G874">
            <v>0</v>
          </cell>
          <cell r="H874">
            <v>0</v>
          </cell>
        </row>
        <row r="875">
          <cell r="A875" t="str">
            <v>87385040</v>
          </cell>
          <cell r="B875" t="str">
            <v>Contracted Clearing</v>
          </cell>
          <cell r="C875">
            <v>0</v>
          </cell>
          <cell r="D875">
            <v>0</v>
          </cell>
          <cell r="E875">
            <v>0</v>
          </cell>
          <cell r="F875">
            <v>0</v>
          </cell>
          <cell r="G875">
            <v>0</v>
          </cell>
          <cell r="H875">
            <v>0</v>
          </cell>
        </row>
        <row r="876">
          <cell r="A876" t="str">
            <v>87385041</v>
          </cell>
          <cell r="B876" t="str">
            <v>Leased Equipment (BN</v>
          </cell>
          <cell r="C876">
            <v>0</v>
          </cell>
          <cell r="D876">
            <v>0</v>
          </cell>
          <cell r="E876">
            <v>0</v>
          </cell>
          <cell r="F876">
            <v>0</v>
          </cell>
          <cell r="G876">
            <v>0</v>
          </cell>
          <cell r="H876">
            <v>0</v>
          </cell>
        </row>
        <row r="877">
          <cell r="A877" t="str">
            <v>87385042</v>
          </cell>
          <cell r="B877" t="str">
            <v>Pollution Control -</v>
          </cell>
          <cell r="C877">
            <v>0</v>
          </cell>
          <cell r="D877">
            <v>0</v>
          </cell>
          <cell r="E877">
            <v>0</v>
          </cell>
          <cell r="F877">
            <v>0</v>
          </cell>
          <cell r="G877">
            <v>0</v>
          </cell>
          <cell r="H877">
            <v>0</v>
          </cell>
        </row>
        <row r="878">
          <cell r="A878" t="str">
            <v>87385043</v>
          </cell>
          <cell r="B878" t="str">
            <v>Environmental Emerge</v>
          </cell>
          <cell r="C878">
            <v>0</v>
          </cell>
          <cell r="D878">
            <v>0</v>
          </cell>
          <cell r="E878">
            <v>0</v>
          </cell>
          <cell r="F878">
            <v>0</v>
          </cell>
          <cell r="G878">
            <v>0</v>
          </cell>
          <cell r="H878">
            <v>0</v>
          </cell>
        </row>
        <row r="879">
          <cell r="A879" t="str">
            <v>87385044</v>
          </cell>
          <cell r="B879" t="str">
            <v>Drayage - Project Re</v>
          </cell>
          <cell r="C879">
            <v>0</v>
          </cell>
          <cell r="D879">
            <v>0</v>
          </cell>
          <cell r="E879">
            <v>0</v>
          </cell>
          <cell r="F879">
            <v>0</v>
          </cell>
          <cell r="G879">
            <v>0</v>
          </cell>
          <cell r="H879">
            <v>0</v>
          </cell>
        </row>
        <row r="880">
          <cell r="A880" t="str">
            <v>87385045</v>
          </cell>
          <cell r="B880" t="str">
            <v>Contracted Labor - I</v>
          </cell>
          <cell r="C880">
            <v>0</v>
          </cell>
          <cell r="D880">
            <v>0</v>
          </cell>
          <cell r="E880">
            <v>0</v>
          </cell>
          <cell r="F880">
            <v>0</v>
          </cell>
          <cell r="G880">
            <v>0</v>
          </cell>
          <cell r="H880">
            <v>0</v>
          </cell>
        </row>
        <row r="881">
          <cell r="A881" t="str">
            <v>87385047</v>
          </cell>
          <cell r="B881" t="str">
            <v>Contracted Labor - I</v>
          </cell>
          <cell r="C881">
            <v>0</v>
          </cell>
          <cell r="D881">
            <v>0</v>
          </cell>
          <cell r="E881">
            <v>0</v>
          </cell>
          <cell r="F881">
            <v>0</v>
          </cell>
          <cell r="G881">
            <v>0</v>
          </cell>
          <cell r="H881">
            <v>0</v>
          </cell>
        </row>
        <row r="882">
          <cell r="A882" t="str">
            <v>87385048</v>
          </cell>
          <cell r="B882" t="str">
            <v>Other Cas Expen - Pr</v>
          </cell>
          <cell r="C882">
            <v>0</v>
          </cell>
          <cell r="D882">
            <v>0</v>
          </cell>
          <cell r="E882">
            <v>0</v>
          </cell>
          <cell r="F882">
            <v>0</v>
          </cell>
          <cell r="G882">
            <v>0</v>
          </cell>
          <cell r="H882">
            <v>0</v>
          </cell>
        </row>
        <row r="883">
          <cell r="A883" t="str">
            <v>87395035</v>
          </cell>
          <cell r="B883" t="str">
            <v>Frt Claims - Inc Pro</v>
          </cell>
          <cell r="C883">
            <v>0</v>
          </cell>
          <cell r="D883">
            <v>0</v>
          </cell>
          <cell r="E883">
            <v>0</v>
          </cell>
          <cell r="F883">
            <v>0</v>
          </cell>
          <cell r="G883">
            <v>0</v>
          </cell>
          <cell r="H883">
            <v>0</v>
          </cell>
        </row>
        <row r="884">
          <cell r="A884" t="str">
            <v>87395050</v>
          </cell>
          <cell r="B884" t="str">
            <v>Casualty - Spe Res -</v>
          </cell>
          <cell r="C884">
            <v>0</v>
          </cell>
          <cell r="D884">
            <v>0</v>
          </cell>
          <cell r="E884">
            <v>0</v>
          </cell>
          <cell r="F884">
            <v>0</v>
          </cell>
          <cell r="G884">
            <v>0</v>
          </cell>
          <cell r="H884">
            <v>0</v>
          </cell>
        </row>
        <row r="885">
          <cell r="A885" t="str">
            <v>87405240</v>
          </cell>
          <cell r="B885" t="str">
            <v>Frn  Dam/Dest - Rep</v>
          </cell>
          <cell r="C885">
            <v>0</v>
          </cell>
          <cell r="D885">
            <v>0</v>
          </cell>
          <cell r="E885">
            <v>0</v>
          </cell>
          <cell r="F885">
            <v>0</v>
          </cell>
          <cell r="G885">
            <v>0</v>
          </cell>
          <cell r="H885">
            <v>0</v>
          </cell>
        </row>
        <row r="886">
          <cell r="A886" t="str">
            <v>87415051</v>
          </cell>
          <cell r="B886" t="str">
            <v>Offline Derai - Proj</v>
          </cell>
          <cell r="C886">
            <v>0</v>
          </cell>
          <cell r="D886">
            <v>0</v>
          </cell>
          <cell r="E886">
            <v>0</v>
          </cell>
          <cell r="F886">
            <v>0</v>
          </cell>
          <cell r="G886">
            <v>0</v>
          </cell>
          <cell r="H886">
            <v>0</v>
          </cell>
        </row>
        <row r="887">
          <cell r="A887" t="str">
            <v>87426066</v>
          </cell>
          <cell r="B887" t="str">
            <v>Frn Rep Sett or To</v>
          </cell>
          <cell r="C887">
            <v>0</v>
          </cell>
          <cell r="D887">
            <v>0</v>
          </cell>
          <cell r="E887">
            <v>0</v>
          </cell>
          <cell r="F887">
            <v>0</v>
          </cell>
          <cell r="G887">
            <v>0</v>
          </cell>
          <cell r="H887">
            <v>0</v>
          </cell>
        </row>
        <row r="888">
          <cell r="A888" t="str">
            <v>87533951</v>
          </cell>
          <cell r="B888" t="str">
            <v>Remediation Payments</v>
          </cell>
          <cell r="C888">
            <v>0</v>
          </cell>
          <cell r="D888">
            <v>0</v>
          </cell>
          <cell r="E888">
            <v>0</v>
          </cell>
          <cell r="F888">
            <v>0</v>
          </cell>
          <cell r="G888">
            <v>0</v>
          </cell>
          <cell r="H888">
            <v>0</v>
          </cell>
        </row>
        <row r="889">
          <cell r="A889" t="str">
            <v>87534951</v>
          </cell>
          <cell r="B889" t="str">
            <v>Legal Fees Payments</v>
          </cell>
          <cell r="C889">
            <v>0</v>
          </cell>
          <cell r="D889">
            <v>0</v>
          </cell>
          <cell r="E889">
            <v>0</v>
          </cell>
          <cell r="F889">
            <v>0</v>
          </cell>
          <cell r="G889">
            <v>0</v>
          </cell>
          <cell r="H889">
            <v>0</v>
          </cell>
        </row>
        <row r="890">
          <cell r="A890" t="str">
            <v>87535000</v>
          </cell>
          <cell r="B890" t="str">
            <v>Reimbur-Recov - Env</v>
          </cell>
          <cell r="C890">
            <v>0</v>
          </cell>
          <cell r="D890">
            <v>0</v>
          </cell>
          <cell r="E890">
            <v>0</v>
          </cell>
          <cell r="F890">
            <v>0</v>
          </cell>
          <cell r="G890">
            <v>0</v>
          </cell>
          <cell r="H890">
            <v>0</v>
          </cell>
        </row>
        <row r="891">
          <cell r="A891" t="str">
            <v>87536951</v>
          </cell>
          <cell r="B891" t="str">
            <v>3rd Party Claims Pay</v>
          </cell>
          <cell r="C891">
            <v>0</v>
          </cell>
          <cell r="D891">
            <v>0</v>
          </cell>
          <cell r="E891">
            <v>0</v>
          </cell>
          <cell r="F891">
            <v>0</v>
          </cell>
          <cell r="G891">
            <v>0</v>
          </cell>
          <cell r="H891">
            <v>0</v>
          </cell>
        </row>
        <row r="892">
          <cell r="A892" t="str">
            <v>87537951</v>
          </cell>
          <cell r="B892" t="str">
            <v>3rd Party Legal Fees</v>
          </cell>
          <cell r="C892">
            <v>0</v>
          </cell>
          <cell r="D892">
            <v>0</v>
          </cell>
          <cell r="E892">
            <v>0</v>
          </cell>
          <cell r="F892">
            <v>0</v>
          </cell>
          <cell r="G892">
            <v>0</v>
          </cell>
          <cell r="H892">
            <v>0</v>
          </cell>
        </row>
        <row r="893">
          <cell r="A893" t="str">
            <v>87805034</v>
          </cell>
          <cell r="B893" t="str">
            <v>Frt Claims - Unap Fr</v>
          </cell>
          <cell r="C893">
            <v>0</v>
          </cell>
          <cell r="D893">
            <v>0</v>
          </cell>
          <cell r="E893">
            <v>0</v>
          </cell>
          <cell r="F893">
            <v>0</v>
          </cell>
          <cell r="G893">
            <v>0</v>
          </cell>
          <cell r="H893">
            <v>0</v>
          </cell>
        </row>
        <row r="894">
          <cell r="A894" t="str">
            <v>87835033</v>
          </cell>
          <cell r="B894" t="str">
            <v>Frt Claims - Tem Sus</v>
          </cell>
          <cell r="C894">
            <v>0</v>
          </cell>
          <cell r="D894">
            <v>0</v>
          </cell>
          <cell r="E894">
            <v>0</v>
          </cell>
          <cell r="F894">
            <v>0</v>
          </cell>
          <cell r="G894">
            <v>0</v>
          </cell>
          <cell r="H894">
            <v>0</v>
          </cell>
        </row>
        <row r="895">
          <cell r="A895" t="str">
            <v>87845032</v>
          </cell>
          <cell r="B895" t="str">
            <v>Frt Claims - Inter S</v>
          </cell>
          <cell r="C895">
            <v>0</v>
          </cell>
          <cell r="D895">
            <v>0</v>
          </cell>
          <cell r="E895">
            <v>0</v>
          </cell>
          <cell r="F895">
            <v>0</v>
          </cell>
          <cell r="G895">
            <v>0</v>
          </cell>
          <cell r="H895">
            <v>0</v>
          </cell>
        </row>
        <row r="896">
          <cell r="A896" t="str">
            <v>87903990</v>
          </cell>
          <cell r="B896" t="str">
            <v>Ballast Equipment OL</v>
          </cell>
          <cell r="C896">
            <v>0</v>
          </cell>
          <cell r="D896">
            <v>0</v>
          </cell>
          <cell r="E896">
            <v>0</v>
          </cell>
          <cell r="F896">
            <v>0</v>
          </cell>
          <cell r="G896">
            <v>0</v>
          </cell>
          <cell r="H896">
            <v>0</v>
          </cell>
        </row>
        <row r="897">
          <cell r="A897" t="str">
            <v>87912990</v>
          </cell>
          <cell r="B897" t="str">
            <v>Plastic Ties - Unins</v>
          </cell>
          <cell r="C897">
            <v>0</v>
          </cell>
          <cell r="D897">
            <v>0</v>
          </cell>
          <cell r="E897">
            <v>0</v>
          </cell>
          <cell r="F897">
            <v>0</v>
          </cell>
          <cell r="G897">
            <v>0</v>
          </cell>
          <cell r="H897">
            <v>0</v>
          </cell>
        </row>
        <row r="898">
          <cell r="A898" t="str">
            <v>87913000</v>
          </cell>
          <cell r="B898" t="str">
            <v>Uninstalled AFE Mate</v>
          </cell>
          <cell r="C898">
            <v>0</v>
          </cell>
          <cell r="D898">
            <v>0</v>
          </cell>
          <cell r="E898">
            <v>0</v>
          </cell>
          <cell r="F898">
            <v>0</v>
          </cell>
          <cell r="G898">
            <v>0</v>
          </cell>
          <cell r="H898">
            <v>0</v>
          </cell>
        </row>
        <row r="899">
          <cell r="A899" t="str">
            <v>87913020</v>
          </cell>
          <cell r="B899" t="str">
            <v>NEW CONCRETE/STEEL T</v>
          </cell>
          <cell r="C899">
            <v>0</v>
          </cell>
          <cell r="D899">
            <v>0</v>
          </cell>
          <cell r="E899">
            <v>0</v>
          </cell>
          <cell r="F899">
            <v>0</v>
          </cell>
          <cell r="G899">
            <v>0</v>
          </cell>
          <cell r="H899">
            <v>0</v>
          </cell>
        </row>
        <row r="900">
          <cell r="A900" t="str">
            <v>87913060</v>
          </cell>
          <cell r="B900" t="str">
            <v>NEW WELDED RAIL - UN</v>
          </cell>
          <cell r="C900">
            <v>0</v>
          </cell>
          <cell r="D900">
            <v>0</v>
          </cell>
          <cell r="E900">
            <v>0</v>
          </cell>
          <cell r="F900">
            <v>0</v>
          </cell>
          <cell r="G900">
            <v>0</v>
          </cell>
          <cell r="H900">
            <v>0</v>
          </cell>
        </row>
        <row r="901">
          <cell r="A901" t="str">
            <v>87913070</v>
          </cell>
          <cell r="B901" t="str">
            <v>SH WELDED RAIL - UNI</v>
          </cell>
          <cell r="C901">
            <v>0</v>
          </cell>
          <cell r="D901">
            <v>0</v>
          </cell>
          <cell r="E901">
            <v>0</v>
          </cell>
          <cell r="F901">
            <v>0</v>
          </cell>
          <cell r="G901">
            <v>0</v>
          </cell>
          <cell r="H901">
            <v>0</v>
          </cell>
        </row>
        <row r="902">
          <cell r="A902" t="str">
            <v>87961950</v>
          </cell>
          <cell r="B902" t="str">
            <v>OL Transportation La</v>
          </cell>
          <cell r="C902">
            <v>0</v>
          </cell>
          <cell r="D902">
            <v>0</v>
          </cell>
          <cell r="E902">
            <v>0</v>
          </cell>
          <cell r="F902">
            <v>0</v>
          </cell>
          <cell r="G902">
            <v>0</v>
          </cell>
          <cell r="H902">
            <v>0</v>
          </cell>
        </row>
        <row r="903">
          <cell r="A903" t="str">
            <v>87962250</v>
          </cell>
          <cell r="B903" t="str">
            <v>OL Transportation PR</v>
          </cell>
          <cell r="C903">
            <v>0</v>
          </cell>
          <cell r="D903">
            <v>0</v>
          </cell>
          <cell r="E903">
            <v>0</v>
          </cell>
          <cell r="F903">
            <v>0</v>
          </cell>
          <cell r="G903">
            <v>0</v>
          </cell>
          <cell r="H903">
            <v>0</v>
          </cell>
        </row>
        <row r="904">
          <cell r="A904" t="str">
            <v>87962340</v>
          </cell>
          <cell r="B904" t="str">
            <v>OL Transportation H&amp;</v>
          </cell>
          <cell r="C904">
            <v>0</v>
          </cell>
          <cell r="D904">
            <v>0</v>
          </cell>
          <cell r="E904">
            <v>0</v>
          </cell>
          <cell r="F904">
            <v>0</v>
          </cell>
          <cell r="G904">
            <v>0</v>
          </cell>
          <cell r="H904">
            <v>0</v>
          </cell>
        </row>
        <row r="905">
          <cell r="A905" t="str">
            <v>88000000</v>
          </cell>
          <cell r="B905" t="str">
            <v>PPA Amort – Interest</v>
          </cell>
          <cell r="C905">
            <v>6561535.3499999996</v>
          </cell>
          <cell r="D905">
            <v>6708539.7599999998</v>
          </cell>
          <cell r="E905">
            <v>-147004.41</v>
          </cell>
          <cell r="F905">
            <v>26424357.100000001</v>
          </cell>
          <cell r="G905">
            <v>27002446.75</v>
          </cell>
          <cell r="H905">
            <v>-578089.65</v>
          </cell>
        </row>
        <row r="906">
          <cell r="A906" t="str">
            <v>88030000</v>
          </cell>
          <cell r="B906" t="str">
            <v>Interest on TxDefic</v>
          </cell>
          <cell r="C906">
            <v>113457.74</v>
          </cell>
          <cell r="D906">
            <v>-2520751.13</v>
          </cell>
          <cell r="E906">
            <v>2634208.87</v>
          </cell>
          <cell r="F906">
            <v>-1519848.84</v>
          </cell>
          <cell r="G906">
            <v>-8257887.6799999997</v>
          </cell>
          <cell r="H906">
            <v>6738038.8399999999</v>
          </cell>
        </row>
        <row r="907">
          <cell r="A907" t="str">
            <v>88100000</v>
          </cell>
          <cell r="B907" t="str">
            <v>Amrtz Debit Dis/Iss</v>
          </cell>
          <cell r="C907">
            <v>-575990.31000000006</v>
          </cell>
          <cell r="D907">
            <v>-516229.47</v>
          </cell>
          <cell r="E907">
            <v>-59760.84</v>
          </cell>
          <cell r="F907">
            <v>-2191872.9700000002</v>
          </cell>
          <cell r="G907">
            <v>-2070000.14</v>
          </cell>
          <cell r="H907">
            <v>-121872.83</v>
          </cell>
        </row>
        <row r="908">
          <cell r="A908" t="str">
            <v>88110000</v>
          </cell>
          <cell r="B908" t="str">
            <v>Contribut to BN Fund</v>
          </cell>
          <cell r="C908">
            <v>0</v>
          </cell>
          <cell r="D908">
            <v>-2500000</v>
          </cell>
          <cell r="E908">
            <v>2500000</v>
          </cell>
          <cell r="F908">
            <v>-10000000</v>
          </cell>
          <cell r="G908">
            <v>-10000000</v>
          </cell>
          <cell r="H908">
            <v>0</v>
          </cell>
        </row>
        <row r="909">
          <cell r="A909" t="str">
            <v>88120000</v>
          </cell>
          <cell r="B909" t="str">
            <v>Inter Expn Stru Annu</v>
          </cell>
          <cell r="C909">
            <v>239305.82</v>
          </cell>
          <cell r="D909">
            <v>-154603.9</v>
          </cell>
          <cell r="E909">
            <v>393909.72</v>
          </cell>
          <cell r="F909">
            <v>-206907.56</v>
          </cell>
          <cell r="G909">
            <v>-508745.24</v>
          </cell>
          <cell r="H909">
            <v>301837.68</v>
          </cell>
        </row>
        <row r="910">
          <cell r="A910" t="str">
            <v>88133690</v>
          </cell>
          <cell r="B910" t="str">
            <v>Political Cont PS</v>
          </cell>
          <cell r="C910">
            <v>-57554.37</v>
          </cell>
          <cell r="D910">
            <v>-16531.7</v>
          </cell>
          <cell r="E910">
            <v>-41022.67</v>
          </cell>
          <cell r="F910">
            <v>-84692.37</v>
          </cell>
          <cell r="G910">
            <v>-57546.38</v>
          </cell>
          <cell r="H910">
            <v>-27145.99</v>
          </cell>
        </row>
        <row r="911">
          <cell r="A911" t="str">
            <v>88134050</v>
          </cell>
          <cell r="B911" t="str">
            <v>Political Cont BuCar</v>
          </cell>
          <cell r="C911">
            <v>-111462.06</v>
          </cell>
          <cell r="D911">
            <v>-122946.64</v>
          </cell>
          <cell r="E911">
            <v>11484.58</v>
          </cell>
          <cell r="F911">
            <v>-126834.4</v>
          </cell>
          <cell r="G911">
            <v>-213967.85</v>
          </cell>
          <cell r="H911">
            <v>87133.45</v>
          </cell>
        </row>
        <row r="912">
          <cell r="A912" t="str">
            <v>88134070</v>
          </cell>
          <cell r="B912" t="str">
            <v>Political Cont Ent</v>
          </cell>
          <cell r="C912">
            <v>-2066.13</v>
          </cell>
          <cell r="D912">
            <v>-2087.69</v>
          </cell>
          <cell r="E912">
            <v>21.56</v>
          </cell>
          <cell r="F912">
            <v>-11367.51</v>
          </cell>
          <cell r="G912">
            <v>-5871.61</v>
          </cell>
          <cell r="H912">
            <v>-5495.9</v>
          </cell>
        </row>
        <row r="913">
          <cell r="A913" t="str">
            <v>88135300</v>
          </cell>
          <cell r="B913" t="str">
            <v>Political Cont Adv</v>
          </cell>
          <cell r="C913">
            <v>0</v>
          </cell>
          <cell r="D913">
            <v>-125</v>
          </cell>
          <cell r="E913">
            <v>125</v>
          </cell>
          <cell r="F913">
            <v>-400</v>
          </cell>
          <cell r="G913">
            <v>-518</v>
          </cell>
          <cell r="H913">
            <v>118</v>
          </cell>
        </row>
        <row r="914">
          <cell r="A914" t="str">
            <v>88135310</v>
          </cell>
          <cell r="B914" t="str">
            <v>Political Cont Promo</v>
          </cell>
          <cell r="C914">
            <v>-6496.97</v>
          </cell>
          <cell r="D914">
            <v>-13034.12</v>
          </cell>
          <cell r="E914">
            <v>6537.15</v>
          </cell>
          <cell r="F914">
            <v>-10777.04</v>
          </cell>
          <cell r="G914">
            <v>-14635.48</v>
          </cell>
          <cell r="H914">
            <v>3858.44</v>
          </cell>
        </row>
        <row r="915">
          <cell r="A915" t="str">
            <v>88135320</v>
          </cell>
          <cell r="B915" t="str">
            <v>Political Cont CmFun</v>
          </cell>
          <cell r="C915">
            <v>-163825.35</v>
          </cell>
          <cell r="D915">
            <v>0</v>
          </cell>
          <cell r="E915">
            <v>-163825.35</v>
          </cell>
          <cell r="F915">
            <v>-852323.4</v>
          </cell>
          <cell r="G915">
            <v>0</v>
          </cell>
          <cell r="H915">
            <v>-852323.4</v>
          </cell>
        </row>
        <row r="916">
          <cell r="A916" t="str">
            <v>88137610</v>
          </cell>
          <cell r="B916" t="str">
            <v>Political Contr - Ch</v>
          </cell>
          <cell r="C916">
            <v>-217424.08</v>
          </cell>
          <cell r="D916">
            <v>-171618.33</v>
          </cell>
          <cell r="E916">
            <v>-45805.75</v>
          </cell>
          <cell r="F916">
            <v>-809359.08</v>
          </cell>
          <cell r="G916">
            <v>-1170585.17</v>
          </cell>
          <cell r="H916">
            <v>361226.09</v>
          </cell>
        </row>
        <row r="917">
          <cell r="A917" t="str">
            <v>88137614</v>
          </cell>
          <cell r="B917" t="str">
            <v>Political Cont PAC</v>
          </cell>
          <cell r="C917">
            <v>-409075.35</v>
          </cell>
          <cell r="D917">
            <v>-562472.94999999995</v>
          </cell>
          <cell r="E917">
            <v>153397.6</v>
          </cell>
          <cell r="F917">
            <v>-2187949.1</v>
          </cell>
          <cell r="G917">
            <v>-1151258.99</v>
          </cell>
          <cell r="H917">
            <v>-1036690.11</v>
          </cell>
        </row>
        <row r="918">
          <cell r="A918" t="str">
            <v>88137617</v>
          </cell>
          <cell r="B918" t="str">
            <v>Political Cont Corp</v>
          </cell>
          <cell r="C918">
            <v>-425050</v>
          </cell>
          <cell r="D918">
            <v>-334739</v>
          </cell>
          <cell r="E918">
            <v>-90311</v>
          </cell>
          <cell r="F918">
            <v>-1455805</v>
          </cell>
          <cell r="G918">
            <v>-1276369.75</v>
          </cell>
          <cell r="H918">
            <v>-179435.25</v>
          </cell>
        </row>
        <row r="919">
          <cell r="A919" t="str">
            <v>88150000</v>
          </cell>
          <cell r="B919" t="str">
            <v>Charitable Contri BN</v>
          </cell>
          <cell r="C919">
            <v>-51266.74</v>
          </cell>
          <cell r="D919">
            <v>-207523.81</v>
          </cell>
          <cell r="E919">
            <v>156257.07</v>
          </cell>
          <cell r="F919">
            <v>-51266.74</v>
          </cell>
          <cell r="G919">
            <v>-499594.01</v>
          </cell>
          <cell r="H919">
            <v>448327.27</v>
          </cell>
        </row>
        <row r="920">
          <cell r="A920" t="str">
            <v>88160000</v>
          </cell>
          <cell r="B920" t="str">
            <v>Guaranteed Interest</v>
          </cell>
          <cell r="C920">
            <v>-1911.96</v>
          </cell>
          <cell r="D920">
            <v>-2613.6</v>
          </cell>
          <cell r="E920">
            <v>701.64</v>
          </cell>
          <cell r="F920">
            <v>-691224.26</v>
          </cell>
          <cell r="G920">
            <v>25128.27</v>
          </cell>
          <cell r="H920">
            <v>-716352.53</v>
          </cell>
        </row>
        <row r="921">
          <cell r="A921" t="str">
            <v>88320000</v>
          </cell>
          <cell r="B921" t="str">
            <v>Penalty Fine Violate</v>
          </cell>
          <cell r="C921">
            <v>-655531.94999999995</v>
          </cell>
          <cell r="D921">
            <v>-748393.92</v>
          </cell>
          <cell r="E921">
            <v>92861.97</v>
          </cell>
          <cell r="F921">
            <v>-2406104.4</v>
          </cell>
          <cell r="G921">
            <v>-3493273.62</v>
          </cell>
          <cell r="H921">
            <v>1087169.22</v>
          </cell>
        </row>
        <row r="922">
          <cell r="A922" t="str">
            <v>88330000</v>
          </cell>
          <cell r="B922" t="str">
            <v>Misc Fin Charges</v>
          </cell>
          <cell r="C922">
            <v>-236945.83</v>
          </cell>
          <cell r="D922">
            <v>-220108.36</v>
          </cell>
          <cell r="E922">
            <v>-16837.47</v>
          </cell>
          <cell r="F922">
            <v>-1364635.92</v>
          </cell>
          <cell r="G922">
            <v>-1599323.45</v>
          </cell>
          <cell r="H922">
            <v>234687.53</v>
          </cell>
        </row>
        <row r="923">
          <cell r="A923" t="str">
            <v>88360000</v>
          </cell>
          <cell r="B923" t="str">
            <v>All Other Expense</v>
          </cell>
          <cell r="C923">
            <v>-138566.73000000001</v>
          </cell>
          <cell r="D923">
            <v>14987.91</v>
          </cell>
          <cell r="E923">
            <v>-153554.64000000001</v>
          </cell>
          <cell r="F923">
            <v>-237770.87</v>
          </cell>
          <cell r="G923">
            <v>-208110.04</v>
          </cell>
          <cell r="H923">
            <v>-29660.83</v>
          </cell>
        </row>
        <row r="924">
          <cell r="A924" t="str">
            <v>88370000</v>
          </cell>
          <cell r="B924" t="str">
            <v>PPA Amort – Other In</v>
          </cell>
          <cell r="C924">
            <v>334084.67</v>
          </cell>
          <cell r="D924">
            <v>202738.88</v>
          </cell>
          <cell r="E924">
            <v>131345.79</v>
          </cell>
          <cell r="F924">
            <v>1028629.61</v>
          </cell>
          <cell r="G924">
            <v>939476.46</v>
          </cell>
          <cell r="H924">
            <v>89153.15</v>
          </cell>
        </row>
        <row r="925">
          <cell r="A925" t="str">
            <v>88440000</v>
          </cell>
          <cell r="B925" t="str">
            <v>KCT Flyover Int Exp</v>
          </cell>
          <cell r="C925">
            <v>-155872.89000000001</v>
          </cell>
          <cell r="D925">
            <v>-143064.94</v>
          </cell>
          <cell r="E925">
            <v>-12807.95</v>
          </cell>
          <cell r="F925">
            <v>-579884.16</v>
          </cell>
          <cell r="G925">
            <v>-551930.98</v>
          </cell>
          <cell r="H925">
            <v>-27953.18</v>
          </cell>
        </row>
        <row r="926">
          <cell r="A926" t="str">
            <v>88450000</v>
          </cell>
          <cell r="B926" t="str">
            <v>COLI Income/Loss</v>
          </cell>
          <cell r="C926">
            <v>-678694.62</v>
          </cell>
          <cell r="D926">
            <v>754487.46</v>
          </cell>
          <cell r="E926">
            <v>-1433182.08</v>
          </cell>
          <cell r="F926">
            <v>-1777304.99</v>
          </cell>
          <cell r="G926">
            <v>1706804.45</v>
          </cell>
          <cell r="H926">
            <v>-3484109.44</v>
          </cell>
        </row>
        <row r="927">
          <cell r="A927" t="str">
            <v>88460000</v>
          </cell>
          <cell r="B927" t="str">
            <v>COLI Death Benefits</v>
          </cell>
          <cell r="C927">
            <v>0</v>
          </cell>
          <cell r="D927">
            <v>0</v>
          </cell>
          <cell r="E927">
            <v>0</v>
          </cell>
          <cell r="F927">
            <v>497866.7</v>
          </cell>
          <cell r="G927">
            <v>962335.39</v>
          </cell>
          <cell r="H927">
            <v>-464468.69</v>
          </cell>
        </row>
        <row r="928">
          <cell r="A928" t="str">
            <v>88580000</v>
          </cell>
          <cell r="B928" t="str">
            <v>BOD Fees</v>
          </cell>
          <cell r="C928">
            <v>1900</v>
          </cell>
          <cell r="D928">
            <v>3100</v>
          </cell>
          <cell r="E928">
            <v>-1200</v>
          </cell>
          <cell r="F928">
            <v>7000</v>
          </cell>
          <cell r="G928">
            <v>9300</v>
          </cell>
          <cell r="H928">
            <v>-2300</v>
          </cell>
        </row>
        <row r="929">
          <cell r="A929" t="str">
            <v>Net Other Income/Expense</v>
          </cell>
          <cell r="C929">
            <v>27214458.390000012</v>
          </cell>
          <cell r="D929">
            <v>13993737.789999992</v>
          </cell>
          <cell r="E929">
            <v>13220720.600000016</v>
          </cell>
          <cell r="F929">
            <v>75473742.61999996</v>
          </cell>
          <cell r="G929">
            <v>47413398.949999958</v>
          </cell>
          <cell r="H929">
            <v>28060343.670000024</v>
          </cell>
        </row>
        <row r="931">
          <cell r="A931" t="str">
            <v>89400000</v>
          </cell>
          <cell r="B931" t="str">
            <v>State Income Taxes</v>
          </cell>
          <cell r="C931">
            <v>-20907574</v>
          </cell>
          <cell r="D931">
            <v>-6184350</v>
          </cell>
          <cell r="E931">
            <v>-23587224</v>
          </cell>
          <cell r="F931">
            <v>-210215140</v>
          </cell>
          <cell r="G931">
            <v>-218836000</v>
          </cell>
          <cell r="H931">
            <v>-243140</v>
          </cell>
        </row>
        <row r="932">
          <cell r="A932" t="str">
            <v>89410000</v>
          </cell>
          <cell r="B932" t="str">
            <v>PPA Amort – Income T</v>
          </cell>
          <cell r="C932">
            <v>3993.63</v>
          </cell>
          <cell r="D932">
            <v>10023.51</v>
          </cell>
          <cell r="E932">
            <v>-6029.88</v>
          </cell>
          <cell r="F932">
            <v>17582.490000000002</v>
          </cell>
          <cell r="G932">
            <v>40094.04</v>
          </cell>
          <cell r="H932">
            <v>-22511.55</v>
          </cell>
        </row>
        <row r="933">
          <cell r="A933" t="str">
            <v>89420000</v>
          </cell>
          <cell r="B933" t="str">
            <v>Federal Income Taxes</v>
          </cell>
          <cell r="C933">
            <v>-127279118</v>
          </cell>
          <cell r="D933">
            <v>-125563567.73</v>
          </cell>
          <cell r="E933">
            <v>-12943150.27</v>
          </cell>
          <cell r="F933">
            <v>-1578633306</v>
          </cell>
          <cell r="G933">
            <v>-1488756786.1800001</v>
          </cell>
          <cell r="H933">
            <v>-101104119.81999999</v>
          </cell>
        </row>
        <row r="934">
          <cell r="A934" t="str">
            <v>89500000</v>
          </cell>
          <cell r="B934" t="str">
            <v>Deferred State Incom</v>
          </cell>
          <cell r="C934">
            <v>-21270476</v>
          </cell>
          <cell r="D934">
            <v>-74618306</v>
          </cell>
          <cell r="E934">
            <v>73407830</v>
          </cell>
          <cell r="F934">
            <v>-50110476</v>
          </cell>
          <cell r="G934">
            <v>-102778000</v>
          </cell>
          <cell r="H934">
            <v>72727524</v>
          </cell>
        </row>
        <row r="935">
          <cell r="A935" t="str">
            <v>89520000</v>
          </cell>
          <cell r="B935" t="str">
            <v>Defr Federal Inc Tax</v>
          </cell>
          <cell r="C935">
            <v>-539932891</v>
          </cell>
          <cell r="D935">
            <v>-563358348</v>
          </cell>
          <cell r="E935">
            <v>23757457</v>
          </cell>
          <cell r="F935">
            <v>-980056070</v>
          </cell>
          <cell r="G935">
            <v>-778674000.95000005</v>
          </cell>
          <cell r="H935">
            <v>-201050069.05000001</v>
          </cell>
        </row>
        <row r="936">
          <cell r="A936" t="str">
            <v>89530000</v>
          </cell>
          <cell r="B936" t="str">
            <v>PPA Amortization - D</v>
          </cell>
          <cell r="C936">
            <v>-29243569.449999999</v>
          </cell>
          <cell r="D936">
            <v>-14278141.4</v>
          </cell>
          <cell r="E936">
            <v>-14965428.050000001</v>
          </cell>
          <cell r="F936">
            <v>-108865937.03</v>
          </cell>
          <cell r="G936">
            <v>-55010323.079999998</v>
          </cell>
          <cell r="H936">
            <v>-53855613.950000003</v>
          </cell>
        </row>
        <row r="937">
          <cell r="A937" t="str">
            <v>Taxes</v>
          </cell>
          <cell r="C937">
            <v>-738629634.82000005</v>
          </cell>
          <cell r="D937">
            <v>-783992689.62</v>
          </cell>
          <cell r="E937">
            <v>45663454.799999997</v>
          </cell>
          <cell r="F937">
            <v>-2927863346.5400004</v>
          </cell>
          <cell r="G937">
            <v>-2644015016.1700001</v>
          </cell>
          <cell r="H937">
            <v>-283547930.37</v>
          </cell>
        </row>
        <row r="939">
          <cell r="A939" t="str">
            <v>Total</v>
          </cell>
          <cell r="B939" t="str">
            <v>Net Income</v>
          </cell>
          <cell r="C939">
            <v>1244440008.6000013</v>
          </cell>
          <cell r="D939">
            <v>1321910475.3399997</v>
          </cell>
          <cell r="E939">
            <v>-77170066.739999846</v>
          </cell>
          <cell r="F939">
            <v>4914842986.0400047</v>
          </cell>
          <cell r="G939">
            <v>4396952815.4500036</v>
          </cell>
          <cell r="H939">
            <v>518190570.5900017</v>
          </cell>
        </row>
        <row r="941">
          <cell r="A941" t="str">
            <v>BNCF191</v>
          </cell>
          <cell r="B941" t="str">
            <v>Net Income</v>
          </cell>
          <cell r="C941">
            <v>1244440008.5999999</v>
          </cell>
          <cell r="D941">
            <v>1321910475.3399999</v>
          </cell>
          <cell r="E941">
            <v>-77170066.74000001</v>
          </cell>
          <cell r="F941">
            <v>4914842986.04</v>
          </cell>
          <cell r="G941">
            <v>4396952815.4499998</v>
          </cell>
          <cell r="H941">
            <v>518190570.59000003</v>
          </cell>
        </row>
        <row r="943">
          <cell r="A943" t="str">
            <v>Variance</v>
          </cell>
          <cell r="C943">
            <v>0</v>
          </cell>
          <cell r="D943">
            <v>0</v>
          </cell>
          <cell r="E943">
            <v>0</v>
          </cell>
          <cell r="F943">
            <v>0</v>
          </cell>
          <cell r="G943">
            <v>0</v>
          </cell>
          <cell r="H943">
            <v>0</v>
          </cell>
        </row>
      </sheetData>
      <sheetData sheetId="1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4"/>
  <sheetViews>
    <sheetView tabSelected="1" zoomScale="142" zoomScaleNormal="142" workbookViewId="0">
      <selection activeCell="I6" sqref="I6"/>
    </sheetView>
  </sheetViews>
  <sheetFormatPr defaultRowHeight="13" x14ac:dyDescent="0.3"/>
  <cols>
    <col min="1" max="1" width="55.19921875" customWidth="1"/>
    <col min="2" max="2" width="6.19921875" customWidth="1"/>
    <col min="3" max="3" width="13.796875" customWidth="1"/>
    <col min="4" max="4" width="14" customWidth="1"/>
    <col min="5" max="6" width="14.19921875" customWidth="1"/>
    <col min="7" max="7" width="11" bestFit="1" customWidth="1"/>
    <col min="9" max="10" width="10.296875" bestFit="1" customWidth="1"/>
  </cols>
  <sheetData>
    <row r="1" spans="1:10" ht="12" customHeight="1" x14ac:dyDescent="0.3">
      <c r="A1" s="130" t="s">
        <v>34</v>
      </c>
      <c r="B1" s="131"/>
      <c r="C1" s="131"/>
      <c r="D1" s="131"/>
      <c r="E1" s="138" t="s">
        <v>35</v>
      </c>
      <c r="F1" s="139"/>
    </row>
    <row r="2" spans="1:10" ht="12" customHeight="1" x14ac:dyDescent="0.3">
      <c r="A2" s="132" t="s">
        <v>36</v>
      </c>
      <c r="B2" s="133"/>
      <c r="C2" s="133"/>
      <c r="D2" s="133"/>
      <c r="E2" s="140" t="s">
        <v>37</v>
      </c>
      <c r="F2" s="141"/>
    </row>
    <row r="3" spans="1:10" ht="17.25" customHeight="1" x14ac:dyDescent="0.3">
      <c r="A3" s="17"/>
      <c r="B3" s="8"/>
      <c r="C3" s="8"/>
      <c r="D3" s="8"/>
      <c r="E3" s="140" t="s">
        <v>82</v>
      </c>
      <c r="F3" s="141"/>
    </row>
    <row r="4" spans="1:10" ht="21" customHeight="1" x14ac:dyDescent="0.3">
      <c r="A4" s="18"/>
      <c r="B4" s="8"/>
      <c r="C4" s="8"/>
      <c r="D4" s="8"/>
      <c r="E4" s="9" t="s">
        <v>38</v>
      </c>
      <c r="F4" s="19"/>
    </row>
    <row r="5" spans="1:10" ht="17.25" customHeight="1" x14ac:dyDescent="0.3">
      <c r="A5" s="20" t="s">
        <v>85</v>
      </c>
      <c r="B5" s="8"/>
      <c r="C5" s="134" t="s">
        <v>358</v>
      </c>
      <c r="D5" s="134"/>
      <c r="E5" s="134"/>
      <c r="F5" s="135"/>
      <c r="H5" s="112"/>
    </row>
    <row r="6" spans="1:10" ht="12" customHeight="1" x14ac:dyDescent="0.3">
      <c r="A6" s="18"/>
      <c r="B6" s="8"/>
      <c r="C6" s="113" t="s">
        <v>359</v>
      </c>
      <c r="D6" s="113" t="s">
        <v>357</v>
      </c>
      <c r="E6" s="136" t="s">
        <v>354</v>
      </c>
      <c r="F6" s="137"/>
    </row>
    <row r="7" spans="1:10" ht="12" customHeight="1" x14ac:dyDescent="0.3">
      <c r="A7" s="123" t="s">
        <v>1</v>
      </c>
      <c r="B7" s="125" t="s">
        <v>2</v>
      </c>
      <c r="C7" s="127" t="s">
        <v>3</v>
      </c>
      <c r="D7" s="128"/>
      <c r="E7" s="127" t="s">
        <v>4</v>
      </c>
      <c r="F7" s="129"/>
    </row>
    <row r="8" spans="1:10" ht="20.25" customHeight="1" x14ac:dyDescent="0.3">
      <c r="A8" s="124"/>
      <c r="B8" s="126"/>
      <c r="C8" s="2" t="s">
        <v>5</v>
      </c>
      <c r="D8" s="2" t="s">
        <v>6</v>
      </c>
      <c r="E8" s="2" t="s">
        <v>7</v>
      </c>
      <c r="F8" s="13" t="s">
        <v>8</v>
      </c>
    </row>
    <row r="9" spans="1:10" ht="18.75" customHeight="1" x14ac:dyDescent="0.2">
      <c r="A9" s="14" t="s">
        <v>39</v>
      </c>
      <c r="B9" s="11">
        <v>1</v>
      </c>
      <c r="C9" s="115">
        <v>6068590</v>
      </c>
      <c r="D9" s="115">
        <v>6117307</v>
      </c>
      <c r="E9" s="115">
        <v>23228853</v>
      </c>
      <c r="F9" s="116">
        <v>23304769</v>
      </c>
      <c r="H9" s="25"/>
    </row>
    <row r="10" spans="1:10" ht="12" customHeight="1" x14ac:dyDescent="0.2">
      <c r="A10" s="14" t="s">
        <v>9</v>
      </c>
      <c r="B10" s="11">
        <v>2</v>
      </c>
      <c r="C10" s="115">
        <v>0</v>
      </c>
      <c r="D10" s="115">
        <v>0</v>
      </c>
      <c r="E10" s="115">
        <v>0</v>
      </c>
      <c r="F10" s="116">
        <v>0</v>
      </c>
    </row>
    <row r="11" spans="1:10" ht="12" customHeight="1" x14ac:dyDescent="0.2">
      <c r="A11" s="14" t="s">
        <v>10</v>
      </c>
      <c r="B11" s="11">
        <v>3</v>
      </c>
      <c r="C11" s="115">
        <v>0</v>
      </c>
      <c r="D11" s="115">
        <v>0</v>
      </c>
      <c r="E11" s="115">
        <v>0</v>
      </c>
      <c r="F11" s="116">
        <v>0</v>
      </c>
    </row>
    <row r="12" spans="1:10" ht="12" customHeight="1" x14ac:dyDescent="0.2">
      <c r="A12" s="14" t="s">
        <v>11</v>
      </c>
      <c r="B12" s="11">
        <v>4</v>
      </c>
      <c r="C12" s="115">
        <v>139113</v>
      </c>
      <c r="D12" s="115">
        <v>125444</v>
      </c>
      <c r="E12" s="115">
        <v>499805</v>
      </c>
      <c r="F12" s="116">
        <v>510668</v>
      </c>
    </row>
    <row r="13" spans="1:10" ht="12" customHeight="1" x14ac:dyDescent="0.2">
      <c r="A13" s="14" t="s">
        <v>12</v>
      </c>
      <c r="B13" s="11">
        <v>5</v>
      </c>
      <c r="C13" s="115">
        <v>4743</v>
      </c>
      <c r="D13" s="115">
        <v>4619</v>
      </c>
      <c r="E13" s="115">
        <v>18319</v>
      </c>
      <c r="F13" s="116">
        <v>15950</v>
      </c>
    </row>
    <row r="14" spans="1:10" ht="12" customHeight="1" x14ac:dyDescent="0.2">
      <c r="A14" s="14" t="s">
        <v>13</v>
      </c>
      <c r="B14" s="11">
        <v>6</v>
      </c>
      <c r="C14" s="107">
        <f>SUM(C9:C13)</f>
        <v>6212446</v>
      </c>
      <c r="D14" s="107">
        <f>SUM(D9:D13)</f>
        <v>6247370</v>
      </c>
      <c r="E14" s="107">
        <f>SUM(E9:E13)</f>
        <v>23746977</v>
      </c>
      <c r="F14" s="107">
        <f>SUM(F9:F13)</f>
        <v>23831387</v>
      </c>
    </row>
    <row r="15" spans="1:10" ht="18.75" customHeight="1" x14ac:dyDescent="0.2">
      <c r="A15" s="21" t="s">
        <v>40</v>
      </c>
      <c r="B15" s="11">
        <v>7</v>
      </c>
      <c r="C15" s="119">
        <v>488195</v>
      </c>
      <c r="D15" s="119">
        <v>477543</v>
      </c>
      <c r="E15" s="119">
        <v>1925601</v>
      </c>
      <c r="F15" s="120">
        <v>1854927</v>
      </c>
      <c r="G15" s="1"/>
    </row>
    <row r="16" spans="1:10" ht="12" customHeight="1" x14ac:dyDescent="0.2">
      <c r="A16" s="21" t="s">
        <v>77</v>
      </c>
      <c r="B16" s="11">
        <v>8</v>
      </c>
      <c r="C16" s="119">
        <v>545426</v>
      </c>
      <c r="D16" s="119">
        <v>527836</v>
      </c>
      <c r="E16" s="119">
        <v>1833790</v>
      </c>
      <c r="F16" s="120">
        <v>1958143</v>
      </c>
      <c r="G16" s="25"/>
      <c r="H16" s="25"/>
      <c r="I16" s="25"/>
      <c r="J16" s="25"/>
    </row>
    <row r="17" spans="1:10" ht="12" customHeight="1" x14ac:dyDescent="0.2">
      <c r="A17" s="21" t="s">
        <v>78</v>
      </c>
      <c r="B17" s="11">
        <v>9</v>
      </c>
      <c r="C17" s="119">
        <f>SUM(C15:C16)</f>
        <v>1033621</v>
      </c>
      <c r="D17" s="119">
        <f>SUM(D15:D16)</f>
        <v>1005379</v>
      </c>
      <c r="E17" s="119">
        <f>SUM(E15:E16)</f>
        <v>3759391</v>
      </c>
      <c r="F17" s="120">
        <f>SUM(F15:F16)</f>
        <v>3813070</v>
      </c>
      <c r="G17" s="25"/>
      <c r="H17" s="25"/>
      <c r="I17" s="25"/>
      <c r="J17" s="25"/>
    </row>
    <row r="18" spans="1:10" ht="12" customHeight="1" x14ac:dyDescent="0.2">
      <c r="A18" s="14" t="s">
        <v>14</v>
      </c>
      <c r="B18" s="11">
        <v>10</v>
      </c>
      <c r="C18" s="119">
        <v>165632</v>
      </c>
      <c r="D18" s="119">
        <v>177605</v>
      </c>
      <c r="E18" s="119">
        <v>667130</v>
      </c>
      <c r="F18" s="120">
        <v>702752</v>
      </c>
    </row>
    <row r="19" spans="1:10" ht="12" customHeight="1" x14ac:dyDescent="0.2">
      <c r="A19" s="14" t="s">
        <v>15</v>
      </c>
      <c r="B19" s="11">
        <v>11</v>
      </c>
      <c r="C19" s="119">
        <v>611723</v>
      </c>
      <c r="D19" s="119">
        <v>578013</v>
      </c>
      <c r="E19" s="119">
        <v>2259760</v>
      </c>
      <c r="F19" s="120">
        <v>2209649</v>
      </c>
    </row>
    <row r="20" spans="1:10" ht="12" customHeight="1" x14ac:dyDescent="0.2">
      <c r="A20" s="14" t="s">
        <v>16</v>
      </c>
      <c r="B20" s="11">
        <v>12</v>
      </c>
      <c r="C20" s="119">
        <f>SUM(C18:C19)</f>
        <v>777355</v>
      </c>
      <c r="D20" s="119">
        <f>SUM(D18:D19)</f>
        <v>755618</v>
      </c>
      <c r="E20" s="119">
        <f>SUM(E18:E19)</f>
        <v>2926890</v>
      </c>
      <c r="F20" s="120">
        <f>SUM(F18:F19)</f>
        <v>2912401</v>
      </c>
    </row>
    <row r="21" spans="1:10" ht="12" customHeight="1" x14ac:dyDescent="0.2">
      <c r="A21" s="14" t="s">
        <v>17</v>
      </c>
      <c r="B21" s="11">
        <v>13</v>
      </c>
      <c r="C21" s="119">
        <v>2007687</v>
      </c>
      <c r="D21" s="119">
        <v>2006274</v>
      </c>
      <c r="E21" s="119">
        <v>7480204</v>
      </c>
      <c r="F21" s="120">
        <v>7670238</v>
      </c>
    </row>
    <row r="22" spans="1:10" ht="12" customHeight="1" x14ac:dyDescent="0.2">
      <c r="A22" s="14" t="s">
        <v>18</v>
      </c>
      <c r="B22" s="11">
        <v>14</v>
      </c>
      <c r="C22" s="119">
        <v>209171</v>
      </c>
      <c r="D22" s="119">
        <v>203993</v>
      </c>
      <c r="E22" s="119">
        <v>784525</v>
      </c>
      <c r="F22" s="120">
        <v>770315</v>
      </c>
    </row>
    <row r="23" spans="1:10" ht="12" customHeight="1" x14ac:dyDescent="0.2">
      <c r="A23" s="14" t="s">
        <v>19</v>
      </c>
      <c r="B23" s="11">
        <v>15</v>
      </c>
      <c r="C23" s="119">
        <v>315475</v>
      </c>
      <c r="D23" s="119">
        <v>354422.99999999994</v>
      </c>
      <c r="E23" s="119">
        <v>1381415</v>
      </c>
      <c r="F23" s="120">
        <v>1317215</v>
      </c>
    </row>
    <row r="24" spans="1:10" ht="12" customHeight="1" x14ac:dyDescent="0.2">
      <c r="A24" s="14" t="s">
        <v>20</v>
      </c>
      <c r="B24" s="11">
        <v>16</v>
      </c>
      <c r="C24" s="119">
        <f>SUM(C17,C20:C23)</f>
        <v>4343309</v>
      </c>
      <c r="D24" s="119">
        <f>SUM(D17,D20:D23)</f>
        <v>4325687</v>
      </c>
      <c r="E24" s="119">
        <f>SUM(E17,E20:E23)</f>
        <v>16332425</v>
      </c>
      <c r="F24" s="120">
        <f>SUM(F17,F20:F23)</f>
        <v>16483239</v>
      </c>
    </row>
    <row r="25" spans="1:10" ht="21" customHeight="1" x14ac:dyDescent="0.3">
      <c r="A25" s="117" t="s">
        <v>41</v>
      </c>
      <c r="B25" s="118">
        <v>17</v>
      </c>
      <c r="C25" s="119">
        <f>C14-C24</f>
        <v>1869137</v>
      </c>
      <c r="D25" s="119">
        <f>D14-D24</f>
        <v>1921683</v>
      </c>
      <c r="E25" s="119">
        <f>E14-E24</f>
        <v>7414552</v>
      </c>
      <c r="F25" s="120">
        <f>F14-F24</f>
        <v>7348148</v>
      </c>
    </row>
    <row r="26" spans="1:10" ht="12" customHeight="1" x14ac:dyDescent="0.2">
      <c r="A26" s="14" t="s">
        <v>21</v>
      </c>
      <c r="B26" s="11">
        <v>18</v>
      </c>
      <c r="C26" s="119">
        <v>395428</v>
      </c>
      <c r="D26" s="119">
        <v>476843</v>
      </c>
      <c r="E26" s="119">
        <v>1896804</v>
      </c>
      <c r="F26" s="120">
        <v>1684714</v>
      </c>
    </row>
    <row r="27" spans="1:10" ht="12" customHeight="1" x14ac:dyDescent="0.2">
      <c r="A27" s="14" t="s">
        <v>22</v>
      </c>
      <c r="B27" s="11">
        <v>19</v>
      </c>
      <c r="C27" s="119">
        <v>2750</v>
      </c>
      <c r="D27" s="119">
        <v>5496</v>
      </c>
      <c r="E27" s="119">
        <v>11000</v>
      </c>
      <c r="F27" s="120">
        <v>12996</v>
      </c>
    </row>
    <row r="28" spans="1:10" ht="12" customHeight="1" x14ac:dyDescent="0.2">
      <c r="A28" s="14" t="s">
        <v>23</v>
      </c>
      <c r="B28" s="11">
        <v>20</v>
      </c>
      <c r="C28" s="119">
        <v>6786</v>
      </c>
      <c r="D28" s="119">
        <v>6013</v>
      </c>
      <c r="E28" s="119">
        <v>34806</v>
      </c>
      <c r="F28" s="120">
        <v>30610</v>
      </c>
    </row>
    <row r="29" spans="1:10" ht="12" customHeight="1" x14ac:dyDescent="0.2">
      <c r="A29" s="14" t="s">
        <v>24</v>
      </c>
      <c r="B29" s="11">
        <v>21</v>
      </c>
      <c r="C29" s="107">
        <f t="shared" ref="C29:F29" si="0">SUM(C27:C28)</f>
        <v>9536</v>
      </c>
      <c r="D29" s="107">
        <f t="shared" si="0"/>
        <v>11509</v>
      </c>
      <c r="E29" s="107">
        <f t="shared" si="0"/>
        <v>45806</v>
      </c>
      <c r="F29" s="107">
        <f t="shared" si="0"/>
        <v>43606</v>
      </c>
    </row>
    <row r="30" spans="1:10" ht="12.75" customHeight="1" x14ac:dyDescent="0.2">
      <c r="A30" s="21" t="s">
        <v>44</v>
      </c>
      <c r="B30" s="11">
        <v>22</v>
      </c>
      <c r="C30" s="107">
        <v>5536</v>
      </c>
      <c r="D30" s="107">
        <v>-2886</v>
      </c>
      <c r="E30" s="107">
        <v>3917</v>
      </c>
      <c r="F30" s="108">
        <v>5024</v>
      </c>
    </row>
    <row r="31" spans="1:10" ht="12" customHeight="1" x14ac:dyDescent="0.2">
      <c r="A31" s="14" t="s">
        <v>25</v>
      </c>
      <c r="B31" s="11">
        <v>23</v>
      </c>
      <c r="C31" s="107">
        <f>C25+C26+C29-C30</f>
        <v>2268565</v>
      </c>
      <c r="D31" s="107">
        <f>D25+D26+D29-D30</f>
        <v>2412921</v>
      </c>
      <c r="E31" s="107">
        <f>E25+E26+E29-E30</f>
        <v>9353245</v>
      </c>
      <c r="F31" s="107">
        <f>F25+F26+F29-F30</f>
        <v>9071444</v>
      </c>
      <c r="G31" s="25"/>
      <c r="H31" s="25"/>
    </row>
    <row r="32" spans="1:10" ht="18.75" customHeight="1" x14ac:dyDescent="0.2">
      <c r="A32" s="21" t="s">
        <v>42</v>
      </c>
      <c r="B32" s="11">
        <v>24</v>
      </c>
      <c r="C32" s="107">
        <v>0</v>
      </c>
      <c r="D32" s="107">
        <v>381</v>
      </c>
      <c r="E32" s="107">
        <v>0</v>
      </c>
      <c r="F32" s="108">
        <v>381</v>
      </c>
    </row>
    <row r="33" spans="1:8" ht="12" customHeight="1" x14ac:dyDescent="0.2">
      <c r="A33" s="14" t="s">
        <v>26</v>
      </c>
      <c r="B33" s="11">
        <v>25</v>
      </c>
      <c r="C33" s="107">
        <v>1259</v>
      </c>
      <c r="D33" s="107">
        <v>1325</v>
      </c>
      <c r="E33" s="107">
        <v>5904</v>
      </c>
      <c r="F33" s="108">
        <v>6229</v>
      </c>
    </row>
    <row r="34" spans="1:8" ht="12" customHeight="1" x14ac:dyDescent="0.2">
      <c r="A34" s="14" t="s">
        <v>27</v>
      </c>
      <c r="B34" s="11">
        <v>26</v>
      </c>
      <c r="C34" s="107">
        <v>246</v>
      </c>
      <c r="D34" s="107">
        <v>246</v>
      </c>
      <c r="E34" s="107">
        <v>984</v>
      </c>
      <c r="F34" s="108">
        <v>984</v>
      </c>
    </row>
    <row r="35" spans="1:8" ht="12" customHeight="1" x14ac:dyDescent="0.2">
      <c r="A35" s="14" t="s">
        <v>28</v>
      </c>
      <c r="B35" s="11">
        <v>27</v>
      </c>
      <c r="C35" s="107">
        <f t="shared" ref="C35:F35" si="1">SUM(C32:C34)</f>
        <v>1505</v>
      </c>
      <c r="D35" s="107">
        <f t="shared" si="1"/>
        <v>1952</v>
      </c>
      <c r="E35" s="107">
        <f t="shared" si="1"/>
        <v>6888</v>
      </c>
      <c r="F35" s="107">
        <f t="shared" si="1"/>
        <v>7594</v>
      </c>
    </row>
    <row r="36" spans="1:8" ht="34.5" customHeight="1" x14ac:dyDescent="0.2">
      <c r="A36" s="14" t="s">
        <v>43</v>
      </c>
      <c r="B36" s="10">
        <v>28</v>
      </c>
      <c r="C36" s="107">
        <v>0</v>
      </c>
      <c r="D36" s="107">
        <v>0</v>
      </c>
      <c r="E36" s="107">
        <v>0</v>
      </c>
      <c r="F36" s="108">
        <v>0</v>
      </c>
    </row>
    <row r="37" spans="1:8" ht="12" customHeight="1" x14ac:dyDescent="0.2">
      <c r="A37" s="14" t="s">
        <v>29</v>
      </c>
      <c r="B37" s="11">
        <v>29</v>
      </c>
      <c r="C37" s="107"/>
      <c r="D37" s="107"/>
      <c r="E37" s="107"/>
      <c r="F37" s="107"/>
    </row>
    <row r="38" spans="1:8" ht="12" customHeight="1" x14ac:dyDescent="0.2">
      <c r="A38" s="14" t="s">
        <v>30</v>
      </c>
      <c r="B38" s="11">
        <v>30</v>
      </c>
      <c r="C38" s="107">
        <f>+C31-C35</f>
        <v>2267060</v>
      </c>
      <c r="D38" s="107">
        <f t="shared" ref="D38:F38" si="2">+D31-D35</f>
        <v>2410969</v>
      </c>
      <c r="E38" s="107">
        <f t="shared" si="2"/>
        <v>9346357</v>
      </c>
      <c r="F38" s="107">
        <f t="shared" si="2"/>
        <v>9063850</v>
      </c>
      <c r="H38" s="25"/>
    </row>
    <row r="39" spans="1:8" ht="12" customHeight="1" x14ac:dyDescent="0.2">
      <c r="A39" s="14" t="s">
        <v>31</v>
      </c>
      <c r="B39" s="11">
        <v>31</v>
      </c>
      <c r="C39" s="119">
        <v>241112</v>
      </c>
      <c r="D39" s="119">
        <v>641887</v>
      </c>
      <c r="E39" s="119">
        <v>1898594</v>
      </c>
      <c r="F39" s="120">
        <v>2010820</v>
      </c>
    </row>
    <row r="40" spans="1:8" ht="12" customHeight="1" x14ac:dyDescent="0.2">
      <c r="A40" s="14" t="s">
        <v>32</v>
      </c>
      <c r="B40" s="11">
        <v>32</v>
      </c>
      <c r="C40" s="119">
        <v>266106</v>
      </c>
      <c r="D40" s="119">
        <v>-111986</v>
      </c>
      <c r="E40" s="119">
        <v>350921</v>
      </c>
      <c r="F40" s="120">
        <v>96385</v>
      </c>
    </row>
    <row r="41" spans="1:8" ht="12" customHeight="1" x14ac:dyDescent="0.2">
      <c r="A41" s="22" t="s">
        <v>33</v>
      </c>
      <c r="B41" s="23">
        <v>33</v>
      </c>
      <c r="C41" s="107">
        <f t="shared" ref="C41:F41" si="3">C38-C39-C40</f>
        <v>1759842</v>
      </c>
      <c r="D41" s="107">
        <f t="shared" si="3"/>
        <v>1881068</v>
      </c>
      <c r="E41" s="107">
        <f t="shared" si="3"/>
        <v>7096842</v>
      </c>
      <c r="F41" s="107">
        <f t="shared" si="3"/>
        <v>6956645</v>
      </c>
    </row>
    <row r="42" spans="1:8" ht="17.149999999999999" customHeight="1" x14ac:dyDescent="0.3"/>
    <row r="43" spans="1:8" ht="7" customHeight="1" x14ac:dyDescent="0.3">
      <c r="C43" s="24"/>
      <c r="D43" s="24"/>
    </row>
    <row r="44" spans="1:8" ht="14.25" customHeight="1" x14ac:dyDescent="0.3">
      <c r="C44" s="24"/>
      <c r="D44" s="24"/>
    </row>
    <row r="45" spans="1:8" ht="7" customHeight="1" x14ac:dyDescent="0.3"/>
    <row r="46" spans="1:8" ht="7" customHeight="1" x14ac:dyDescent="0.3"/>
    <row r="47" spans="1:8" ht="7" customHeight="1" x14ac:dyDescent="0.3"/>
    <row r="48" spans="1:8" ht="7" customHeight="1" x14ac:dyDescent="0.3"/>
    <row r="49" ht="7" customHeight="1" x14ac:dyDescent="0.3"/>
    <row r="50" ht="7" customHeight="1" x14ac:dyDescent="0.3"/>
    <row r="51" ht="7" customHeight="1" x14ac:dyDescent="0.3"/>
    <row r="52" ht="7" customHeight="1" x14ac:dyDescent="0.3"/>
    <row r="53" ht="7" customHeight="1" x14ac:dyDescent="0.3"/>
    <row r="54" ht="8.15" customHeight="1" x14ac:dyDescent="0.3"/>
    <row r="55" ht="17.149999999999999" customHeight="1" x14ac:dyDescent="0.3"/>
    <row r="56" ht="7" customHeight="1" x14ac:dyDescent="0.3"/>
    <row r="57" ht="7" customHeight="1" x14ac:dyDescent="0.3"/>
    <row r="58" ht="7" customHeight="1" x14ac:dyDescent="0.3"/>
    <row r="59" ht="7" customHeight="1" x14ac:dyDescent="0.3"/>
    <row r="60" ht="7" customHeight="1" x14ac:dyDescent="0.3"/>
    <row r="61" ht="7" customHeight="1" x14ac:dyDescent="0.3"/>
    <row r="62" ht="7" customHeight="1" x14ac:dyDescent="0.3"/>
    <row r="63" ht="7" customHeight="1" x14ac:dyDescent="0.3"/>
    <row r="64" ht="8.15" customHeight="1" x14ac:dyDescent="0.3"/>
    <row r="65" ht="8.15" customHeight="1" x14ac:dyDescent="0.3"/>
    <row r="66" ht="8.15" customHeight="1" x14ac:dyDescent="0.3"/>
    <row r="67" ht="8.15" customHeight="1" x14ac:dyDescent="0.3"/>
    <row r="68" ht="8.15" customHeight="1" x14ac:dyDescent="0.3"/>
    <row r="69" ht="7" customHeight="1" x14ac:dyDescent="0.3"/>
    <row r="70" ht="7" customHeight="1" x14ac:dyDescent="0.3"/>
    <row r="71" ht="7" customHeight="1" x14ac:dyDescent="0.3"/>
    <row r="72" ht="7" customHeight="1" x14ac:dyDescent="0.3"/>
    <row r="73" ht="7" customHeight="1" x14ac:dyDescent="0.3"/>
    <row r="74" ht="7" customHeight="1" x14ac:dyDescent="0.3"/>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scale="92" fitToHeight="0" orientation="portrait" r:id="rId1"/>
  <rowBreaks count="1" manualBreakCount="1">
    <brk id="41"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4"/>
  <sheetViews>
    <sheetView zoomScale="120" zoomScaleNormal="120" workbookViewId="0">
      <selection activeCell="K8" sqref="K8"/>
    </sheetView>
  </sheetViews>
  <sheetFormatPr defaultRowHeight="13" x14ac:dyDescent="0.3"/>
  <cols>
    <col min="1" max="1" width="51.796875" customWidth="1"/>
    <col min="3" max="3" width="14.5" customWidth="1"/>
    <col min="4" max="4" width="15.69921875" customWidth="1"/>
    <col min="5" max="6" width="16.296875" customWidth="1"/>
  </cols>
  <sheetData>
    <row r="1" spans="1:10" s="1" customFormat="1" ht="12" customHeight="1" x14ac:dyDescent="0.3">
      <c r="A1" s="114" t="s">
        <v>355</v>
      </c>
      <c r="B1" s="142" t="s">
        <v>363</v>
      </c>
      <c r="C1" s="142"/>
      <c r="D1" s="142" t="s">
        <v>356</v>
      </c>
      <c r="E1" s="142"/>
      <c r="F1" s="12" t="s">
        <v>45</v>
      </c>
    </row>
    <row r="2" spans="1:10" s="1" customFormat="1" ht="12" customHeight="1" x14ac:dyDescent="0.3">
      <c r="A2" s="123" t="s">
        <v>49</v>
      </c>
      <c r="B2" s="145" t="s">
        <v>50</v>
      </c>
      <c r="C2" s="147"/>
      <c r="D2" s="148"/>
      <c r="E2" s="149" t="s">
        <v>51</v>
      </c>
      <c r="F2" s="150"/>
    </row>
    <row r="3" spans="1:10" s="1" customFormat="1" ht="23.25" customHeight="1" x14ac:dyDescent="0.3">
      <c r="A3" s="124"/>
      <c r="B3" s="146"/>
      <c r="C3" s="2" t="s">
        <v>52</v>
      </c>
      <c r="D3" s="2" t="s">
        <v>53</v>
      </c>
      <c r="E3" s="2" t="s">
        <v>54</v>
      </c>
      <c r="F3" s="13" t="s">
        <v>55</v>
      </c>
    </row>
    <row r="4" spans="1:10" s="1" customFormat="1" ht="18" customHeight="1" x14ac:dyDescent="0.2">
      <c r="A4" s="14" t="s">
        <v>56</v>
      </c>
      <c r="B4" s="5">
        <v>34</v>
      </c>
      <c r="C4" s="107">
        <v>0</v>
      </c>
      <c r="D4" s="107">
        <v>0</v>
      </c>
      <c r="E4" s="107">
        <v>0</v>
      </c>
      <c r="F4" s="108">
        <v>0</v>
      </c>
    </row>
    <row r="5" spans="1:10" s="1" customFormat="1" ht="21" customHeight="1" x14ac:dyDescent="0.2">
      <c r="A5" s="14" t="s">
        <v>57</v>
      </c>
      <c r="B5" s="5">
        <v>35</v>
      </c>
      <c r="C5" s="107">
        <v>0</v>
      </c>
      <c r="D5" s="107">
        <v>0</v>
      </c>
      <c r="E5" s="107">
        <v>0</v>
      </c>
      <c r="F5" s="108">
        <v>0</v>
      </c>
    </row>
    <row r="6" spans="1:10" s="1" customFormat="1" ht="12" customHeight="1" x14ac:dyDescent="0.2">
      <c r="A6" s="14" t="s">
        <v>58</v>
      </c>
      <c r="B6" s="5">
        <v>36</v>
      </c>
      <c r="C6" s="107">
        <f>+'Form RE&amp;I Page 1'!C41</f>
        <v>1759842</v>
      </c>
      <c r="D6" s="107">
        <f>+'Form RE&amp;I Page 1'!D41</f>
        <v>1881068</v>
      </c>
      <c r="E6" s="107">
        <f>+'Form RE&amp;I Page 1'!E41</f>
        <v>7096842</v>
      </c>
      <c r="F6" s="107">
        <f>+'Form RE&amp;I Page 1'!F41</f>
        <v>6956645</v>
      </c>
    </row>
    <row r="7" spans="1:10" s="1" customFormat="1" ht="12" customHeight="1" x14ac:dyDescent="0.2">
      <c r="A7" s="14" t="s">
        <v>59</v>
      </c>
      <c r="B7" s="5">
        <v>37</v>
      </c>
      <c r="C7" s="107">
        <v>0</v>
      </c>
      <c r="D7" s="107">
        <v>0</v>
      </c>
      <c r="E7" s="107">
        <v>0</v>
      </c>
      <c r="F7" s="108">
        <v>0</v>
      </c>
    </row>
    <row r="8" spans="1:10" s="1" customFormat="1" ht="12" customHeight="1" x14ac:dyDescent="0.2">
      <c r="A8" s="14" t="s">
        <v>60</v>
      </c>
      <c r="B8" s="5">
        <v>38</v>
      </c>
      <c r="C8" s="107">
        <v>0</v>
      </c>
      <c r="D8" s="107">
        <v>0</v>
      </c>
      <c r="E8" s="107">
        <v>0</v>
      </c>
      <c r="F8" s="108">
        <v>0</v>
      </c>
    </row>
    <row r="9" spans="1:10" s="1" customFormat="1" ht="12" customHeight="1" x14ac:dyDescent="0.2">
      <c r="A9" s="14" t="s">
        <v>61</v>
      </c>
      <c r="B9" s="5">
        <v>39</v>
      </c>
      <c r="C9" s="107">
        <v>0</v>
      </c>
      <c r="D9" s="107">
        <v>0</v>
      </c>
      <c r="E9" s="107">
        <v>0</v>
      </c>
      <c r="F9" s="108">
        <v>0</v>
      </c>
    </row>
    <row r="10" spans="1:10" s="1" customFormat="1" ht="12" customHeight="1" x14ac:dyDescent="0.2">
      <c r="A10" s="14" t="s">
        <v>62</v>
      </c>
      <c r="B10" s="5">
        <v>40</v>
      </c>
      <c r="C10" s="107">
        <v>0</v>
      </c>
      <c r="D10" s="107">
        <v>0</v>
      </c>
      <c r="E10" s="107">
        <v>0</v>
      </c>
      <c r="F10" s="108">
        <v>0</v>
      </c>
    </row>
    <row r="11" spans="1:10" s="1" customFormat="1" ht="12" customHeight="1" x14ac:dyDescent="0.2">
      <c r="A11" s="14" t="s">
        <v>63</v>
      </c>
      <c r="B11" s="5">
        <v>41</v>
      </c>
      <c r="C11" s="107">
        <f>SUM(C6:C10)</f>
        <v>1759842</v>
      </c>
      <c r="D11" s="107">
        <f t="shared" ref="D11:F11" si="0">SUM(D6:D10)</f>
        <v>1881068</v>
      </c>
      <c r="E11" s="107">
        <f t="shared" si="0"/>
        <v>7096842</v>
      </c>
      <c r="F11" s="107">
        <f t="shared" si="0"/>
        <v>6956645</v>
      </c>
    </row>
    <row r="12" spans="1:10" s="1" customFormat="1" ht="12" customHeight="1" x14ac:dyDescent="0.2">
      <c r="A12" s="15" t="s">
        <v>81</v>
      </c>
      <c r="B12" s="5">
        <v>42</v>
      </c>
      <c r="C12" s="107">
        <v>0</v>
      </c>
      <c r="D12" s="107">
        <v>0</v>
      </c>
      <c r="E12" s="107">
        <v>0</v>
      </c>
      <c r="F12" s="108">
        <v>0</v>
      </c>
    </row>
    <row r="13" spans="1:10" s="1" customFormat="1" ht="12" customHeight="1" x14ac:dyDescent="0.2">
      <c r="A13" s="15" t="s">
        <v>76</v>
      </c>
      <c r="B13" s="5">
        <v>43</v>
      </c>
      <c r="C13" s="107">
        <f>C11-C12</f>
        <v>1759842</v>
      </c>
      <c r="D13" s="107">
        <f>D11-D12</f>
        <v>1881068</v>
      </c>
      <c r="E13" s="107">
        <f>E11-E12</f>
        <v>7096842</v>
      </c>
      <c r="F13" s="107">
        <f>F11-F12</f>
        <v>6956645</v>
      </c>
      <c r="G13" s="6"/>
      <c r="H13" s="6"/>
      <c r="I13" s="6"/>
      <c r="J13" s="6"/>
    </row>
    <row r="14" spans="1:10" s="1" customFormat="1" ht="12" customHeight="1" x14ac:dyDescent="0.2">
      <c r="A14" s="15" t="s">
        <v>74</v>
      </c>
      <c r="B14" s="5">
        <v>44</v>
      </c>
      <c r="C14" s="107" t="s">
        <v>83</v>
      </c>
      <c r="D14" s="107" t="s">
        <v>83</v>
      </c>
      <c r="E14" s="107" t="s">
        <v>83</v>
      </c>
      <c r="F14" s="107" t="s">
        <v>83</v>
      </c>
    </row>
    <row r="15" spans="1:10" s="1" customFormat="1" ht="12" customHeight="1" x14ac:dyDescent="0.2">
      <c r="A15" s="15" t="s">
        <v>75</v>
      </c>
      <c r="B15" s="5">
        <v>45</v>
      </c>
      <c r="C15" s="107" t="s">
        <v>83</v>
      </c>
      <c r="D15" s="107" t="s">
        <v>83</v>
      </c>
      <c r="E15" s="107" t="s">
        <v>83</v>
      </c>
      <c r="F15" s="107" t="s">
        <v>83</v>
      </c>
    </row>
    <row r="16" spans="1:10" s="1" customFormat="1" ht="12" customHeight="1" x14ac:dyDescent="0.2">
      <c r="A16" s="14" t="s">
        <v>64</v>
      </c>
      <c r="B16" s="5">
        <v>46</v>
      </c>
      <c r="C16" s="107" t="s">
        <v>83</v>
      </c>
      <c r="D16" s="107" t="s">
        <v>83</v>
      </c>
      <c r="E16" s="107" t="s">
        <v>83</v>
      </c>
      <c r="F16" s="107" t="s">
        <v>83</v>
      </c>
    </row>
    <row r="17" spans="1:17" s="1" customFormat="1" ht="12" customHeight="1" x14ac:dyDescent="0.2">
      <c r="A17" s="14" t="s">
        <v>65</v>
      </c>
      <c r="B17" s="5">
        <v>47</v>
      </c>
      <c r="C17" s="107" t="s">
        <v>83</v>
      </c>
      <c r="D17" s="107" t="s">
        <v>83</v>
      </c>
      <c r="E17" s="107" t="s">
        <v>83</v>
      </c>
      <c r="F17" s="107" t="s">
        <v>83</v>
      </c>
    </row>
    <row r="18" spans="1:17" s="1" customFormat="1" ht="12" customHeight="1" x14ac:dyDescent="0.2">
      <c r="A18" s="14" t="s">
        <v>66</v>
      </c>
      <c r="B18" s="5">
        <v>48</v>
      </c>
      <c r="C18" s="121">
        <v>0.69910000000000005</v>
      </c>
      <c r="D18" s="121">
        <v>0.69240000000000002</v>
      </c>
      <c r="E18" s="121">
        <v>0.68779999999999997</v>
      </c>
      <c r="F18" s="122">
        <v>0.69169999999999998</v>
      </c>
    </row>
    <row r="19" spans="1:17" s="1" customFormat="1" ht="12" customHeight="1" x14ac:dyDescent="0.2">
      <c r="A19" s="14" t="s">
        <v>67</v>
      </c>
      <c r="B19" s="5">
        <v>49</v>
      </c>
      <c r="C19" s="121">
        <v>0.29149999999999998</v>
      </c>
      <c r="D19" s="121">
        <v>0.28189999999999998</v>
      </c>
      <c r="E19" s="121">
        <v>0.28160000000000002</v>
      </c>
      <c r="F19" s="122">
        <v>0.28220000000000001</v>
      </c>
    </row>
    <row r="20" spans="1:17" s="1" customFormat="1" ht="12" customHeight="1" x14ac:dyDescent="0.2">
      <c r="A20" s="14" t="s">
        <v>68</v>
      </c>
      <c r="B20" s="5">
        <v>50</v>
      </c>
      <c r="C20" s="121">
        <v>0.35680000000000001</v>
      </c>
      <c r="D20" s="121">
        <v>0.3538</v>
      </c>
      <c r="E20" s="121">
        <v>0.34799999999999998</v>
      </c>
      <c r="F20" s="122">
        <v>0.35420000000000001</v>
      </c>
    </row>
    <row r="21" spans="1:17" s="1" customFormat="1" ht="20.25" customHeight="1" x14ac:dyDescent="0.2">
      <c r="A21" s="14" t="s">
        <v>69</v>
      </c>
      <c r="B21" s="5">
        <v>51</v>
      </c>
      <c r="C21" s="107">
        <f>+'Form RE&amp;I Page 1'!C25</f>
        <v>1869137</v>
      </c>
      <c r="D21" s="107">
        <f>+'Form RE&amp;I Page 1'!D25</f>
        <v>1921683</v>
      </c>
      <c r="E21" s="107">
        <f>+'Form RE&amp;I Page 1'!E25</f>
        <v>7414552</v>
      </c>
      <c r="F21" s="107">
        <f>+'Form RE&amp;I Page 1'!F25</f>
        <v>7348148</v>
      </c>
    </row>
    <row r="22" spans="1:17" s="1" customFormat="1" ht="12" customHeight="1" x14ac:dyDescent="0.2">
      <c r="A22" s="16" t="s">
        <v>79</v>
      </c>
      <c r="B22" s="5">
        <v>52</v>
      </c>
      <c r="C22" s="109">
        <v>-241112</v>
      </c>
      <c r="D22" s="109">
        <v>-641887</v>
      </c>
      <c r="E22" s="109">
        <v>-1898594</v>
      </c>
      <c r="F22" s="109">
        <v>-2010820</v>
      </c>
    </row>
    <row r="23" spans="1:17" s="1" customFormat="1" ht="12" customHeight="1" x14ac:dyDescent="0.2">
      <c r="A23" s="16" t="s">
        <v>80</v>
      </c>
      <c r="B23" s="5">
        <v>53</v>
      </c>
      <c r="C23" s="107">
        <v>-266106</v>
      </c>
      <c r="D23" s="107">
        <v>111986</v>
      </c>
      <c r="E23" s="107">
        <v>-350921</v>
      </c>
      <c r="F23" s="107">
        <v>-96385</v>
      </c>
    </row>
    <row r="24" spans="1:17" s="1" customFormat="1" ht="12" customHeight="1" x14ac:dyDescent="0.2">
      <c r="A24" s="14" t="s">
        <v>70</v>
      </c>
      <c r="B24" s="5">
        <v>54</v>
      </c>
      <c r="C24" s="109">
        <v>0</v>
      </c>
      <c r="D24" s="109">
        <v>-750</v>
      </c>
      <c r="E24" s="109">
        <v>0</v>
      </c>
      <c r="F24" s="109">
        <v>-3000</v>
      </c>
      <c r="G24" s="7"/>
      <c r="H24" s="7"/>
      <c r="I24" s="7"/>
      <c r="J24" s="7"/>
      <c r="K24" s="6"/>
      <c r="L24" s="6"/>
      <c r="M24" s="6"/>
      <c r="N24" s="6"/>
      <c r="O24" s="6"/>
      <c r="P24" s="6"/>
      <c r="Q24" s="6"/>
    </row>
    <row r="25" spans="1:17" s="1" customFormat="1" ht="12" customHeight="1" x14ac:dyDescent="0.2">
      <c r="A25" s="14" t="s">
        <v>71</v>
      </c>
      <c r="B25" s="5">
        <v>55</v>
      </c>
      <c r="C25" s="110"/>
      <c r="D25" s="110"/>
      <c r="E25" s="110"/>
      <c r="F25" s="111"/>
      <c r="G25" s="7"/>
      <c r="H25" s="7"/>
      <c r="I25" s="7"/>
      <c r="J25" s="7"/>
    </row>
    <row r="26" spans="1:17" s="1" customFormat="1" ht="12" customHeight="1" x14ac:dyDescent="0.2">
      <c r="A26" s="14" t="s">
        <v>72</v>
      </c>
      <c r="B26" s="5">
        <v>56</v>
      </c>
      <c r="C26" s="107">
        <f>SUM(C21:C25)</f>
        <v>1361919</v>
      </c>
      <c r="D26" s="107">
        <f>SUM(D21:D25)</f>
        <v>1391032</v>
      </c>
      <c r="E26" s="107">
        <f>SUM(E21:E25)</f>
        <v>5165037</v>
      </c>
      <c r="F26" s="107">
        <f>SUM(F21:F25)</f>
        <v>5237943</v>
      </c>
      <c r="G26" s="7"/>
      <c r="H26" s="7"/>
      <c r="I26" s="7"/>
      <c r="J26" s="7"/>
    </row>
    <row r="27" spans="1:17" ht="13.5" customHeight="1" x14ac:dyDescent="0.3">
      <c r="A27" s="151" t="s">
        <v>46</v>
      </c>
      <c r="B27" s="152"/>
      <c r="C27" s="152"/>
      <c r="D27" s="152"/>
      <c r="E27" s="152"/>
      <c r="F27" s="153"/>
      <c r="G27" s="7"/>
      <c r="H27" s="7"/>
      <c r="I27" s="7"/>
      <c r="J27" s="7"/>
    </row>
    <row r="28" spans="1:17" ht="10.5" customHeight="1" x14ac:dyDescent="0.3">
      <c r="A28" s="154" t="s">
        <v>47</v>
      </c>
      <c r="B28" s="133"/>
      <c r="C28" s="133"/>
      <c r="D28" s="133"/>
      <c r="E28" s="133"/>
      <c r="F28" s="155"/>
    </row>
    <row r="29" spans="1:17" ht="70.5" customHeight="1" x14ac:dyDescent="0.3">
      <c r="A29" s="156" t="s">
        <v>48</v>
      </c>
      <c r="B29" s="157"/>
      <c r="C29" s="157"/>
      <c r="D29" s="157"/>
      <c r="E29" s="157"/>
      <c r="F29" s="158"/>
    </row>
    <row r="30" spans="1:17" ht="11.25" customHeight="1" x14ac:dyDescent="0.3">
      <c r="A30" s="159" t="s">
        <v>0</v>
      </c>
      <c r="B30" s="160"/>
      <c r="C30" s="160"/>
      <c r="D30" s="160"/>
      <c r="E30" s="160"/>
      <c r="F30" s="161"/>
    </row>
    <row r="31" spans="1:17" ht="28.5" customHeight="1" x14ac:dyDescent="0.3">
      <c r="A31" s="162" t="s">
        <v>73</v>
      </c>
      <c r="B31" s="157"/>
      <c r="C31" s="157"/>
      <c r="D31" s="157"/>
      <c r="E31" s="157"/>
      <c r="F31" s="158"/>
    </row>
    <row r="32" spans="1:17" ht="16.5" customHeight="1" x14ac:dyDescent="0.3">
      <c r="A32" s="105" t="s">
        <v>360</v>
      </c>
      <c r="F32" s="3"/>
    </row>
    <row r="33" spans="1:6" ht="15.75" customHeight="1" x14ac:dyDescent="0.3">
      <c r="A33" s="106" t="s">
        <v>364</v>
      </c>
      <c r="F33" s="3"/>
    </row>
    <row r="34" spans="1:6" ht="15.75" customHeight="1" x14ac:dyDescent="0.3">
      <c r="A34" s="4" t="s">
        <v>361</v>
      </c>
      <c r="B34" s="143" t="s">
        <v>362</v>
      </c>
      <c r="C34" s="143"/>
      <c r="D34" s="143"/>
      <c r="E34" s="143"/>
      <c r="F34" s="144"/>
    </row>
  </sheetData>
  <mergeCells count="12">
    <mergeCell ref="B1:C1"/>
    <mergeCell ref="D1:E1"/>
    <mergeCell ref="B34:F34"/>
    <mergeCell ref="A2:A3"/>
    <mergeCell ref="B2:B3"/>
    <mergeCell ref="C2:D2"/>
    <mergeCell ref="E2:F2"/>
    <mergeCell ref="A27:F27"/>
    <mergeCell ref="A28:F28"/>
    <mergeCell ref="A29:F29"/>
    <mergeCell ref="A30:F30"/>
    <mergeCell ref="A31:F31"/>
  </mergeCells>
  <pageMargins left="0.25" right="0.25" top="0.75" bottom="0.75" header="0.3" footer="0.3"/>
  <pageSetup scale="7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5279A-8E18-4663-9115-299176EE8881}">
  <dimension ref="A1:P52"/>
  <sheetViews>
    <sheetView topLeftCell="A13" workbookViewId="0">
      <selection activeCell="J52" sqref="J52"/>
    </sheetView>
  </sheetViews>
  <sheetFormatPr defaultRowHeight="13" x14ac:dyDescent="0.3"/>
  <cols>
    <col min="3" max="3" width="14" customWidth="1"/>
    <col min="4" max="4" width="11.5" bestFit="1" customWidth="1"/>
    <col min="5" max="5" width="3.19921875" customWidth="1"/>
    <col min="6" max="6" width="15.796875" customWidth="1"/>
    <col min="7" max="7" width="11.5" bestFit="1" customWidth="1"/>
    <col min="9" max="9" width="11.5" bestFit="1" customWidth="1"/>
    <col min="10" max="10" width="13" bestFit="1" customWidth="1"/>
    <col min="11" max="11" width="11.5" bestFit="1" customWidth="1"/>
    <col min="13" max="13" width="14" bestFit="1" customWidth="1"/>
    <col min="15" max="15" width="14.796875" bestFit="1" customWidth="1"/>
  </cols>
  <sheetData>
    <row r="1" spans="1:13" x14ac:dyDescent="0.3">
      <c r="D1" t="s">
        <v>158</v>
      </c>
      <c r="F1" t="s">
        <v>157</v>
      </c>
      <c r="G1" t="s">
        <v>159</v>
      </c>
      <c r="K1" t="s">
        <v>160</v>
      </c>
      <c r="M1" t="s">
        <v>84</v>
      </c>
    </row>
    <row r="3" spans="1:13" x14ac:dyDescent="0.25">
      <c r="A3" s="26" t="s">
        <v>86</v>
      </c>
      <c r="B3" s="27" t="s">
        <v>87</v>
      </c>
      <c r="C3" s="28"/>
      <c r="D3" s="30">
        <v>-10475</v>
      </c>
      <c r="E3" s="29"/>
      <c r="F3" s="30">
        <v>-21407</v>
      </c>
      <c r="G3" s="25">
        <f>+F3-D3</f>
        <v>-10932</v>
      </c>
      <c r="I3">
        <v>-10591</v>
      </c>
      <c r="J3">
        <v>-21775</v>
      </c>
      <c r="K3">
        <f>+J3-I3</f>
        <v>-11184</v>
      </c>
      <c r="M3" s="25">
        <f>+G3-K3</f>
        <v>252</v>
      </c>
    </row>
    <row r="4" spans="1:13" x14ac:dyDescent="0.25">
      <c r="A4" s="26" t="s">
        <v>88</v>
      </c>
      <c r="B4" s="27" t="s">
        <v>89</v>
      </c>
      <c r="C4" s="30"/>
      <c r="D4" s="30">
        <v>-614</v>
      </c>
      <c r="E4" s="29"/>
      <c r="F4" s="30">
        <v>-1264</v>
      </c>
      <c r="G4" s="25">
        <f t="shared" ref="G4:G46" si="0">+F4-D4</f>
        <v>-650</v>
      </c>
      <c r="I4">
        <v>-509</v>
      </c>
      <c r="J4">
        <v>-1112</v>
      </c>
      <c r="K4">
        <f t="shared" ref="K4:K46" si="1">+J4-I4</f>
        <v>-603</v>
      </c>
      <c r="M4" s="25">
        <f t="shared" ref="M4:M46" si="2">+G4-K4</f>
        <v>-47</v>
      </c>
    </row>
    <row r="5" spans="1:13" x14ac:dyDescent="0.25">
      <c r="A5" s="26" t="s">
        <v>90</v>
      </c>
      <c r="B5" s="27" t="s">
        <v>91</v>
      </c>
      <c r="C5" s="30"/>
      <c r="D5" s="30">
        <v>-1043</v>
      </c>
      <c r="E5" s="29"/>
      <c r="F5" s="30">
        <v>-1897</v>
      </c>
      <c r="G5" s="25">
        <f t="shared" si="0"/>
        <v>-854</v>
      </c>
      <c r="I5">
        <v>-1012</v>
      </c>
      <c r="J5">
        <v>-1654</v>
      </c>
      <c r="K5">
        <f t="shared" si="1"/>
        <v>-642</v>
      </c>
      <c r="M5" s="25">
        <f t="shared" si="2"/>
        <v>-212</v>
      </c>
    </row>
    <row r="6" spans="1:13" x14ac:dyDescent="0.25">
      <c r="A6" s="26" t="s">
        <v>92</v>
      </c>
      <c r="B6" s="27" t="s">
        <v>93</v>
      </c>
      <c r="C6" s="30"/>
      <c r="D6" s="30">
        <v>-3346</v>
      </c>
      <c r="E6" s="29"/>
      <c r="F6" s="30">
        <v>-6861</v>
      </c>
      <c r="G6" s="25">
        <f t="shared" si="0"/>
        <v>-3515</v>
      </c>
      <c r="I6">
        <v>-4022</v>
      </c>
      <c r="J6">
        <v>-9041</v>
      </c>
      <c r="K6">
        <f t="shared" si="1"/>
        <v>-5019</v>
      </c>
      <c r="M6" s="25">
        <f t="shared" si="2"/>
        <v>1504</v>
      </c>
    </row>
    <row r="7" spans="1:13" x14ac:dyDescent="0.25">
      <c r="A7" s="26" t="s">
        <v>94</v>
      </c>
      <c r="B7" s="27" t="s">
        <v>95</v>
      </c>
      <c r="C7" s="30"/>
      <c r="D7" s="30">
        <v>2406</v>
      </c>
      <c r="E7" s="29"/>
      <c r="F7" s="30">
        <v>4810</v>
      </c>
      <c r="G7" s="25">
        <f t="shared" si="0"/>
        <v>2404</v>
      </c>
      <c r="I7">
        <v>636</v>
      </c>
      <c r="J7">
        <v>2392</v>
      </c>
      <c r="K7">
        <f t="shared" si="1"/>
        <v>1756</v>
      </c>
      <c r="M7" s="25">
        <f t="shared" si="2"/>
        <v>648</v>
      </c>
    </row>
    <row r="8" spans="1:13" x14ac:dyDescent="0.25">
      <c r="A8" s="26"/>
      <c r="B8" s="27"/>
      <c r="C8" s="30"/>
      <c r="D8" s="30"/>
      <c r="E8" s="29"/>
      <c r="F8" s="30"/>
      <c r="G8" s="25">
        <f t="shared" si="0"/>
        <v>0</v>
      </c>
      <c r="K8">
        <f t="shared" si="1"/>
        <v>0</v>
      </c>
      <c r="M8" s="25">
        <f t="shared" si="2"/>
        <v>0</v>
      </c>
    </row>
    <row r="9" spans="1:13" x14ac:dyDescent="0.3">
      <c r="A9" s="31" t="s">
        <v>96</v>
      </c>
      <c r="B9" s="31"/>
      <c r="C9" s="32"/>
      <c r="D9" s="32">
        <v>-13072</v>
      </c>
      <c r="E9" s="29"/>
      <c r="F9" s="32">
        <v>-26619</v>
      </c>
      <c r="G9" s="32">
        <f t="shared" si="0"/>
        <v>-13547</v>
      </c>
      <c r="H9" s="32"/>
      <c r="I9" s="32">
        <v>-15498</v>
      </c>
      <c r="J9" s="32">
        <v>-31190</v>
      </c>
      <c r="K9" s="32">
        <f t="shared" si="1"/>
        <v>-15692</v>
      </c>
      <c r="L9" s="32"/>
      <c r="M9" s="32">
        <f t="shared" si="2"/>
        <v>2145</v>
      </c>
    </row>
    <row r="10" spans="1:13" x14ac:dyDescent="0.25">
      <c r="A10" s="26"/>
      <c r="B10" s="27"/>
      <c r="C10" s="30"/>
      <c r="D10" s="30"/>
      <c r="E10" s="29"/>
      <c r="F10" s="30"/>
      <c r="G10" s="30">
        <f t="shared" si="0"/>
        <v>0</v>
      </c>
      <c r="H10" s="30"/>
      <c r="I10" s="30"/>
      <c r="J10" s="30"/>
      <c r="K10" s="30">
        <f t="shared" si="1"/>
        <v>0</v>
      </c>
      <c r="L10" s="30"/>
      <c r="M10" s="30">
        <f t="shared" si="2"/>
        <v>0</v>
      </c>
    </row>
    <row r="11" spans="1:13" x14ac:dyDescent="0.25">
      <c r="A11" s="50" t="s">
        <v>97</v>
      </c>
      <c r="B11" s="51" t="s">
        <v>98</v>
      </c>
      <c r="C11" s="52"/>
      <c r="D11" s="52">
        <v>-55224</v>
      </c>
      <c r="E11" s="42"/>
      <c r="F11" s="52">
        <v>-99979</v>
      </c>
      <c r="G11" s="52">
        <f t="shared" si="0"/>
        <v>-44755</v>
      </c>
      <c r="H11" s="52"/>
      <c r="I11" s="52">
        <v>-57890</v>
      </c>
      <c r="J11" s="52">
        <v>-120021</v>
      </c>
      <c r="K11" s="52">
        <f t="shared" si="1"/>
        <v>-62131</v>
      </c>
      <c r="L11" s="52"/>
      <c r="M11" s="52">
        <f t="shared" si="2"/>
        <v>17376</v>
      </c>
    </row>
    <row r="12" spans="1:13" x14ac:dyDescent="0.3">
      <c r="A12" s="33" t="s">
        <v>99</v>
      </c>
      <c r="B12" s="33"/>
      <c r="C12" s="32"/>
      <c r="D12" s="32">
        <v>-55224</v>
      </c>
      <c r="E12" s="29" t="s">
        <v>100</v>
      </c>
      <c r="F12" s="32">
        <v>-99979</v>
      </c>
      <c r="G12" s="32">
        <f t="shared" si="0"/>
        <v>-44755</v>
      </c>
      <c r="H12" s="32"/>
      <c r="I12" s="32">
        <v>-57890</v>
      </c>
      <c r="J12" s="32">
        <v>-120021</v>
      </c>
      <c r="K12" s="32">
        <f t="shared" si="1"/>
        <v>-62131</v>
      </c>
      <c r="L12" s="32"/>
      <c r="M12" s="32">
        <f t="shared" si="2"/>
        <v>17376</v>
      </c>
    </row>
    <row r="13" spans="1:13" x14ac:dyDescent="0.3">
      <c r="A13" s="34"/>
      <c r="B13" s="35"/>
      <c r="C13" s="36"/>
      <c r="D13" s="36"/>
      <c r="E13" s="29"/>
      <c r="F13" s="36"/>
      <c r="G13" s="36">
        <f t="shared" si="0"/>
        <v>0</v>
      </c>
      <c r="H13" s="36"/>
      <c r="I13" s="36"/>
      <c r="J13" s="36"/>
      <c r="K13" s="36">
        <f t="shared" si="1"/>
        <v>0</v>
      </c>
      <c r="L13" s="36"/>
      <c r="M13" s="36">
        <f t="shared" si="2"/>
        <v>0</v>
      </c>
    </row>
    <row r="14" spans="1:13" x14ac:dyDescent="0.25">
      <c r="A14" s="26" t="s">
        <v>101</v>
      </c>
      <c r="B14" s="27" t="s">
        <v>102</v>
      </c>
      <c r="C14" s="30"/>
      <c r="D14" s="30">
        <v>0</v>
      </c>
      <c r="E14" s="37"/>
      <c r="F14" s="30">
        <v>0</v>
      </c>
      <c r="G14" s="30">
        <f t="shared" si="0"/>
        <v>0</v>
      </c>
      <c r="H14" s="30"/>
      <c r="I14" s="30">
        <v>0</v>
      </c>
      <c r="J14" s="30">
        <v>0</v>
      </c>
      <c r="K14" s="30">
        <f t="shared" si="1"/>
        <v>0</v>
      </c>
      <c r="L14" s="30"/>
      <c r="M14" s="30">
        <f t="shared" si="2"/>
        <v>0</v>
      </c>
    </row>
    <row r="15" spans="1:13" x14ac:dyDescent="0.25">
      <c r="A15" s="26" t="s">
        <v>103</v>
      </c>
      <c r="B15" s="27" t="s">
        <v>104</v>
      </c>
      <c r="C15" s="28"/>
      <c r="D15" s="30">
        <v>-751</v>
      </c>
      <c r="E15" s="37"/>
      <c r="F15" s="30">
        <v>-1500</v>
      </c>
      <c r="G15" s="30">
        <f t="shared" si="0"/>
        <v>-749</v>
      </c>
      <c r="H15" s="30"/>
      <c r="I15" s="30">
        <v>-750</v>
      </c>
      <c r="J15" s="30">
        <v>-1500</v>
      </c>
      <c r="K15" s="30">
        <f t="shared" si="1"/>
        <v>-750</v>
      </c>
      <c r="L15" s="30"/>
      <c r="M15" s="30">
        <f t="shared" si="2"/>
        <v>1</v>
      </c>
    </row>
    <row r="16" spans="1:13" x14ac:dyDescent="0.25">
      <c r="A16" s="26" t="s">
        <v>105</v>
      </c>
      <c r="B16" s="27" t="s">
        <v>106</v>
      </c>
      <c r="C16" s="30"/>
      <c r="D16" s="30">
        <v>-213</v>
      </c>
      <c r="E16" s="37"/>
      <c r="F16" s="30">
        <v>-372</v>
      </c>
      <c r="G16" s="30">
        <f t="shared" si="0"/>
        <v>-159</v>
      </c>
      <c r="H16" s="30"/>
      <c r="I16" s="30">
        <v>-203</v>
      </c>
      <c r="J16" s="30">
        <v>-368</v>
      </c>
      <c r="K16" s="30">
        <f t="shared" si="1"/>
        <v>-165</v>
      </c>
      <c r="L16" s="30"/>
      <c r="M16" s="30">
        <f t="shared" si="2"/>
        <v>6</v>
      </c>
    </row>
    <row r="17" spans="1:15" x14ac:dyDescent="0.25">
      <c r="A17" s="26" t="s">
        <v>107</v>
      </c>
      <c r="B17" s="27" t="s">
        <v>108</v>
      </c>
      <c r="C17" s="30"/>
      <c r="D17" s="30">
        <v>0</v>
      </c>
      <c r="E17" s="29"/>
      <c r="F17" s="30">
        <v>0</v>
      </c>
      <c r="G17" s="30">
        <f t="shared" si="0"/>
        <v>0</v>
      </c>
      <c r="H17" s="30"/>
      <c r="I17" s="30">
        <v>0</v>
      </c>
      <c r="J17" s="30">
        <v>0</v>
      </c>
      <c r="K17" s="30">
        <f t="shared" si="1"/>
        <v>0</v>
      </c>
      <c r="L17" s="30"/>
      <c r="M17" s="30">
        <f t="shared" si="2"/>
        <v>0</v>
      </c>
    </row>
    <row r="18" spans="1:15" x14ac:dyDescent="0.25">
      <c r="A18" s="26" t="s">
        <v>109</v>
      </c>
      <c r="B18" s="27" t="s">
        <v>110</v>
      </c>
      <c r="C18" s="30"/>
      <c r="D18" s="30">
        <v>-1973</v>
      </c>
      <c r="E18" s="29"/>
      <c r="F18" s="30">
        <v>-4731</v>
      </c>
      <c r="G18" s="30">
        <f t="shared" si="0"/>
        <v>-2758</v>
      </c>
      <c r="H18" s="30"/>
      <c r="I18" s="30">
        <v>-2040</v>
      </c>
      <c r="J18" s="30">
        <v>-4154</v>
      </c>
      <c r="K18" s="30">
        <f t="shared" si="1"/>
        <v>-2114</v>
      </c>
      <c r="L18" s="30"/>
      <c r="M18" s="30">
        <f t="shared" si="2"/>
        <v>-644</v>
      </c>
    </row>
    <row r="19" spans="1:15" x14ac:dyDescent="0.25">
      <c r="A19" s="26" t="s">
        <v>111</v>
      </c>
      <c r="B19" s="27" t="s">
        <v>112</v>
      </c>
      <c r="C19" s="30"/>
      <c r="D19" s="30">
        <v>18701</v>
      </c>
      <c r="E19" s="29"/>
      <c r="F19" s="30">
        <v>24164</v>
      </c>
      <c r="G19" s="30">
        <f t="shared" si="0"/>
        <v>5463</v>
      </c>
      <c r="H19" s="30"/>
      <c r="I19" s="30">
        <v>-11902</v>
      </c>
      <c r="J19" s="30">
        <v>-11470</v>
      </c>
      <c r="K19" s="30">
        <f t="shared" si="1"/>
        <v>432</v>
      </c>
      <c r="L19" s="30"/>
      <c r="M19" s="30">
        <f t="shared" si="2"/>
        <v>5031</v>
      </c>
    </row>
    <row r="20" spans="1:15" x14ac:dyDescent="0.25">
      <c r="A20" s="50" t="s">
        <v>113</v>
      </c>
      <c r="B20" s="51" t="s">
        <v>114</v>
      </c>
      <c r="C20" s="52"/>
      <c r="D20" s="52">
        <v>-73312</v>
      </c>
      <c r="E20" s="42"/>
      <c r="F20" s="52">
        <v>-148895</v>
      </c>
      <c r="G20" s="52">
        <f t="shared" si="0"/>
        <v>-75583</v>
      </c>
      <c r="H20" s="52"/>
      <c r="I20" s="52">
        <v>-16623</v>
      </c>
      <c r="J20" s="52">
        <v>-25448</v>
      </c>
      <c r="K20" s="52">
        <f t="shared" si="1"/>
        <v>-8825</v>
      </c>
      <c r="L20" s="52"/>
      <c r="M20" s="52">
        <f t="shared" si="2"/>
        <v>-66758</v>
      </c>
      <c r="O20" s="25">
        <f>+M20+M11</f>
        <v>-49382</v>
      </c>
    </row>
    <row r="21" spans="1:15" x14ac:dyDescent="0.25">
      <c r="A21" s="26" t="s">
        <v>115</v>
      </c>
      <c r="B21" s="27" t="s">
        <v>116</v>
      </c>
      <c r="C21" s="30"/>
      <c r="D21" s="30">
        <v>-3520</v>
      </c>
      <c r="E21" s="29"/>
      <c r="F21" s="30">
        <v>-6244</v>
      </c>
      <c r="G21" s="30">
        <f t="shared" si="0"/>
        <v>-2724</v>
      </c>
      <c r="H21" s="30"/>
      <c r="I21" s="30">
        <v>-8500</v>
      </c>
      <c r="J21" s="30">
        <v>-16324</v>
      </c>
      <c r="K21" s="30">
        <f t="shared" si="1"/>
        <v>-7824</v>
      </c>
      <c r="L21" s="30"/>
      <c r="M21" s="30">
        <f t="shared" si="2"/>
        <v>5100</v>
      </c>
    </row>
    <row r="22" spans="1:15" x14ac:dyDescent="0.25">
      <c r="A22" s="26" t="s">
        <v>117</v>
      </c>
      <c r="B22" s="27" t="s">
        <v>118</v>
      </c>
      <c r="C22" s="30"/>
      <c r="D22" s="30"/>
      <c r="E22" s="29"/>
      <c r="F22" s="30"/>
      <c r="G22" s="30">
        <f t="shared" si="0"/>
        <v>0</v>
      </c>
      <c r="H22" s="30"/>
      <c r="I22" s="30"/>
      <c r="J22" s="30">
        <v>0</v>
      </c>
      <c r="K22" s="30">
        <f t="shared" si="1"/>
        <v>0</v>
      </c>
      <c r="L22" s="30"/>
      <c r="M22" s="30">
        <f t="shared" si="2"/>
        <v>0</v>
      </c>
    </row>
    <row r="23" spans="1:15" x14ac:dyDescent="0.25">
      <c r="A23" s="26" t="s">
        <v>119</v>
      </c>
      <c r="B23" s="27" t="s">
        <v>118</v>
      </c>
      <c r="C23" s="30"/>
      <c r="D23" s="30"/>
      <c r="E23" s="29"/>
      <c r="F23" s="30"/>
      <c r="G23" s="30">
        <f t="shared" si="0"/>
        <v>0</v>
      </c>
      <c r="H23" s="30"/>
      <c r="I23" s="30"/>
      <c r="J23" s="30">
        <v>0</v>
      </c>
      <c r="K23" s="30">
        <f t="shared" si="1"/>
        <v>0</v>
      </c>
      <c r="L23" s="30"/>
      <c r="M23" s="30">
        <f t="shared" si="2"/>
        <v>0</v>
      </c>
    </row>
    <row r="24" spans="1:15" x14ac:dyDescent="0.25">
      <c r="A24" s="26" t="s">
        <v>120</v>
      </c>
      <c r="B24" s="27" t="s">
        <v>118</v>
      </c>
      <c r="C24" s="30"/>
      <c r="D24" s="30"/>
      <c r="E24" s="29"/>
      <c r="F24" s="30"/>
      <c r="G24" s="30">
        <f t="shared" si="0"/>
        <v>0</v>
      </c>
      <c r="H24" s="30"/>
      <c r="I24" s="30"/>
      <c r="J24" s="30">
        <v>0</v>
      </c>
      <c r="K24" s="30">
        <f t="shared" si="1"/>
        <v>0</v>
      </c>
      <c r="L24" s="30"/>
      <c r="M24" s="30">
        <f t="shared" si="2"/>
        <v>0</v>
      </c>
    </row>
    <row r="25" spans="1:15" x14ac:dyDescent="0.25">
      <c r="A25" s="26" t="s">
        <v>121</v>
      </c>
      <c r="B25" s="38" t="s">
        <v>122</v>
      </c>
      <c r="C25" s="30"/>
      <c r="D25" s="30"/>
      <c r="E25" s="29"/>
      <c r="F25" s="30"/>
      <c r="G25" s="30">
        <f t="shared" si="0"/>
        <v>0</v>
      </c>
      <c r="H25" s="30"/>
      <c r="I25" s="30"/>
      <c r="J25" s="30">
        <v>0</v>
      </c>
      <c r="K25" s="30">
        <f t="shared" si="1"/>
        <v>0</v>
      </c>
      <c r="L25" s="30"/>
      <c r="M25" s="30">
        <f t="shared" si="2"/>
        <v>0</v>
      </c>
    </row>
    <row r="26" spans="1:15" x14ac:dyDescent="0.25">
      <c r="A26" s="26" t="s">
        <v>123</v>
      </c>
      <c r="B26" s="38" t="s">
        <v>124</v>
      </c>
      <c r="C26" s="30"/>
      <c r="D26" s="30"/>
      <c r="E26" s="29"/>
      <c r="F26" s="30"/>
      <c r="G26" s="30">
        <f t="shared" si="0"/>
        <v>0</v>
      </c>
      <c r="H26" s="30"/>
      <c r="I26" s="30"/>
      <c r="J26" s="30">
        <v>0</v>
      </c>
      <c r="K26" s="30">
        <f t="shared" si="1"/>
        <v>0</v>
      </c>
      <c r="L26" s="30"/>
      <c r="M26" s="30">
        <f t="shared" si="2"/>
        <v>0</v>
      </c>
    </row>
    <row r="27" spans="1:15" x14ac:dyDescent="0.25">
      <c r="A27" s="26" t="s">
        <v>125</v>
      </c>
      <c r="B27" s="38" t="s">
        <v>126</v>
      </c>
      <c r="C27" s="30"/>
      <c r="D27" s="30"/>
      <c r="E27" s="29"/>
      <c r="F27" s="30"/>
      <c r="G27" s="30">
        <f t="shared" si="0"/>
        <v>0</v>
      </c>
      <c r="H27" s="30"/>
      <c r="I27" s="30"/>
      <c r="J27" s="30">
        <v>0</v>
      </c>
      <c r="K27" s="30">
        <f t="shared" si="1"/>
        <v>0</v>
      </c>
      <c r="L27" s="30"/>
      <c r="M27" s="30">
        <f t="shared" si="2"/>
        <v>0</v>
      </c>
    </row>
    <row r="28" spans="1:15" x14ac:dyDescent="0.25">
      <c r="A28" s="26" t="s">
        <v>127</v>
      </c>
      <c r="B28" s="27" t="s">
        <v>128</v>
      </c>
      <c r="C28" s="30"/>
      <c r="D28" s="30">
        <v>-13366</v>
      </c>
      <c r="E28" s="29"/>
      <c r="F28" s="30">
        <v>-27920</v>
      </c>
      <c r="G28" s="30">
        <f t="shared" si="0"/>
        <v>-14554</v>
      </c>
      <c r="H28" s="30"/>
      <c r="I28" s="30">
        <v>-15516</v>
      </c>
      <c r="J28" s="30">
        <v>-31837</v>
      </c>
      <c r="K28" s="30">
        <f t="shared" si="1"/>
        <v>-16321</v>
      </c>
      <c r="L28" s="30"/>
      <c r="M28" s="30">
        <f t="shared" si="2"/>
        <v>1767</v>
      </c>
    </row>
    <row r="29" spans="1:15" x14ac:dyDescent="0.25">
      <c r="A29" s="26" t="s">
        <v>129</v>
      </c>
      <c r="B29" s="27" t="s">
        <v>130</v>
      </c>
      <c r="C29" s="30"/>
      <c r="D29" s="30">
        <v>0</v>
      </c>
      <c r="E29" s="29"/>
      <c r="F29" s="30">
        <v>0</v>
      </c>
      <c r="G29" s="30">
        <f t="shared" si="0"/>
        <v>0</v>
      </c>
      <c r="H29" s="30"/>
      <c r="I29" s="30">
        <v>0</v>
      </c>
      <c r="J29" s="30">
        <v>0</v>
      </c>
      <c r="K29" s="30">
        <f t="shared" si="1"/>
        <v>0</v>
      </c>
      <c r="L29" s="30"/>
      <c r="M29" s="30">
        <f t="shared" si="2"/>
        <v>0</v>
      </c>
    </row>
    <row r="30" spans="1:15" x14ac:dyDescent="0.25">
      <c r="A30" s="26" t="s">
        <v>131</v>
      </c>
      <c r="B30" s="27" t="s">
        <v>132</v>
      </c>
      <c r="C30" s="28"/>
      <c r="D30" s="30">
        <v>-103</v>
      </c>
      <c r="E30" s="29"/>
      <c r="F30" s="30">
        <v>-374</v>
      </c>
      <c r="G30" s="30">
        <f t="shared" si="0"/>
        <v>-271</v>
      </c>
      <c r="H30" s="30"/>
      <c r="I30" s="30">
        <v>-188</v>
      </c>
      <c r="J30" s="30">
        <v>113</v>
      </c>
      <c r="K30" s="30">
        <f t="shared" si="1"/>
        <v>301</v>
      </c>
      <c r="L30" s="30"/>
      <c r="M30" s="30">
        <f t="shared" si="2"/>
        <v>-572</v>
      </c>
    </row>
    <row r="31" spans="1:15" x14ac:dyDescent="0.25">
      <c r="A31" s="26" t="s">
        <v>133</v>
      </c>
      <c r="B31" s="27" t="s">
        <v>134</v>
      </c>
      <c r="C31" s="30"/>
      <c r="D31" s="30">
        <v>-12</v>
      </c>
      <c r="E31" s="29"/>
      <c r="F31" s="30">
        <v>-25</v>
      </c>
      <c r="G31" s="30">
        <f t="shared" si="0"/>
        <v>-13</v>
      </c>
      <c r="H31" s="30"/>
      <c r="I31" s="30">
        <v>-8</v>
      </c>
      <c r="J31" s="30">
        <v>-9</v>
      </c>
      <c r="K31" s="30">
        <f t="shared" si="1"/>
        <v>-1</v>
      </c>
      <c r="L31" s="30"/>
      <c r="M31" s="30">
        <f t="shared" si="2"/>
        <v>-12</v>
      </c>
    </row>
    <row r="32" spans="1:15" x14ac:dyDescent="0.25">
      <c r="A32" s="26" t="s">
        <v>135</v>
      </c>
      <c r="B32" s="27"/>
      <c r="C32" s="30"/>
      <c r="D32" s="30"/>
      <c r="E32" s="29"/>
      <c r="F32" s="30"/>
      <c r="G32" s="30">
        <f t="shared" si="0"/>
        <v>0</v>
      </c>
      <c r="H32" s="30"/>
      <c r="I32" s="30"/>
      <c r="J32" s="30"/>
      <c r="K32" s="30">
        <f t="shared" si="1"/>
        <v>0</v>
      </c>
      <c r="L32" s="30"/>
      <c r="M32" s="30">
        <f t="shared" si="2"/>
        <v>0</v>
      </c>
    </row>
    <row r="33" spans="1:16" x14ac:dyDescent="0.25">
      <c r="A33" s="26" t="s">
        <v>136</v>
      </c>
      <c r="B33" s="27" t="s">
        <v>137</v>
      </c>
      <c r="C33" s="30"/>
      <c r="D33" s="30">
        <v>-447</v>
      </c>
      <c r="E33" s="29"/>
      <c r="F33" s="30">
        <v>-817</v>
      </c>
      <c r="G33" s="30">
        <f t="shared" si="0"/>
        <v>-370</v>
      </c>
      <c r="H33" s="30"/>
      <c r="I33" s="30">
        <v>-653</v>
      </c>
      <c r="J33" s="30">
        <v>-349</v>
      </c>
      <c r="K33" s="30">
        <f t="shared" si="1"/>
        <v>304</v>
      </c>
      <c r="L33" s="30"/>
      <c r="M33" s="30">
        <f t="shared" si="2"/>
        <v>-674</v>
      </c>
      <c r="O33" s="53">
        <v>-4456904.74</v>
      </c>
      <c r="P33" t="s">
        <v>161</v>
      </c>
    </row>
    <row r="34" spans="1:16" x14ac:dyDescent="0.25">
      <c r="A34" s="26" t="s">
        <v>138</v>
      </c>
      <c r="B34" s="27" t="s">
        <v>139</v>
      </c>
      <c r="C34" s="30"/>
      <c r="D34" s="30">
        <v>-139</v>
      </c>
      <c r="E34" s="29"/>
      <c r="F34" s="30">
        <v>-225</v>
      </c>
      <c r="G34" s="30">
        <f t="shared" si="0"/>
        <v>-86</v>
      </c>
      <c r="H34" s="30"/>
      <c r="I34" s="30">
        <v>-174</v>
      </c>
      <c r="J34" s="30">
        <v>-311</v>
      </c>
      <c r="K34" s="30">
        <f t="shared" si="1"/>
        <v>-137</v>
      </c>
      <c r="L34" s="30"/>
      <c r="M34" s="30">
        <f t="shared" si="2"/>
        <v>51</v>
      </c>
      <c r="O34" s="53">
        <v>-4914092.3499999996</v>
      </c>
    </row>
    <row r="35" spans="1:16" x14ac:dyDescent="0.25">
      <c r="A35" s="50" t="s">
        <v>140</v>
      </c>
      <c r="B35" s="51" t="s">
        <v>141</v>
      </c>
      <c r="C35" s="52"/>
      <c r="D35" s="52">
        <v>-2567</v>
      </c>
      <c r="E35" s="42"/>
      <c r="F35" s="52">
        <v>-3872</v>
      </c>
      <c r="G35" s="52">
        <f t="shared" si="0"/>
        <v>-1305</v>
      </c>
      <c r="H35" s="52"/>
      <c r="I35" s="52">
        <v>-422</v>
      </c>
      <c r="J35" s="52">
        <v>-14926</v>
      </c>
      <c r="K35" s="52">
        <f t="shared" si="1"/>
        <v>-14504</v>
      </c>
      <c r="L35" s="52"/>
      <c r="M35" s="52">
        <f t="shared" si="2"/>
        <v>13199</v>
      </c>
      <c r="O35" s="53">
        <v>-4782797.84</v>
      </c>
    </row>
    <row r="36" spans="1:16" x14ac:dyDescent="0.25">
      <c r="A36" s="26" t="s">
        <v>142</v>
      </c>
      <c r="B36" s="27"/>
      <c r="C36" s="30"/>
      <c r="D36" s="30"/>
      <c r="E36" s="29"/>
      <c r="F36" s="30">
        <v>0</v>
      </c>
      <c r="G36" s="30">
        <f t="shared" si="0"/>
        <v>0</v>
      </c>
      <c r="H36" s="30"/>
      <c r="I36" s="30"/>
      <c r="J36" s="30">
        <v>0</v>
      </c>
      <c r="K36" s="30">
        <f t="shared" si="1"/>
        <v>0</v>
      </c>
      <c r="L36" s="30"/>
      <c r="M36" s="30">
        <f t="shared" si="2"/>
        <v>0</v>
      </c>
      <c r="O36" s="24">
        <f>SUM(O33:O35)</f>
        <v>-14153794.93</v>
      </c>
    </row>
    <row r="37" spans="1:16" x14ac:dyDescent="0.25">
      <c r="A37" s="26" t="s">
        <v>143</v>
      </c>
      <c r="B37" s="27" t="s">
        <v>144</v>
      </c>
      <c r="C37" s="30"/>
      <c r="D37" s="30">
        <v>-903</v>
      </c>
      <c r="E37" s="29"/>
      <c r="F37" s="30">
        <v>-1889</v>
      </c>
      <c r="G37" s="30">
        <f t="shared" si="0"/>
        <v>-986</v>
      </c>
      <c r="H37" s="30"/>
      <c r="I37" s="30">
        <v>-1309</v>
      </c>
      <c r="J37" s="30">
        <v>-2512</v>
      </c>
      <c r="K37" s="30">
        <f t="shared" si="1"/>
        <v>-1203</v>
      </c>
      <c r="L37" s="30"/>
      <c r="M37" s="30">
        <f t="shared" si="2"/>
        <v>217</v>
      </c>
    </row>
    <row r="38" spans="1:16" x14ac:dyDescent="0.25">
      <c r="A38" s="26" t="s">
        <v>145</v>
      </c>
      <c r="B38" s="27"/>
      <c r="C38" s="30"/>
      <c r="D38" s="30"/>
      <c r="E38" s="29"/>
      <c r="F38" s="30"/>
      <c r="G38" s="30">
        <f t="shared" si="0"/>
        <v>0</v>
      </c>
      <c r="H38" s="30"/>
      <c r="I38" s="30"/>
      <c r="J38" s="30"/>
      <c r="K38" s="30">
        <f t="shared" si="1"/>
        <v>0</v>
      </c>
      <c r="L38" s="30"/>
      <c r="M38" s="30">
        <f t="shared" si="2"/>
        <v>0</v>
      </c>
    </row>
    <row r="39" spans="1:16" x14ac:dyDescent="0.25">
      <c r="A39" s="26" t="s">
        <v>146</v>
      </c>
      <c r="B39" s="27" t="s">
        <v>147</v>
      </c>
      <c r="C39" s="30"/>
      <c r="D39" s="30">
        <v>-743</v>
      </c>
      <c r="E39" s="29"/>
      <c r="F39" s="30">
        <v>-2362</v>
      </c>
      <c r="G39" s="30">
        <f t="shared" si="0"/>
        <v>-1619</v>
      </c>
      <c r="H39" s="30"/>
      <c r="I39" s="30">
        <v>-752</v>
      </c>
      <c r="J39" s="30">
        <v>-1128</v>
      </c>
      <c r="K39" s="30">
        <f t="shared" si="1"/>
        <v>-376</v>
      </c>
      <c r="L39" s="30"/>
      <c r="M39" s="30">
        <f t="shared" si="2"/>
        <v>-1243</v>
      </c>
    </row>
    <row r="40" spans="1:16" x14ac:dyDescent="0.25">
      <c r="A40" s="26" t="s">
        <v>148</v>
      </c>
      <c r="B40" s="38" t="s">
        <v>149</v>
      </c>
      <c r="C40" s="30"/>
      <c r="D40" s="30">
        <v>-315</v>
      </c>
      <c r="E40" s="29"/>
      <c r="F40" s="30">
        <v>-951</v>
      </c>
      <c r="G40" s="30">
        <f t="shared" si="0"/>
        <v>-636</v>
      </c>
      <c r="H40" s="30"/>
      <c r="I40" s="30">
        <v>-455</v>
      </c>
      <c r="J40" s="30">
        <v>-944</v>
      </c>
      <c r="K40" s="30">
        <f t="shared" si="1"/>
        <v>-489</v>
      </c>
      <c r="L40" s="30"/>
      <c r="M40" s="30">
        <f t="shared" si="2"/>
        <v>-147</v>
      </c>
    </row>
    <row r="41" spans="1:16" x14ac:dyDescent="0.25">
      <c r="A41" s="26" t="s">
        <v>150</v>
      </c>
      <c r="B41" s="38"/>
      <c r="C41" s="30"/>
      <c r="D41" s="30"/>
      <c r="E41" s="29"/>
      <c r="F41" s="30"/>
      <c r="G41" s="30">
        <f t="shared" si="0"/>
        <v>0</v>
      </c>
      <c r="H41" s="30"/>
      <c r="I41" s="30"/>
      <c r="J41" s="30"/>
      <c r="K41" s="30">
        <f t="shared" si="1"/>
        <v>0</v>
      </c>
      <c r="L41" s="30"/>
      <c r="M41" s="30">
        <f t="shared" si="2"/>
        <v>0</v>
      </c>
    </row>
    <row r="42" spans="1:16" x14ac:dyDescent="0.25">
      <c r="A42" s="26" t="s">
        <v>151</v>
      </c>
      <c r="B42" s="38" t="s">
        <v>152</v>
      </c>
      <c r="C42" s="30"/>
      <c r="D42" s="30"/>
      <c r="E42" s="29"/>
      <c r="F42" s="30"/>
      <c r="G42" s="30">
        <f t="shared" si="0"/>
        <v>0</v>
      </c>
      <c r="H42" s="30"/>
      <c r="I42" s="30"/>
      <c r="J42" s="30"/>
      <c r="K42" s="30">
        <f t="shared" si="1"/>
        <v>0</v>
      </c>
      <c r="L42" s="30"/>
      <c r="M42" s="30">
        <f t="shared" si="2"/>
        <v>0</v>
      </c>
    </row>
    <row r="43" spans="1:16" x14ac:dyDescent="0.25">
      <c r="A43" s="26" t="s">
        <v>153</v>
      </c>
      <c r="B43" s="27" t="s">
        <v>154</v>
      </c>
      <c r="C43" s="30"/>
      <c r="D43" s="39"/>
      <c r="E43" s="29"/>
      <c r="F43" s="39"/>
      <c r="G43" s="39">
        <f t="shared" si="0"/>
        <v>0</v>
      </c>
      <c r="H43" s="39"/>
      <c r="I43" s="39"/>
      <c r="J43" s="39"/>
      <c r="K43" s="39">
        <f t="shared" si="1"/>
        <v>0</v>
      </c>
      <c r="L43" s="39"/>
      <c r="M43" s="39">
        <f t="shared" si="2"/>
        <v>0</v>
      </c>
    </row>
    <row r="44" spans="1:16" x14ac:dyDescent="0.3">
      <c r="A44" s="33" t="s">
        <v>155</v>
      </c>
      <c r="B44" s="40"/>
      <c r="C44" s="41"/>
      <c r="D44" s="43">
        <v>-79663</v>
      </c>
      <c r="E44" s="29" t="s">
        <v>100</v>
      </c>
      <c r="F44" s="43">
        <v>-176013</v>
      </c>
      <c r="G44" s="43">
        <f t="shared" si="0"/>
        <v>-96350</v>
      </c>
      <c r="H44" s="43"/>
      <c r="I44" s="43">
        <v>-59495</v>
      </c>
      <c r="J44" s="43">
        <v>-111167</v>
      </c>
      <c r="K44" s="43">
        <f t="shared" si="1"/>
        <v>-51672</v>
      </c>
      <c r="L44" s="43"/>
      <c r="M44" s="43">
        <f t="shared" si="2"/>
        <v>-44678</v>
      </c>
    </row>
    <row r="45" spans="1:16" x14ac:dyDescent="0.25">
      <c r="A45" s="44"/>
      <c r="B45" s="38"/>
      <c r="C45" s="30"/>
      <c r="D45" s="45"/>
      <c r="E45" s="29"/>
      <c r="F45" s="45"/>
      <c r="G45" s="45">
        <f t="shared" si="0"/>
        <v>0</v>
      </c>
      <c r="H45" s="45"/>
      <c r="I45" s="45"/>
      <c r="J45" s="45"/>
      <c r="K45" s="45">
        <f t="shared" si="1"/>
        <v>0</v>
      </c>
      <c r="L45" s="45"/>
      <c r="M45" s="45">
        <f t="shared" si="2"/>
        <v>0</v>
      </c>
    </row>
    <row r="46" spans="1:16" ht="13.5" thickBot="1" x14ac:dyDescent="0.35">
      <c r="A46" s="46" t="s">
        <v>156</v>
      </c>
      <c r="B46" s="47"/>
      <c r="C46" s="48"/>
      <c r="D46" s="49">
        <v>-147959</v>
      </c>
      <c r="E46" s="29"/>
      <c r="F46" s="49">
        <v>-302611</v>
      </c>
      <c r="G46" s="49">
        <f t="shared" si="0"/>
        <v>-154652</v>
      </c>
      <c r="H46" s="49"/>
      <c r="I46" s="49">
        <v>-132883</v>
      </c>
      <c r="J46" s="49">
        <v>-262378</v>
      </c>
      <c r="K46" s="49">
        <f t="shared" si="1"/>
        <v>-129495</v>
      </c>
      <c r="L46" s="49"/>
      <c r="M46" s="49">
        <f t="shared" si="2"/>
        <v>-25157</v>
      </c>
    </row>
    <row r="47" spans="1:16" ht="13.5" thickTop="1" x14ac:dyDescent="0.3"/>
    <row r="50" spans="1:14" x14ac:dyDescent="0.3">
      <c r="D50" s="53"/>
      <c r="E50" s="53"/>
      <c r="F50" s="53"/>
      <c r="G50" s="53"/>
      <c r="H50" s="53"/>
      <c r="I50" s="53"/>
      <c r="J50" s="53"/>
      <c r="K50" s="53"/>
      <c r="L50" s="53"/>
      <c r="M50" s="53"/>
      <c r="N50" s="53"/>
    </row>
    <row r="51" spans="1:14" ht="13.5" thickBot="1" x14ac:dyDescent="0.35">
      <c r="A51" t="s">
        <v>162</v>
      </c>
      <c r="D51" s="53">
        <v>397584</v>
      </c>
      <c r="E51" s="53"/>
      <c r="F51" s="53">
        <v>756236</v>
      </c>
      <c r="G51" s="53">
        <f>+F51-D51</f>
        <v>358652</v>
      </c>
      <c r="H51" s="53"/>
      <c r="I51" s="53">
        <v>440809</v>
      </c>
      <c r="J51" s="53">
        <v>939535</v>
      </c>
      <c r="K51" s="53">
        <f>+J51-I51</f>
        <v>498726</v>
      </c>
      <c r="L51" s="53"/>
      <c r="M51" s="54">
        <f>+G51-K51</f>
        <v>-140074</v>
      </c>
      <c r="N51" s="53"/>
    </row>
    <row r="52" spans="1:14" ht="13.5" thickTop="1"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42440-B365-4EB6-B1D5-1018C4DD0ED5}">
  <sheetPr>
    <tabColor rgb="FF92D050"/>
  </sheetPr>
  <dimension ref="A2:AO201"/>
  <sheetViews>
    <sheetView topLeftCell="R162" workbookViewId="0">
      <selection activeCell="J52" sqref="J52"/>
    </sheetView>
  </sheetViews>
  <sheetFormatPr defaultColWidth="9.296875" defaultRowHeight="14.5" x14ac:dyDescent="0.35"/>
  <cols>
    <col min="1" max="1" width="9.296875" style="55"/>
    <col min="2" max="2" width="42" style="55" bestFit="1" customWidth="1"/>
    <col min="3" max="3" width="17.796875" style="55" hidden="1" customWidth="1"/>
    <col min="4" max="4" width="10.796875" style="55" hidden="1" customWidth="1"/>
    <col min="5" max="5" width="17.796875" style="55" bestFit="1" customWidth="1"/>
    <col min="6" max="6" width="9.296875" style="55"/>
    <col min="7" max="7" width="16.69921875" style="55" hidden="1" customWidth="1"/>
    <col min="8" max="8" width="10.796875" style="55" hidden="1" customWidth="1"/>
    <col min="9" max="9" width="16.69921875" style="55" bestFit="1" customWidth="1"/>
    <col min="10" max="10" width="9.296875" style="55"/>
    <col min="11" max="11" width="17.796875" style="55" hidden="1" customWidth="1"/>
    <col min="12" max="12" width="10.796875" style="55" hidden="1" customWidth="1"/>
    <col min="13" max="13" width="17.796875" style="55" bestFit="1" customWidth="1"/>
    <col min="14" max="14" width="11.69921875" style="55" customWidth="1"/>
    <col min="15" max="15" width="17.796875" style="55" customWidth="1"/>
    <col min="16" max="16" width="17.69921875" style="55" bestFit="1" customWidth="1"/>
    <col min="17" max="17" width="17.796875" style="55" bestFit="1" customWidth="1"/>
    <col min="18" max="18" width="9.296875" style="55"/>
    <col min="19" max="19" width="18.796875" style="55" bestFit="1" customWidth="1"/>
    <col min="20" max="21" width="9.296875" style="55"/>
    <col min="22" max="22" width="42.19921875" style="55" bestFit="1" customWidth="1"/>
    <col min="23" max="24" width="0" style="55" hidden="1" customWidth="1"/>
    <col min="25" max="25" width="19" style="55" customWidth="1"/>
    <col min="26" max="26" width="9.296875" style="55"/>
    <col min="27" max="28" width="0" style="55" hidden="1" customWidth="1"/>
    <col min="29" max="29" width="17.296875" style="55" customWidth="1"/>
    <col min="30" max="30" width="9.296875" style="55"/>
    <col min="31" max="32" width="0" style="55" hidden="1" customWidth="1"/>
    <col min="33" max="33" width="17.796875" style="55" bestFit="1" customWidth="1"/>
    <col min="34" max="34" width="9.296875" style="55"/>
    <col min="35" max="35" width="15.19921875" style="55" bestFit="1" customWidth="1"/>
    <col min="36" max="36" width="16.69921875" style="55" bestFit="1" customWidth="1"/>
    <col min="37" max="37" width="17.796875" style="55" bestFit="1" customWidth="1"/>
    <col min="38" max="38" width="9.296875" style="55"/>
    <col min="39" max="39" width="19.69921875" style="55" bestFit="1" customWidth="1"/>
    <col min="40" max="40" width="9.296875" style="55"/>
    <col min="41" max="41" width="21.19921875" style="55" customWidth="1"/>
    <col min="42" max="16384" width="9.296875" style="55"/>
  </cols>
  <sheetData>
    <row r="2" spans="1:41" x14ac:dyDescent="0.35">
      <c r="A2" s="55" t="s">
        <v>292</v>
      </c>
      <c r="U2" s="55" t="s">
        <v>160</v>
      </c>
    </row>
    <row r="3" spans="1:41" x14ac:dyDescent="0.35">
      <c r="C3" s="163" t="s">
        <v>163</v>
      </c>
      <c r="D3" s="163"/>
      <c r="E3" s="163"/>
      <c r="G3" s="163" t="s">
        <v>164</v>
      </c>
      <c r="H3" s="163"/>
      <c r="I3" s="163"/>
      <c r="K3" s="163" t="s">
        <v>165</v>
      </c>
      <c r="L3" s="163"/>
      <c r="M3" s="163"/>
      <c r="O3" s="163" t="s">
        <v>166</v>
      </c>
      <c r="P3" s="163"/>
      <c r="Q3" s="163"/>
      <c r="S3" s="55" t="s">
        <v>167</v>
      </c>
      <c r="W3" s="163" t="s">
        <v>163</v>
      </c>
      <c r="X3" s="163"/>
      <c r="Y3" s="163"/>
      <c r="AA3" s="163" t="s">
        <v>164</v>
      </c>
      <c r="AB3" s="163"/>
      <c r="AC3" s="163"/>
      <c r="AE3" s="163" t="s">
        <v>165</v>
      </c>
      <c r="AF3" s="163"/>
      <c r="AG3" s="163"/>
      <c r="AI3" s="163" t="s">
        <v>166</v>
      </c>
      <c r="AJ3" s="163"/>
      <c r="AK3" s="163"/>
      <c r="AM3" s="55" t="s">
        <v>167</v>
      </c>
    </row>
    <row r="4" spans="1:41" x14ac:dyDescent="0.35">
      <c r="A4" s="55" t="s">
        <v>168</v>
      </c>
      <c r="B4" s="55" t="s">
        <v>169</v>
      </c>
      <c r="C4" s="55" t="s">
        <v>170</v>
      </c>
      <c r="D4" s="55" t="s">
        <v>171</v>
      </c>
      <c r="E4" s="55" t="s">
        <v>172</v>
      </c>
      <c r="G4" s="55" t="s">
        <v>170</v>
      </c>
      <c r="H4" s="55" t="s">
        <v>171</v>
      </c>
      <c r="I4" s="55" t="s">
        <v>172</v>
      </c>
      <c r="K4" s="55" t="s">
        <v>170</v>
      </c>
      <c r="L4" s="55" t="s">
        <v>171</v>
      </c>
      <c r="M4" s="55" t="s">
        <v>172</v>
      </c>
      <c r="O4" s="55" t="s">
        <v>170</v>
      </c>
      <c r="P4" s="55" t="s">
        <v>171</v>
      </c>
      <c r="Q4" s="55" t="s">
        <v>172</v>
      </c>
      <c r="U4" s="55" t="s">
        <v>168</v>
      </c>
      <c r="V4" s="55" t="s">
        <v>169</v>
      </c>
      <c r="W4" s="55" t="s">
        <v>170</v>
      </c>
      <c r="X4" s="55" t="s">
        <v>171</v>
      </c>
      <c r="Y4" s="55" t="s">
        <v>172</v>
      </c>
      <c r="AA4" s="55" t="s">
        <v>170</v>
      </c>
      <c r="AB4" s="55" t="s">
        <v>171</v>
      </c>
      <c r="AC4" s="55" t="s">
        <v>172</v>
      </c>
      <c r="AE4" s="55" t="s">
        <v>170</v>
      </c>
      <c r="AF4" s="55" t="s">
        <v>171</v>
      </c>
      <c r="AG4" s="55" t="s">
        <v>172</v>
      </c>
      <c r="AI4" s="55" t="s">
        <v>170</v>
      </c>
      <c r="AJ4" s="55" t="s">
        <v>171</v>
      </c>
      <c r="AK4" s="55" t="s">
        <v>172</v>
      </c>
    </row>
    <row r="5" spans="1:41" x14ac:dyDescent="0.35">
      <c r="C5" s="55" t="s">
        <v>173</v>
      </c>
      <c r="G5" s="55" t="s">
        <v>173</v>
      </c>
      <c r="K5" s="55" t="s">
        <v>173</v>
      </c>
      <c r="O5" s="55" t="s">
        <v>173</v>
      </c>
      <c r="P5" s="55" t="s">
        <v>174</v>
      </c>
      <c r="S5" s="55" t="s">
        <v>173</v>
      </c>
    </row>
    <row r="6" spans="1:41" x14ac:dyDescent="0.35">
      <c r="A6" s="55" t="s">
        <v>175</v>
      </c>
      <c r="B6" s="55" t="s">
        <v>176</v>
      </c>
      <c r="C6" s="56">
        <v>28691133.629999999</v>
      </c>
      <c r="D6" s="56">
        <v>0</v>
      </c>
      <c r="E6" s="56">
        <v>28691133.629999999</v>
      </c>
      <c r="F6" s="56"/>
      <c r="G6" s="56">
        <v>12635642.460000001</v>
      </c>
      <c r="H6" s="56">
        <v>0</v>
      </c>
      <c r="I6" s="56">
        <v>12635642.460000001</v>
      </c>
      <c r="J6" s="56"/>
      <c r="K6" s="56">
        <v>9624838.8800000008</v>
      </c>
      <c r="L6" s="56">
        <v>0</v>
      </c>
      <c r="M6" s="56">
        <v>9624838.8800000008</v>
      </c>
      <c r="N6" s="56"/>
      <c r="O6" s="56">
        <v>6003832.8499999996</v>
      </c>
      <c r="P6" s="56">
        <v>0</v>
      </c>
      <c r="Q6" s="56">
        <v>6003832.8499999996</v>
      </c>
      <c r="R6" s="56"/>
      <c r="S6" s="56">
        <f>+E6+I6+M6+Q6</f>
        <v>56955447.820000008</v>
      </c>
      <c r="U6" s="55" t="s">
        <v>175</v>
      </c>
      <c r="V6" s="55" t="s">
        <v>176</v>
      </c>
      <c r="W6" s="55">
        <v>55731882.850000001</v>
      </c>
      <c r="X6" s="55">
        <v>0</v>
      </c>
      <c r="Y6" s="56">
        <v>55731882.850000001</v>
      </c>
      <c r="Z6" s="56"/>
      <c r="AA6" s="56">
        <v>11779690.74</v>
      </c>
      <c r="AB6" s="56">
        <v>0</v>
      </c>
      <c r="AC6" s="56">
        <v>11779690.74</v>
      </c>
      <c r="AD6" s="56"/>
      <c r="AE6" s="56">
        <v>11619117.07</v>
      </c>
      <c r="AF6" s="56">
        <v>0</v>
      </c>
      <c r="AG6" s="56">
        <v>11619117.07</v>
      </c>
      <c r="AH6" s="56"/>
      <c r="AI6" s="56">
        <v>7118643.2300000004</v>
      </c>
      <c r="AJ6" s="56">
        <v>0</v>
      </c>
      <c r="AK6" s="56">
        <v>7118643.2300000004</v>
      </c>
      <c r="AL6" s="56"/>
      <c r="AM6" s="56">
        <v>86249333.890000001</v>
      </c>
      <c r="AO6" s="58"/>
    </row>
    <row r="7" spans="1:41" x14ac:dyDescent="0.35">
      <c r="A7" s="55" t="s">
        <v>177</v>
      </c>
      <c r="B7" s="55" t="s">
        <v>178</v>
      </c>
      <c r="C7" s="56">
        <v>8689271.2300000004</v>
      </c>
      <c r="D7" s="56">
        <v>0</v>
      </c>
      <c r="E7" s="56">
        <v>8689271.2300000004</v>
      </c>
      <c r="F7" s="56"/>
      <c r="G7" s="56">
        <v>4365040.07</v>
      </c>
      <c r="H7" s="56">
        <v>0</v>
      </c>
      <c r="I7" s="56">
        <v>4365040.07</v>
      </c>
      <c r="J7" s="56"/>
      <c r="K7" s="56">
        <v>3324944.49</v>
      </c>
      <c r="L7" s="56">
        <v>0</v>
      </c>
      <c r="M7" s="56">
        <v>3324944.49</v>
      </c>
      <c r="N7" s="56"/>
      <c r="O7" s="56">
        <v>2074051.77</v>
      </c>
      <c r="P7" s="56">
        <v>0</v>
      </c>
      <c r="Q7" s="56">
        <v>2074051.77</v>
      </c>
      <c r="R7" s="56"/>
      <c r="S7" s="56">
        <f t="shared" ref="S7:S63" si="0">+E7+I7+M7+Q7</f>
        <v>18453307.560000002</v>
      </c>
      <c r="U7" s="55" t="s">
        <v>177</v>
      </c>
      <c r="V7" s="55" t="s">
        <v>178</v>
      </c>
      <c r="W7" s="55">
        <v>16116446.24</v>
      </c>
      <c r="X7" s="55">
        <v>0</v>
      </c>
      <c r="Y7" s="56">
        <v>16116446.24</v>
      </c>
      <c r="Z7" s="56"/>
      <c r="AA7" s="56">
        <v>4069347.32</v>
      </c>
      <c r="AB7" s="56">
        <v>0</v>
      </c>
      <c r="AC7" s="56">
        <v>4069347.32</v>
      </c>
      <c r="AD7" s="56"/>
      <c r="AE7" s="56">
        <v>4013876.87</v>
      </c>
      <c r="AF7" s="56">
        <v>0</v>
      </c>
      <c r="AG7" s="56">
        <v>4013876.87</v>
      </c>
      <c r="AH7" s="56"/>
      <c r="AI7" s="56">
        <v>2459167.73</v>
      </c>
      <c r="AJ7" s="56">
        <v>0</v>
      </c>
      <c r="AK7" s="56">
        <v>2459167.73</v>
      </c>
      <c r="AL7" s="56"/>
      <c r="AM7" s="56">
        <v>26658838.16</v>
      </c>
      <c r="AO7" s="57"/>
    </row>
    <row r="8" spans="1:41" x14ac:dyDescent="0.35">
      <c r="A8" s="55" t="s">
        <v>179</v>
      </c>
      <c r="B8" s="55" t="s">
        <v>180</v>
      </c>
      <c r="C8" s="56">
        <v>7076009.2199999997</v>
      </c>
      <c r="D8" s="56">
        <v>0</v>
      </c>
      <c r="E8" s="56">
        <v>7076009.2199999997</v>
      </c>
      <c r="F8" s="56"/>
      <c r="G8" s="56">
        <v>2986606.41</v>
      </c>
      <c r="H8" s="56">
        <v>0</v>
      </c>
      <c r="I8" s="56">
        <v>2986606.41</v>
      </c>
      <c r="J8" s="56"/>
      <c r="K8" s="56">
        <v>2274962.08</v>
      </c>
      <c r="L8" s="56">
        <v>0</v>
      </c>
      <c r="M8" s="56">
        <v>2274962.08</v>
      </c>
      <c r="N8" s="56"/>
      <c r="O8" s="56">
        <v>1419088.13</v>
      </c>
      <c r="P8" s="56">
        <v>0</v>
      </c>
      <c r="Q8" s="56">
        <v>1419088.13</v>
      </c>
      <c r="R8" s="56"/>
      <c r="S8" s="56">
        <f t="shared" si="0"/>
        <v>13756665.84</v>
      </c>
      <c r="U8" s="55" t="s">
        <v>179</v>
      </c>
      <c r="V8" s="55" t="s">
        <v>180</v>
      </c>
      <c r="W8" s="55">
        <v>13928642.98</v>
      </c>
      <c r="X8" s="55">
        <v>0</v>
      </c>
      <c r="Y8" s="56">
        <v>13928642.98</v>
      </c>
      <c r="Z8" s="56"/>
      <c r="AA8" s="56">
        <v>2784290.78</v>
      </c>
      <c r="AB8" s="56">
        <v>0</v>
      </c>
      <c r="AC8" s="56">
        <v>2784290.78</v>
      </c>
      <c r="AD8" s="56"/>
      <c r="AE8" s="56">
        <v>2746337.17</v>
      </c>
      <c r="AF8" s="56">
        <v>0</v>
      </c>
      <c r="AG8" s="56">
        <v>2746337.17</v>
      </c>
      <c r="AH8" s="56"/>
      <c r="AI8" s="56">
        <v>1682588.56</v>
      </c>
      <c r="AJ8" s="56">
        <v>0</v>
      </c>
      <c r="AK8" s="56">
        <v>1682588.56</v>
      </c>
      <c r="AL8" s="56"/>
      <c r="AM8" s="56">
        <v>21141859.489999998</v>
      </c>
      <c r="AO8" s="57"/>
    </row>
    <row r="9" spans="1:41" x14ac:dyDescent="0.35">
      <c r="A9" s="55" t="s">
        <v>181</v>
      </c>
      <c r="B9" s="55" t="s">
        <v>182</v>
      </c>
      <c r="C9" s="56">
        <v>1782630.8</v>
      </c>
      <c r="D9" s="56">
        <v>0</v>
      </c>
      <c r="E9" s="56">
        <v>1782630.8</v>
      </c>
      <c r="F9" s="56"/>
      <c r="G9" s="56">
        <v>689217.21</v>
      </c>
      <c r="H9" s="56">
        <v>0</v>
      </c>
      <c r="I9" s="56">
        <v>689217.21</v>
      </c>
      <c r="J9" s="56"/>
      <c r="K9" s="56">
        <v>524991.46</v>
      </c>
      <c r="L9" s="56">
        <v>0</v>
      </c>
      <c r="M9" s="56">
        <v>524991.46</v>
      </c>
      <c r="N9" s="56"/>
      <c r="O9" s="56">
        <v>329642.88</v>
      </c>
      <c r="P9" s="56">
        <v>0</v>
      </c>
      <c r="Q9" s="56">
        <v>329642.88</v>
      </c>
      <c r="R9" s="56"/>
      <c r="S9" s="56">
        <f t="shared" si="0"/>
        <v>3326482.3499999996</v>
      </c>
      <c r="U9" s="55" t="s">
        <v>181</v>
      </c>
      <c r="V9" s="55" t="s">
        <v>182</v>
      </c>
      <c r="W9" s="55">
        <v>3598470.27</v>
      </c>
      <c r="X9" s="55">
        <v>0</v>
      </c>
      <c r="Y9" s="56">
        <v>3598470.27</v>
      </c>
      <c r="Z9" s="56"/>
      <c r="AA9" s="56">
        <v>642529.02</v>
      </c>
      <c r="AB9" s="56">
        <v>0</v>
      </c>
      <c r="AC9" s="56">
        <v>642529.02</v>
      </c>
      <c r="AD9" s="56"/>
      <c r="AE9" s="56">
        <v>633770.35</v>
      </c>
      <c r="AF9" s="56">
        <v>0</v>
      </c>
      <c r="AG9" s="56">
        <v>633770.35</v>
      </c>
      <c r="AH9" s="56"/>
      <c r="AI9" s="56">
        <v>390538.4</v>
      </c>
      <c r="AJ9" s="56">
        <v>0</v>
      </c>
      <c r="AK9" s="56">
        <v>390538.4</v>
      </c>
      <c r="AL9" s="56"/>
      <c r="AM9" s="56">
        <v>5265308.04</v>
      </c>
      <c r="AO9" s="57"/>
    </row>
    <row r="10" spans="1:41" x14ac:dyDescent="0.35">
      <c r="A10" s="55" t="s">
        <v>183</v>
      </c>
      <c r="B10" s="55" t="s">
        <v>184</v>
      </c>
      <c r="C10" s="56">
        <v>3897844.39</v>
      </c>
      <c r="D10" s="56">
        <v>0</v>
      </c>
      <c r="E10" s="56">
        <v>3897844.39</v>
      </c>
      <c r="F10" s="56"/>
      <c r="G10" s="56">
        <v>2297391.54</v>
      </c>
      <c r="H10" s="56">
        <v>0</v>
      </c>
      <c r="I10" s="56">
        <v>2297391.54</v>
      </c>
      <c r="J10" s="56"/>
      <c r="K10" s="56">
        <v>1749972.27</v>
      </c>
      <c r="L10" s="56">
        <v>0</v>
      </c>
      <c r="M10" s="56">
        <v>1749972.27</v>
      </c>
      <c r="N10" s="56"/>
      <c r="O10" s="56">
        <v>1091607.6599999999</v>
      </c>
      <c r="P10" s="56">
        <v>0</v>
      </c>
      <c r="Q10" s="56">
        <v>1091607.6599999999</v>
      </c>
      <c r="R10" s="56"/>
      <c r="S10" s="56">
        <f t="shared" si="0"/>
        <v>9036815.8599999994</v>
      </c>
      <c r="U10" s="55" t="s">
        <v>183</v>
      </c>
      <c r="V10" s="55" t="s">
        <v>184</v>
      </c>
      <c r="W10" s="55">
        <v>6749013.3799999999</v>
      </c>
      <c r="X10" s="55">
        <v>0</v>
      </c>
      <c r="Y10" s="56">
        <v>6749013.3799999999</v>
      </c>
      <c r="Z10" s="56"/>
      <c r="AA10" s="56">
        <v>2141763.48</v>
      </c>
      <c r="AB10" s="56">
        <v>0</v>
      </c>
      <c r="AC10" s="56">
        <v>2141763.48</v>
      </c>
      <c r="AD10" s="56"/>
      <c r="AE10" s="56">
        <v>2112567.9700000002</v>
      </c>
      <c r="AF10" s="56">
        <v>0</v>
      </c>
      <c r="AG10" s="56">
        <v>2112567.9700000002</v>
      </c>
      <c r="AH10" s="56"/>
      <c r="AI10" s="56">
        <v>1294300.6100000001</v>
      </c>
      <c r="AJ10" s="56">
        <v>0</v>
      </c>
      <c r="AK10" s="56">
        <v>1294300.6100000001</v>
      </c>
      <c r="AL10" s="56"/>
      <c r="AM10" s="56">
        <v>12297645.439999999</v>
      </c>
      <c r="AO10" s="57"/>
    </row>
    <row r="11" spans="1:41" x14ac:dyDescent="0.35">
      <c r="A11" s="55" t="s">
        <v>185</v>
      </c>
      <c r="B11" s="55" t="s">
        <v>186</v>
      </c>
      <c r="C11" s="56">
        <v>14341955.210000001</v>
      </c>
      <c r="D11" s="56">
        <v>0</v>
      </c>
      <c r="E11" s="56">
        <v>14341955.210000001</v>
      </c>
      <c r="F11" s="56"/>
      <c r="G11" s="56">
        <v>3723366.82</v>
      </c>
      <c r="H11" s="56">
        <v>0</v>
      </c>
      <c r="I11" s="56">
        <v>3723366.82</v>
      </c>
      <c r="J11" s="56"/>
      <c r="K11" s="56">
        <v>3562851.2</v>
      </c>
      <c r="L11" s="56">
        <v>0</v>
      </c>
      <c r="M11" s="56">
        <v>3562851.2</v>
      </c>
      <c r="N11" s="56"/>
      <c r="O11" s="56">
        <v>329755.95</v>
      </c>
      <c r="P11" s="56">
        <v>0</v>
      </c>
      <c r="Q11" s="56">
        <v>329755.95</v>
      </c>
      <c r="R11" s="56"/>
      <c r="S11" s="56">
        <f t="shared" si="0"/>
        <v>21957929.18</v>
      </c>
      <c r="U11" s="55" t="s">
        <v>185</v>
      </c>
      <c r="V11" s="55" t="s">
        <v>186</v>
      </c>
      <c r="W11" s="55">
        <v>16454854.84</v>
      </c>
      <c r="X11" s="55">
        <v>0</v>
      </c>
      <c r="Y11" s="56">
        <v>16454854.84</v>
      </c>
      <c r="Z11" s="56"/>
      <c r="AA11" s="56">
        <v>3207701.26</v>
      </c>
      <c r="AB11" s="56">
        <v>0</v>
      </c>
      <c r="AC11" s="56">
        <v>3207701.26</v>
      </c>
      <c r="AD11" s="56"/>
      <c r="AE11" s="56">
        <v>3801104.18</v>
      </c>
      <c r="AF11" s="56">
        <v>0</v>
      </c>
      <c r="AG11" s="56">
        <v>3801104.18</v>
      </c>
      <c r="AH11" s="56"/>
      <c r="AI11" s="56">
        <v>657254.94999999995</v>
      </c>
      <c r="AJ11" s="56">
        <v>0</v>
      </c>
      <c r="AK11" s="56">
        <v>657254.94999999995</v>
      </c>
      <c r="AL11" s="56"/>
      <c r="AM11" s="56">
        <v>24120915.23</v>
      </c>
      <c r="AO11" s="57"/>
    </row>
    <row r="12" spans="1:41" x14ac:dyDescent="0.35">
      <c r="A12" s="55" t="s">
        <v>187</v>
      </c>
      <c r="B12" s="55" t="s">
        <v>188</v>
      </c>
      <c r="C12" s="56">
        <v>4282220.16</v>
      </c>
      <c r="D12" s="56">
        <v>0</v>
      </c>
      <c r="E12" s="56">
        <v>4282220.16</v>
      </c>
      <c r="F12" s="56"/>
      <c r="G12" s="56">
        <v>1112174.56</v>
      </c>
      <c r="H12" s="56">
        <v>0</v>
      </c>
      <c r="I12" s="56">
        <v>1112174.56</v>
      </c>
      <c r="J12" s="56"/>
      <c r="K12" s="56">
        <v>1064228.1599999999</v>
      </c>
      <c r="L12" s="56">
        <v>0</v>
      </c>
      <c r="M12" s="56">
        <v>1064228.1599999999</v>
      </c>
      <c r="N12" s="56"/>
      <c r="O12" s="56">
        <v>98498.53</v>
      </c>
      <c r="P12" s="56">
        <v>0</v>
      </c>
      <c r="Q12" s="56">
        <v>98498.53</v>
      </c>
      <c r="R12" s="56"/>
      <c r="S12" s="56">
        <f t="shared" si="0"/>
        <v>6557121.4100000011</v>
      </c>
      <c r="U12" s="55" t="s">
        <v>187</v>
      </c>
      <c r="V12" s="55" t="s">
        <v>188</v>
      </c>
      <c r="W12" s="55">
        <v>4910620.1399999997</v>
      </c>
      <c r="X12" s="55">
        <v>0</v>
      </c>
      <c r="Y12" s="56">
        <v>4910620.1399999997</v>
      </c>
      <c r="Z12" s="56"/>
      <c r="AA12" s="56">
        <v>958144.47</v>
      </c>
      <c r="AB12" s="56">
        <v>0</v>
      </c>
      <c r="AC12" s="56">
        <v>958144.47</v>
      </c>
      <c r="AD12" s="56"/>
      <c r="AE12" s="56">
        <v>1135394.75</v>
      </c>
      <c r="AF12" s="56">
        <v>0</v>
      </c>
      <c r="AG12" s="56">
        <v>1135394.75</v>
      </c>
      <c r="AH12" s="56"/>
      <c r="AI12" s="56">
        <v>196322.92</v>
      </c>
      <c r="AJ12" s="56">
        <v>0</v>
      </c>
      <c r="AK12" s="56">
        <v>196322.92</v>
      </c>
      <c r="AL12" s="56"/>
      <c r="AM12" s="56">
        <v>7200482.2799999993</v>
      </c>
      <c r="AO12" s="57"/>
    </row>
    <row r="13" spans="1:41" x14ac:dyDescent="0.35">
      <c r="A13" s="55" t="s">
        <v>189</v>
      </c>
      <c r="B13" s="55" t="s">
        <v>190</v>
      </c>
      <c r="C13" s="56">
        <v>13358.4</v>
      </c>
      <c r="D13" s="56">
        <v>0</v>
      </c>
      <c r="E13" s="56">
        <v>13358.4</v>
      </c>
      <c r="F13" s="56"/>
      <c r="G13" s="56">
        <v>0</v>
      </c>
      <c r="H13" s="56">
        <v>0</v>
      </c>
      <c r="I13" s="56">
        <v>0</v>
      </c>
      <c r="J13" s="56"/>
      <c r="K13" s="56">
        <v>49566.07</v>
      </c>
      <c r="L13" s="56">
        <v>0</v>
      </c>
      <c r="M13" s="56">
        <v>49566.07</v>
      </c>
      <c r="N13" s="56"/>
      <c r="O13" s="56">
        <v>0</v>
      </c>
      <c r="P13" s="56">
        <v>0</v>
      </c>
      <c r="Q13" s="56">
        <v>0</v>
      </c>
      <c r="R13" s="56"/>
      <c r="S13" s="56">
        <f t="shared" si="0"/>
        <v>62924.47</v>
      </c>
      <c r="U13" s="55" t="s">
        <v>189</v>
      </c>
      <c r="V13" s="55" t="s">
        <v>190</v>
      </c>
      <c r="W13" s="55">
        <v>20537.07</v>
      </c>
      <c r="X13" s="55">
        <v>0</v>
      </c>
      <c r="Y13" s="56">
        <v>20537.07</v>
      </c>
      <c r="Z13" s="56"/>
      <c r="AA13" s="56">
        <v>0</v>
      </c>
      <c r="AB13" s="56">
        <v>0</v>
      </c>
      <c r="AC13" s="56">
        <v>0</v>
      </c>
      <c r="AD13" s="56"/>
      <c r="AE13" s="56">
        <v>5710.03</v>
      </c>
      <c r="AF13" s="56">
        <v>0</v>
      </c>
      <c r="AG13" s="56">
        <v>5710.03</v>
      </c>
      <c r="AH13" s="56"/>
      <c r="AI13" s="56">
        <v>0</v>
      </c>
      <c r="AJ13" s="56">
        <v>0</v>
      </c>
      <c r="AK13" s="56">
        <v>0</v>
      </c>
      <c r="AL13" s="56"/>
      <c r="AM13" s="56">
        <v>26247.1</v>
      </c>
      <c r="AO13" s="57"/>
    </row>
    <row r="14" spans="1:41" x14ac:dyDescent="0.35">
      <c r="A14" s="55" t="s">
        <v>191</v>
      </c>
      <c r="B14" s="55" t="s">
        <v>192</v>
      </c>
      <c r="C14" s="56">
        <v>3990.17</v>
      </c>
      <c r="D14" s="56">
        <v>0</v>
      </c>
      <c r="E14" s="56">
        <v>3990.17</v>
      </c>
      <c r="F14" s="56"/>
      <c r="G14" s="56">
        <v>0</v>
      </c>
      <c r="H14" s="56">
        <v>0</v>
      </c>
      <c r="I14" s="56">
        <v>0</v>
      </c>
      <c r="J14" s="56"/>
      <c r="K14" s="56">
        <v>14805.45</v>
      </c>
      <c r="L14" s="56">
        <v>0</v>
      </c>
      <c r="M14" s="56">
        <v>14805.45</v>
      </c>
      <c r="N14" s="56"/>
      <c r="O14" s="56">
        <v>0</v>
      </c>
      <c r="P14" s="56">
        <v>0</v>
      </c>
      <c r="Q14" s="56">
        <v>0</v>
      </c>
      <c r="R14" s="56"/>
      <c r="S14" s="56">
        <f t="shared" si="0"/>
        <v>18795.620000000003</v>
      </c>
      <c r="U14" s="55" t="s">
        <v>191</v>
      </c>
      <c r="V14" s="55" t="s">
        <v>192</v>
      </c>
      <c r="W14" s="55">
        <v>6134.45</v>
      </c>
      <c r="X14" s="55">
        <v>0</v>
      </c>
      <c r="Y14" s="56">
        <v>6134.45</v>
      </c>
      <c r="Z14" s="56"/>
      <c r="AA14" s="56">
        <v>0</v>
      </c>
      <c r="AB14" s="56">
        <v>0</v>
      </c>
      <c r="AC14" s="56">
        <v>0</v>
      </c>
      <c r="AD14" s="56"/>
      <c r="AE14" s="56">
        <v>1705.59</v>
      </c>
      <c r="AF14" s="56">
        <v>0</v>
      </c>
      <c r="AG14" s="56">
        <v>1705.59</v>
      </c>
      <c r="AH14" s="56"/>
      <c r="AI14" s="56">
        <v>0</v>
      </c>
      <c r="AJ14" s="56">
        <v>0</v>
      </c>
      <c r="AK14" s="56">
        <v>0</v>
      </c>
      <c r="AL14" s="56"/>
      <c r="AM14" s="56">
        <v>7840.04</v>
      </c>
      <c r="AO14" s="57"/>
    </row>
    <row r="15" spans="1:41" x14ac:dyDescent="0.35">
      <c r="A15" s="55" t="s">
        <v>193</v>
      </c>
      <c r="B15" s="55" t="s">
        <v>194</v>
      </c>
      <c r="C15" s="56">
        <v>7209420.9800000004</v>
      </c>
      <c r="D15" s="56">
        <v>0</v>
      </c>
      <c r="E15" s="56">
        <v>7209420.9800000004</v>
      </c>
      <c r="F15" s="56"/>
      <c r="G15" s="56">
        <v>136863.12</v>
      </c>
      <c r="H15" s="56">
        <v>0</v>
      </c>
      <c r="I15" s="56">
        <v>136863.12</v>
      </c>
      <c r="J15" s="56"/>
      <c r="K15" s="56">
        <v>2218552.34</v>
      </c>
      <c r="L15" s="56">
        <v>0</v>
      </c>
      <c r="M15" s="56">
        <v>2218552.34</v>
      </c>
      <c r="N15" s="56"/>
      <c r="O15" s="56">
        <v>1434457.89</v>
      </c>
      <c r="P15" s="56">
        <v>0</v>
      </c>
      <c r="Q15" s="56">
        <v>1434457.89</v>
      </c>
      <c r="R15" s="56"/>
      <c r="S15" s="56">
        <f t="shared" si="0"/>
        <v>10999294.330000002</v>
      </c>
      <c r="U15" s="55" t="s">
        <v>193</v>
      </c>
      <c r="V15" s="55" t="s">
        <v>194</v>
      </c>
      <c r="W15" s="55">
        <v>8831875.2400000002</v>
      </c>
      <c r="X15" s="55">
        <v>0</v>
      </c>
      <c r="Y15" s="56">
        <v>8831875.2400000002</v>
      </c>
      <c r="Z15" s="56"/>
      <c r="AA15" s="56">
        <v>307555.99</v>
      </c>
      <c r="AB15" s="56">
        <v>0</v>
      </c>
      <c r="AC15" s="56">
        <v>307555.99</v>
      </c>
      <c r="AD15" s="56"/>
      <c r="AE15" s="56">
        <v>4674045.72</v>
      </c>
      <c r="AF15" s="56">
        <v>0</v>
      </c>
      <c r="AG15" s="56">
        <v>4674045.72</v>
      </c>
      <c r="AH15" s="56"/>
      <c r="AI15" s="56">
        <v>2449736.9700000002</v>
      </c>
      <c r="AJ15" s="56">
        <v>0</v>
      </c>
      <c r="AK15" s="56">
        <v>2449736.9700000002</v>
      </c>
      <c r="AL15" s="56"/>
      <c r="AM15" s="56">
        <v>16263213.92</v>
      </c>
      <c r="AO15" s="57"/>
    </row>
    <row r="16" spans="1:41" x14ac:dyDescent="0.35">
      <c r="A16" s="55" t="s">
        <v>195</v>
      </c>
      <c r="B16" s="55" t="s">
        <v>196</v>
      </c>
      <c r="C16" s="56">
        <v>2146955.48</v>
      </c>
      <c r="D16" s="56">
        <v>0</v>
      </c>
      <c r="E16" s="56">
        <v>2146955.48</v>
      </c>
      <c r="F16" s="56"/>
      <c r="G16" s="56">
        <v>40881.22</v>
      </c>
      <c r="H16" s="56">
        <v>0</v>
      </c>
      <c r="I16" s="56">
        <v>40881.22</v>
      </c>
      <c r="J16" s="56"/>
      <c r="K16" s="56">
        <v>662684.46</v>
      </c>
      <c r="L16" s="56">
        <v>0</v>
      </c>
      <c r="M16" s="56">
        <v>662684.46</v>
      </c>
      <c r="N16" s="56"/>
      <c r="O16" s="56">
        <v>428474.44</v>
      </c>
      <c r="P16" s="56">
        <v>0</v>
      </c>
      <c r="Q16" s="56">
        <v>428474.44</v>
      </c>
      <c r="R16" s="56"/>
      <c r="S16" s="56">
        <f t="shared" si="0"/>
        <v>3278995.6</v>
      </c>
      <c r="U16" s="55" t="s">
        <v>195</v>
      </c>
      <c r="V16" s="55" t="s">
        <v>196</v>
      </c>
      <c r="W16" s="55">
        <v>2621392.25</v>
      </c>
      <c r="X16" s="55">
        <v>0</v>
      </c>
      <c r="Y16" s="56">
        <v>2621392.25</v>
      </c>
      <c r="Z16" s="56"/>
      <c r="AA16" s="56">
        <v>91867.37</v>
      </c>
      <c r="AB16" s="56">
        <v>0</v>
      </c>
      <c r="AC16" s="56">
        <v>91867.37</v>
      </c>
      <c r="AD16" s="56"/>
      <c r="AE16" s="56">
        <v>1396143.57</v>
      </c>
      <c r="AF16" s="56">
        <v>0</v>
      </c>
      <c r="AG16" s="56">
        <v>1396143.57</v>
      </c>
      <c r="AH16" s="56"/>
      <c r="AI16" s="56">
        <v>731739.63</v>
      </c>
      <c r="AJ16" s="56">
        <v>0</v>
      </c>
      <c r="AK16" s="56">
        <v>731739.63</v>
      </c>
      <c r="AL16" s="56"/>
      <c r="AM16" s="56">
        <v>4841142.82</v>
      </c>
      <c r="AO16" s="57"/>
    </row>
    <row r="17" spans="1:41" x14ac:dyDescent="0.35">
      <c r="A17" s="55" t="s">
        <v>197</v>
      </c>
      <c r="B17" s="55" t="s">
        <v>198</v>
      </c>
      <c r="C17" s="56">
        <v>10561445.210000001</v>
      </c>
      <c r="D17" s="56">
        <v>0</v>
      </c>
      <c r="E17" s="56">
        <v>10561445.210000001</v>
      </c>
      <c r="F17" s="56"/>
      <c r="G17" s="56">
        <v>-165169.60000000001</v>
      </c>
      <c r="H17" s="56">
        <v>0</v>
      </c>
      <c r="I17" s="56">
        <v>-165169.60000000001</v>
      </c>
      <c r="J17" s="56"/>
      <c r="K17" s="56">
        <v>1091169.57</v>
      </c>
      <c r="L17" s="56">
        <v>0</v>
      </c>
      <c r="M17" s="56">
        <v>1091169.57</v>
      </c>
      <c r="N17" s="56"/>
      <c r="O17" s="56">
        <v>44971.38</v>
      </c>
      <c r="P17" s="56">
        <v>0</v>
      </c>
      <c r="Q17" s="56">
        <v>44971.38</v>
      </c>
      <c r="R17" s="56"/>
      <c r="S17" s="56">
        <f t="shared" si="0"/>
        <v>11532416.560000002</v>
      </c>
      <c r="U17" s="55" t="s">
        <v>197</v>
      </c>
      <c r="V17" s="55" t="s">
        <v>198</v>
      </c>
      <c r="W17" s="55">
        <v>12270898.18</v>
      </c>
      <c r="X17" s="55">
        <v>0</v>
      </c>
      <c r="Y17" s="56">
        <v>12270898.18</v>
      </c>
      <c r="Z17" s="56"/>
      <c r="AA17" s="56">
        <v>128434.81</v>
      </c>
      <c r="AB17" s="56">
        <v>0</v>
      </c>
      <c r="AC17" s="56">
        <v>128434.81</v>
      </c>
      <c r="AD17" s="56"/>
      <c r="AE17" s="56">
        <v>358255.24</v>
      </c>
      <c r="AF17" s="56">
        <v>0</v>
      </c>
      <c r="AG17" s="56">
        <v>358255.24</v>
      </c>
      <c r="AH17" s="56"/>
      <c r="AI17" s="56">
        <v>84056.28</v>
      </c>
      <c r="AJ17" s="56">
        <v>0</v>
      </c>
      <c r="AK17" s="56">
        <v>84056.28</v>
      </c>
      <c r="AL17" s="56"/>
      <c r="AM17" s="56">
        <v>12841644.51</v>
      </c>
      <c r="AO17" s="57"/>
    </row>
    <row r="18" spans="1:41" x14ac:dyDescent="0.35">
      <c r="A18" s="55" t="s">
        <v>199</v>
      </c>
      <c r="B18" s="55" t="s">
        <v>200</v>
      </c>
      <c r="C18" s="56">
        <v>3152712.04</v>
      </c>
      <c r="D18" s="56">
        <v>0</v>
      </c>
      <c r="E18" s="56">
        <v>3152712.04</v>
      </c>
      <c r="F18" s="56"/>
      <c r="G18" s="56">
        <v>-52606.2</v>
      </c>
      <c r="H18" s="56">
        <v>0</v>
      </c>
      <c r="I18" s="56">
        <v>-52606.2</v>
      </c>
      <c r="J18" s="56"/>
      <c r="K18" s="56">
        <v>280588.34999999998</v>
      </c>
      <c r="L18" s="56">
        <v>0</v>
      </c>
      <c r="M18" s="56">
        <v>280588.34999999998</v>
      </c>
      <c r="N18" s="56"/>
      <c r="O18" s="56">
        <v>13421.03</v>
      </c>
      <c r="P18" s="56">
        <v>0</v>
      </c>
      <c r="Q18" s="56">
        <v>13421.03</v>
      </c>
      <c r="R18" s="56"/>
      <c r="S18" s="56">
        <f t="shared" si="0"/>
        <v>3394115.2199999997</v>
      </c>
      <c r="U18" s="55" t="s">
        <v>199</v>
      </c>
      <c r="V18" s="55" t="s">
        <v>200</v>
      </c>
      <c r="W18" s="55">
        <v>3660187.18</v>
      </c>
      <c r="X18" s="55">
        <v>0</v>
      </c>
      <c r="Y18" s="56">
        <v>3660187.18</v>
      </c>
      <c r="Z18" s="56"/>
      <c r="AA18" s="56">
        <v>36904.699999999997</v>
      </c>
      <c r="AB18" s="56">
        <v>0</v>
      </c>
      <c r="AC18" s="56">
        <v>36904.699999999997</v>
      </c>
      <c r="AD18" s="56"/>
      <c r="AE18" s="56">
        <v>95441.919999999998</v>
      </c>
      <c r="AF18" s="56">
        <v>0</v>
      </c>
      <c r="AG18" s="56">
        <v>95441.919999999998</v>
      </c>
      <c r="AH18" s="56"/>
      <c r="AI18" s="56">
        <v>25081.78</v>
      </c>
      <c r="AJ18" s="56">
        <v>0</v>
      </c>
      <c r="AK18" s="56">
        <v>25081.78</v>
      </c>
      <c r="AL18" s="56"/>
      <c r="AM18" s="56">
        <v>3817615.58</v>
      </c>
      <c r="AO18" s="57"/>
    </row>
    <row r="19" spans="1:41" x14ac:dyDescent="0.35">
      <c r="A19" s="55" t="s">
        <v>201</v>
      </c>
      <c r="B19" s="55" t="s">
        <v>202</v>
      </c>
      <c r="C19" s="56">
        <v>34648527.649999999</v>
      </c>
      <c r="D19" s="56">
        <v>0</v>
      </c>
      <c r="E19" s="56">
        <v>34648527.649999999</v>
      </c>
      <c r="F19" s="56"/>
      <c r="G19" s="56">
        <v>5075528.38</v>
      </c>
      <c r="H19" s="56">
        <v>0</v>
      </c>
      <c r="I19" s="56">
        <v>5075528.38</v>
      </c>
      <c r="J19" s="56"/>
      <c r="K19" s="56">
        <v>18999253.530000001</v>
      </c>
      <c r="L19" s="56">
        <v>0</v>
      </c>
      <c r="M19" s="56">
        <v>18999253.530000001</v>
      </c>
      <c r="N19" s="56"/>
      <c r="O19" s="56">
        <v>1518595.61</v>
      </c>
      <c r="P19" s="56">
        <v>0</v>
      </c>
      <c r="Q19" s="56">
        <v>1518595.61</v>
      </c>
      <c r="R19" s="56"/>
      <c r="S19" s="56">
        <f t="shared" si="0"/>
        <v>60241905.170000002</v>
      </c>
      <c r="U19" s="55" t="s">
        <v>201</v>
      </c>
      <c r="V19" s="55" t="s">
        <v>202</v>
      </c>
      <c r="W19" s="55">
        <v>40412509.479999997</v>
      </c>
      <c r="X19" s="55">
        <v>0</v>
      </c>
      <c r="Y19" s="56">
        <v>40412509.479999997</v>
      </c>
      <c r="Z19" s="56"/>
      <c r="AA19" s="56">
        <v>16623692.34</v>
      </c>
      <c r="AB19" s="56">
        <v>0</v>
      </c>
      <c r="AC19" s="56">
        <v>16623692.34</v>
      </c>
      <c r="AD19" s="56"/>
      <c r="AE19" s="56">
        <v>18999908.949999999</v>
      </c>
      <c r="AF19" s="56">
        <v>0</v>
      </c>
      <c r="AG19" s="56">
        <v>18999908.949999999</v>
      </c>
      <c r="AH19" s="56"/>
      <c r="AI19" s="56">
        <v>3861837.84</v>
      </c>
      <c r="AJ19" s="56">
        <v>0</v>
      </c>
      <c r="AK19" s="56">
        <v>3861837.84</v>
      </c>
      <c r="AL19" s="56"/>
      <c r="AM19" s="56">
        <v>79897948.609999999</v>
      </c>
      <c r="AO19" s="57"/>
    </row>
    <row r="20" spans="1:41" x14ac:dyDescent="0.35">
      <c r="A20" s="55" t="s">
        <v>203</v>
      </c>
      <c r="B20" s="55" t="s">
        <v>204</v>
      </c>
      <c r="C20" s="56">
        <v>10342257.699999999</v>
      </c>
      <c r="D20" s="56">
        <v>0</v>
      </c>
      <c r="E20" s="56">
        <v>10342257.699999999</v>
      </c>
      <c r="F20" s="56"/>
      <c r="G20" s="56">
        <v>1514850.92</v>
      </c>
      <c r="H20" s="56">
        <v>0</v>
      </c>
      <c r="I20" s="56">
        <v>1514850.92</v>
      </c>
      <c r="J20" s="56"/>
      <c r="K20" s="56">
        <v>5662682.2000000002</v>
      </c>
      <c r="L20" s="56">
        <v>0</v>
      </c>
      <c r="M20" s="56">
        <v>5662682.2000000002</v>
      </c>
      <c r="N20" s="56"/>
      <c r="O20" s="56">
        <v>453602.89</v>
      </c>
      <c r="P20" s="56">
        <v>0</v>
      </c>
      <c r="Q20" s="56">
        <v>453602.89</v>
      </c>
      <c r="R20" s="56"/>
      <c r="S20" s="56">
        <f t="shared" si="0"/>
        <v>17973393.710000001</v>
      </c>
      <c r="U20" s="55" t="s">
        <v>203</v>
      </c>
      <c r="V20" s="55" t="s">
        <v>204</v>
      </c>
      <c r="W20" s="55">
        <v>12052529.720000001</v>
      </c>
      <c r="X20" s="55">
        <v>0</v>
      </c>
      <c r="Y20" s="56">
        <v>12052529.720000001</v>
      </c>
      <c r="Z20" s="56"/>
      <c r="AA20" s="56">
        <v>4965118.99</v>
      </c>
      <c r="AB20" s="56">
        <v>0</v>
      </c>
      <c r="AC20" s="56">
        <v>4965118.99</v>
      </c>
      <c r="AD20" s="56"/>
      <c r="AE20" s="56">
        <v>5672128.7300000004</v>
      </c>
      <c r="AF20" s="56">
        <v>0</v>
      </c>
      <c r="AG20" s="56">
        <v>5672128.7300000004</v>
      </c>
      <c r="AH20" s="56"/>
      <c r="AI20" s="56">
        <v>1153529.1599999999</v>
      </c>
      <c r="AJ20" s="56">
        <v>0</v>
      </c>
      <c r="AK20" s="56">
        <v>1153529.1599999999</v>
      </c>
      <c r="AL20" s="56"/>
      <c r="AM20" s="56">
        <v>23843306.600000001</v>
      </c>
      <c r="AO20" s="57"/>
    </row>
    <row r="21" spans="1:41" x14ac:dyDescent="0.35">
      <c r="A21" s="55" t="s">
        <v>205</v>
      </c>
      <c r="B21" s="55" t="s">
        <v>206</v>
      </c>
      <c r="C21" s="56">
        <v>13438603.76</v>
      </c>
      <c r="D21" s="56">
        <v>0</v>
      </c>
      <c r="E21" s="56">
        <v>13438603.76</v>
      </c>
      <c r="F21" s="56"/>
      <c r="G21" s="56">
        <v>60716.22</v>
      </c>
      <c r="H21" s="56">
        <v>0</v>
      </c>
      <c r="I21" s="56">
        <v>60716.22</v>
      </c>
      <c r="J21" s="56"/>
      <c r="K21" s="56">
        <v>4514295.1399999997</v>
      </c>
      <c r="L21" s="56">
        <v>0</v>
      </c>
      <c r="M21" s="56">
        <v>4514295.1399999997</v>
      </c>
      <c r="N21" s="56"/>
      <c r="O21" s="56">
        <v>56726.1</v>
      </c>
      <c r="P21" s="56">
        <v>0</v>
      </c>
      <c r="Q21" s="56">
        <v>56726.1</v>
      </c>
      <c r="R21" s="56"/>
      <c r="S21" s="56">
        <f t="shared" si="0"/>
        <v>18070341.220000003</v>
      </c>
      <c r="U21" s="55" t="s">
        <v>205</v>
      </c>
      <c r="V21" s="55" t="s">
        <v>206</v>
      </c>
      <c r="W21" s="55">
        <v>15093364.01</v>
      </c>
      <c r="X21" s="55">
        <v>0</v>
      </c>
      <c r="Y21" s="56">
        <v>15093364.01</v>
      </c>
      <c r="Z21" s="56"/>
      <c r="AA21" s="56">
        <v>24766.46</v>
      </c>
      <c r="AB21" s="56">
        <v>0</v>
      </c>
      <c r="AC21" s="56">
        <v>24766.46</v>
      </c>
      <c r="AD21" s="56"/>
      <c r="AE21" s="56">
        <v>4706723.8099999996</v>
      </c>
      <c r="AF21" s="56">
        <v>0</v>
      </c>
      <c r="AG21" s="56">
        <v>4706723.8099999996</v>
      </c>
      <c r="AH21" s="56"/>
      <c r="AI21" s="56">
        <v>110391.2</v>
      </c>
      <c r="AJ21" s="56">
        <v>0</v>
      </c>
      <c r="AK21" s="56">
        <v>110391.2</v>
      </c>
      <c r="AL21" s="56"/>
      <c r="AM21" s="56">
        <v>19935245.48</v>
      </c>
      <c r="AO21" s="57"/>
    </row>
    <row r="22" spans="1:41" x14ac:dyDescent="0.35">
      <c r="A22" s="55" t="s">
        <v>207</v>
      </c>
      <c r="B22" s="55" t="s">
        <v>208</v>
      </c>
      <c r="C22" s="56">
        <v>4015301.34</v>
      </c>
      <c r="D22" s="56">
        <v>0</v>
      </c>
      <c r="E22" s="56">
        <v>4015301.34</v>
      </c>
      <c r="F22" s="56"/>
      <c r="G22" s="56">
        <v>18135.990000000002</v>
      </c>
      <c r="H22" s="56">
        <v>0</v>
      </c>
      <c r="I22" s="56">
        <v>18135.990000000002</v>
      </c>
      <c r="J22" s="56"/>
      <c r="K22" s="56">
        <v>1348425.81</v>
      </c>
      <c r="L22" s="56">
        <v>0</v>
      </c>
      <c r="M22" s="56">
        <v>1348425.81</v>
      </c>
      <c r="N22" s="56"/>
      <c r="O22" s="56">
        <v>16944.150000000001</v>
      </c>
      <c r="P22" s="56">
        <v>0</v>
      </c>
      <c r="Q22" s="56">
        <v>16944.150000000001</v>
      </c>
      <c r="R22" s="56"/>
      <c r="S22" s="56">
        <f t="shared" si="0"/>
        <v>5398807.290000001</v>
      </c>
      <c r="U22" s="55" t="s">
        <v>207</v>
      </c>
      <c r="V22" s="55" t="s">
        <v>208</v>
      </c>
      <c r="W22" s="55">
        <v>4511417.37</v>
      </c>
      <c r="X22" s="55">
        <v>0</v>
      </c>
      <c r="Y22" s="56">
        <v>4511417.37</v>
      </c>
      <c r="Z22" s="56"/>
      <c r="AA22" s="56">
        <v>7397.77</v>
      </c>
      <c r="AB22" s="56">
        <v>0</v>
      </c>
      <c r="AC22" s="56">
        <v>7397.77</v>
      </c>
      <c r="AD22" s="56"/>
      <c r="AE22" s="56">
        <v>1405904.5</v>
      </c>
      <c r="AF22" s="56">
        <v>0</v>
      </c>
      <c r="AG22" s="56">
        <v>1405904.5</v>
      </c>
      <c r="AH22" s="56"/>
      <c r="AI22" s="56">
        <v>32973.99</v>
      </c>
      <c r="AJ22" s="56">
        <v>0</v>
      </c>
      <c r="AK22" s="56">
        <v>32973.99</v>
      </c>
      <c r="AL22" s="56"/>
      <c r="AM22" s="56">
        <v>5957693.6299999999</v>
      </c>
      <c r="AO22" s="57"/>
    </row>
    <row r="23" spans="1:41" x14ac:dyDescent="0.35">
      <c r="A23" s="55" t="s">
        <v>209</v>
      </c>
      <c r="B23" s="55" t="s">
        <v>210</v>
      </c>
      <c r="C23" s="56">
        <v>21080514.73</v>
      </c>
      <c r="D23" s="56">
        <v>0</v>
      </c>
      <c r="E23" s="56">
        <v>21080514.73</v>
      </c>
      <c r="F23" s="56"/>
      <c r="G23" s="56">
        <v>3438710.21</v>
      </c>
      <c r="H23" s="56">
        <v>0</v>
      </c>
      <c r="I23" s="56">
        <v>3438710.21</v>
      </c>
      <c r="J23" s="56"/>
      <c r="K23" s="56">
        <v>2550838.61</v>
      </c>
      <c r="L23" s="56">
        <v>0</v>
      </c>
      <c r="M23" s="56">
        <v>2550838.61</v>
      </c>
      <c r="N23" s="56"/>
      <c r="O23" s="56">
        <v>1402387.06</v>
      </c>
      <c r="P23" s="56">
        <v>0</v>
      </c>
      <c r="Q23" s="56">
        <v>1402387.06</v>
      </c>
      <c r="R23" s="56"/>
      <c r="S23" s="56">
        <f t="shared" si="0"/>
        <v>28472450.609999999</v>
      </c>
      <c r="U23" s="55" t="s">
        <v>209</v>
      </c>
      <c r="V23" s="55" t="s">
        <v>210</v>
      </c>
      <c r="W23" s="55">
        <v>24755572.899999999</v>
      </c>
      <c r="X23" s="55">
        <v>0</v>
      </c>
      <c r="Y23" s="56">
        <v>24755572.899999999</v>
      </c>
      <c r="Z23" s="56"/>
      <c r="AA23" s="56">
        <v>4359778.46</v>
      </c>
      <c r="AB23" s="56">
        <v>0</v>
      </c>
      <c r="AC23" s="56">
        <v>4359778.46</v>
      </c>
      <c r="AD23" s="56"/>
      <c r="AE23" s="56">
        <v>2918439.26</v>
      </c>
      <c r="AF23" s="56">
        <v>0</v>
      </c>
      <c r="AG23" s="56">
        <v>2918439.26</v>
      </c>
      <c r="AH23" s="56"/>
      <c r="AI23" s="56">
        <v>765837.72</v>
      </c>
      <c r="AJ23" s="56">
        <v>0</v>
      </c>
      <c r="AK23" s="56">
        <v>765837.72</v>
      </c>
      <c r="AL23" s="56"/>
      <c r="AM23" s="56">
        <v>32799628.339999996</v>
      </c>
      <c r="AO23" s="57"/>
    </row>
    <row r="24" spans="1:41" x14ac:dyDescent="0.35">
      <c r="A24" s="55" t="s">
        <v>211</v>
      </c>
      <c r="B24" s="55" t="s">
        <v>212</v>
      </c>
      <c r="C24" s="56">
        <v>6294809.6200000001</v>
      </c>
      <c r="D24" s="56">
        <v>0</v>
      </c>
      <c r="E24" s="56">
        <v>6294809.6200000001</v>
      </c>
      <c r="F24" s="56"/>
      <c r="G24" s="56">
        <v>1027147.08</v>
      </c>
      <c r="H24" s="56">
        <v>0</v>
      </c>
      <c r="I24" s="56">
        <v>1027147.08</v>
      </c>
      <c r="J24" s="56"/>
      <c r="K24" s="56">
        <v>761938.9</v>
      </c>
      <c r="L24" s="56">
        <v>0</v>
      </c>
      <c r="M24" s="56">
        <v>761938.9</v>
      </c>
      <c r="N24" s="56"/>
      <c r="O24" s="56">
        <v>418894.61</v>
      </c>
      <c r="P24" s="56">
        <v>0</v>
      </c>
      <c r="Q24" s="56">
        <v>418894.61</v>
      </c>
      <c r="R24" s="56"/>
      <c r="S24" s="56">
        <f t="shared" si="0"/>
        <v>8502790.2100000009</v>
      </c>
      <c r="U24" s="55" t="s">
        <v>211</v>
      </c>
      <c r="V24" s="55" t="s">
        <v>212</v>
      </c>
      <c r="W24" s="55">
        <v>7389472.8300000001</v>
      </c>
      <c r="X24" s="55">
        <v>0</v>
      </c>
      <c r="Y24" s="56">
        <v>7389472.8300000001</v>
      </c>
      <c r="Z24" s="56"/>
      <c r="AA24" s="56">
        <v>1302271.73</v>
      </c>
      <c r="AB24" s="56">
        <v>0</v>
      </c>
      <c r="AC24" s="56">
        <v>1302271.73</v>
      </c>
      <c r="AD24" s="56"/>
      <c r="AE24" s="56">
        <v>871741.79</v>
      </c>
      <c r="AF24" s="56">
        <v>0</v>
      </c>
      <c r="AG24" s="56">
        <v>871741.79</v>
      </c>
      <c r="AH24" s="56"/>
      <c r="AI24" s="56">
        <v>228756.59</v>
      </c>
      <c r="AJ24" s="56">
        <v>0</v>
      </c>
      <c r="AK24" s="56">
        <v>228756.59</v>
      </c>
      <c r="AL24" s="56"/>
      <c r="AM24" s="56">
        <v>9792242.9400000013</v>
      </c>
      <c r="AO24" s="57"/>
    </row>
    <row r="25" spans="1:41" x14ac:dyDescent="0.35">
      <c r="A25" s="55" t="s">
        <v>213</v>
      </c>
      <c r="B25" s="55" t="s">
        <v>214</v>
      </c>
      <c r="C25" s="56">
        <v>7391950.21</v>
      </c>
      <c r="D25" s="56">
        <v>0</v>
      </c>
      <c r="E25" s="56">
        <v>7391950.21</v>
      </c>
      <c r="F25" s="56"/>
      <c r="G25" s="56">
        <v>2698065.02</v>
      </c>
      <c r="H25" s="56">
        <v>0</v>
      </c>
      <c r="I25" s="56">
        <v>2698065.02</v>
      </c>
      <c r="J25" s="56"/>
      <c r="K25" s="56">
        <v>-991043.45</v>
      </c>
      <c r="L25" s="56">
        <v>0</v>
      </c>
      <c r="M25" s="56">
        <v>-991043.45</v>
      </c>
      <c r="N25" s="56"/>
      <c r="O25" s="56">
        <v>2113.92</v>
      </c>
      <c r="P25" s="56">
        <v>0</v>
      </c>
      <c r="Q25" s="56">
        <v>2113.92</v>
      </c>
      <c r="R25" s="56"/>
      <c r="S25" s="56">
        <f t="shared" si="0"/>
        <v>9101085.7000000011</v>
      </c>
      <c r="U25" s="55" t="s">
        <v>213</v>
      </c>
      <c r="V25" s="55" t="s">
        <v>214</v>
      </c>
      <c r="W25" s="55">
        <v>7910140.4900000002</v>
      </c>
      <c r="X25" s="55">
        <v>0</v>
      </c>
      <c r="Y25" s="56">
        <v>7910140.4900000002</v>
      </c>
      <c r="Z25" s="56"/>
      <c r="AA25" s="56">
        <v>3491039.67</v>
      </c>
      <c r="AB25" s="56">
        <v>0</v>
      </c>
      <c r="AC25" s="56">
        <v>3491039.67</v>
      </c>
      <c r="AD25" s="56"/>
      <c r="AE25" s="56">
        <v>-1879177.27</v>
      </c>
      <c r="AF25" s="56">
        <v>0</v>
      </c>
      <c r="AG25" s="56">
        <v>-1879177.27</v>
      </c>
      <c r="AH25" s="56"/>
      <c r="AI25" s="56">
        <v>3905.47</v>
      </c>
      <c r="AJ25" s="56">
        <v>0</v>
      </c>
      <c r="AK25" s="56">
        <v>3905.47</v>
      </c>
      <c r="AL25" s="56"/>
      <c r="AM25" s="56">
        <v>9525908.3600000013</v>
      </c>
      <c r="AO25" s="57"/>
    </row>
    <row r="26" spans="1:41" x14ac:dyDescent="0.35">
      <c r="A26" s="55" t="s">
        <v>215</v>
      </c>
      <c r="B26" s="55" t="s">
        <v>216</v>
      </c>
      <c r="C26" s="56">
        <v>1480726.13</v>
      </c>
      <c r="D26" s="56">
        <v>0</v>
      </c>
      <c r="E26" s="56">
        <v>1480726.13</v>
      </c>
      <c r="F26" s="56"/>
      <c r="G26" s="56">
        <v>31069.81</v>
      </c>
      <c r="H26" s="56">
        <v>0</v>
      </c>
      <c r="I26" s="56">
        <v>31069.81</v>
      </c>
      <c r="J26" s="56"/>
      <c r="K26" s="56">
        <v>727504.15</v>
      </c>
      <c r="L26" s="56">
        <v>0</v>
      </c>
      <c r="M26" s="56">
        <v>727504.15</v>
      </c>
      <c r="N26" s="56"/>
      <c r="O26" s="56">
        <v>0</v>
      </c>
      <c r="P26" s="56">
        <v>0</v>
      </c>
      <c r="Q26" s="56">
        <v>0</v>
      </c>
      <c r="R26" s="56"/>
      <c r="S26" s="56">
        <f t="shared" si="0"/>
        <v>2239300.09</v>
      </c>
      <c r="U26" s="55" t="s">
        <v>215</v>
      </c>
      <c r="V26" s="55" t="s">
        <v>216</v>
      </c>
      <c r="W26" s="55">
        <v>1744917.21</v>
      </c>
      <c r="X26" s="55">
        <v>0</v>
      </c>
      <c r="Y26" s="56">
        <v>1744917.21</v>
      </c>
      <c r="Z26" s="56"/>
      <c r="AA26" s="56">
        <v>0</v>
      </c>
      <c r="AB26" s="56">
        <v>0</v>
      </c>
      <c r="AC26" s="56">
        <v>0</v>
      </c>
      <c r="AD26" s="56"/>
      <c r="AE26" s="56">
        <v>718294.83</v>
      </c>
      <c r="AF26" s="56">
        <v>0</v>
      </c>
      <c r="AG26" s="56">
        <v>718294.83</v>
      </c>
      <c r="AH26" s="56"/>
      <c r="AI26" s="56">
        <v>0</v>
      </c>
      <c r="AJ26" s="56">
        <v>0</v>
      </c>
      <c r="AK26" s="56">
        <v>0</v>
      </c>
      <c r="AL26" s="56"/>
      <c r="AM26" s="56">
        <v>2463212.04</v>
      </c>
      <c r="AO26" s="57"/>
    </row>
    <row r="27" spans="1:41" x14ac:dyDescent="0.35">
      <c r="A27" s="55" t="s">
        <v>217</v>
      </c>
      <c r="B27" s="55" t="s">
        <v>218</v>
      </c>
      <c r="C27" s="56">
        <v>754109.96</v>
      </c>
      <c r="D27" s="56">
        <v>0</v>
      </c>
      <c r="E27" s="56">
        <v>754109.96</v>
      </c>
      <c r="F27" s="56"/>
      <c r="G27" s="56">
        <v>0</v>
      </c>
      <c r="H27" s="56">
        <v>0</v>
      </c>
      <c r="I27" s="56">
        <v>0</v>
      </c>
      <c r="J27" s="56"/>
      <c r="K27" s="56">
        <v>511009</v>
      </c>
      <c r="L27" s="56">
        <v>0</v>
      </c>
      <c r="M27" s="56">
        <v>511009</v>
      </c>
      <c r="N27" s="56"/>
      <c r="O27" s="56">
        <v>0</v>
      </c>
      <c r="P27" s="56">
        <v>0</v>
      </c>
      <c r="Q27" s="56">
        <v>0</v>
      </c>
      <c r="R27" s="56"/>
      <c r="S27" s="56">
        <f t="shared" si="0"/>
        <v>1265118.96</v>
      </c>
      <c r="U27" s="55" t="s">
        <v>217</v>
      </c>
      <c r="V27" s="55" t="s">
        <v>218</v>
      </c>
      <c r="W27" s="55">
        <v>943142.99</v>
      </c>
      <c r="X27" s="55">
        <v>0</v>
      </c>
      <c r="Y27" s="56">
        <v>943142.99</v>
      </c>
      <c r="Z27" s="56"/>
      <c r="AA27" s="56">
        <v>4523.3599999999997</v>
      </c>
      <c r="AB27" s="56">
        <v>0</v>
      </c>
      <c r="AC27" s="56">
        <v>4523.3599999999997</v>
      </c>
      <c r="AD27" s="56"/>
      <c r="AE27" s="56">
        <v>729430.79</v>
      </c>
      <c r="AF27" s="56">
        <v>0</v>
      </c>
      <c r="AG27" s="56">
        <v>729430.79</v>
      </c>
      <c r="AH27" s="56"/>
      <c r="AI27" s="56">
        <v>0</v>
      </c>
      <c r="AJ27" s="56">
        <v>0</v>
      </c>
      <c r="AK27" s="56">
        <v>0</v>
      </c>
      <c r="AL27" s="56"/>
      <c r="AM27" s="56">
        <v>1677097.1400000001</v>
      </c>
      <c r="AO27" s="57"/>
    </row>
    <row r="28" spans="1:41" x14ac:dyDescent="0.35">
      <c r="A28" s="55" t="s">
        <v>219</v>
      </c>
      <c r="B28" s="55" t="s">
        <v>220</v>
      </c>
      <c r="C28" s="56">
        <v>225253.63</v>
      </c>
      <c r="D28" s="56">
        <v>0</v>
      </c>
      <c r="E28" s="56">
        <v>225253.63</v>
      </c>
      <c r="F28" s="56"/>
      <c r="G28" s="56">
        <v>0</v>
      </c>
      <c r="H28" s="56">
        <v>0</v>
      </c>
      <c r="I28" s="56">
        <v>0</v>
      </c>
      <c r="J28" s="56"/>
      <c r="K28" s="56">
        <v>152639.07</v>
      </c>
      <c r="L28" s="56">
        <v>0</v>
      </c>
      <c r="M28" s="56">
        <v>152639.07</v>
      </c>
      <c r="N28" s="56"/>
      <c r="O28" s="56">
        <v>0</v>
      </c>
      <c r="P28" s="56">
        <v>0</v>
      </c>
      <c r="Q28" s="56">
        <v>0</v>
      </c>
      <c r="R28" s="56"/>
      <c r="S28" s="56">
        <f t="shared" si="0"/>
        <v>377892.7</v>
      </c>
      <c r="U28" s="55" t="s">
        <v>219</v>
      </c>
      <c r="V28" s="55" t="s">
        <v>220</v>
      </c>
      <c r="W28" s="55">
        <v>281718.03000000003</v>
      </c>
      <c r="X28" s="55">
        <v>0</v>
      </c>
      <c r="Y28" s="56">
        <v>281718.03000000003</v>
      </c>
      <c r="Z28" s="56"/>
      <c r="AA28" s="56">
        <v>1351.13</v>
      </c>
      <c r="AB28" s="56">
        <v>0</v>
      </c>
      <c r="AC28" s="56">
        <v>1351.13</v>
      </c>
      <c r="AD28" s="56"/>
      <c r="AE28" s="56">
        <v>217881.9</v>
      </c>
      <c r="AF28" s="56">
        <v>0</v>
      </c>
      <c r="AG28" s="56">
        <v>217881.9</v>
      </c>
      <c r="AH28" s="56"/>
      <c r="AI28" s="56">
        <v>0</v>
      </c>
      <c r="AJ28" s="56">
        <v>0</v>
      </c>
      <c r="AK28" s="56">
        <v>0</v>
      </c>
      <c r="AL28" s="56"/>
      <c r="AM28" s="56">
        <v>500951.06000000006</v>
      </c>
      <c r="AO28" s="57"/>
    </row>
    <row r="29" spans="1:41" x14ac:dyDescent="0.35">
      <c r="A29" s="55" t="s">
        <v>221</v>
      </c>
      <c r="B29" s="55" t="s">
        <v>222</v>
      </c>
      <c r="C29" s="56">
        <v>1273154.1499999999</v>
      </c>
      <c r="D29" s="56">
        <v>0</v>
      </c>
      <c r="E29" s="56">
        <v>1273154.1499999999</v>
      </c>
      <c r="F29" s="56"/>
      <c r="G29" s="56">
        <v>200212.61</v>
      </c>
      <c r="H29" s="56">
        <v>0</v>
      </c>
      <c r="I29" s="56">
        <v>200212.61</v>
      </c>
      <c r="J29" s="56"/>
      <c r="K29" s="56">
        <v>6754641.1900000004</v>
      </c>
      <c r="L29" s="56">
        <v>0</v>
      </c>
      <c r="M29" s="56">
        <v>6754641.1900000004</v>
      </c>
      <c r="N29" s="56"/>
      <c r="O29" s="56">
        <v>3371.55</v>
      </c>
      <c r="P29" s="56">
        <v>0</v>
      </c>
      <c r="Q29" s="56">
        <v>3371.55</v>
      </c>
      <c r="R29" s="56"/>
      <c r="S29" s="56">
        <f t="shared" si="0"/>
        <v>8231379.5</v>
      </c>
      <c r="U29" s="55" t="s">
        <v>221</v>
      </c>
      <c r="V29" s="55" t="s">
        <v>222</v>
      </c>
      <c r="W29" s="55">
        <v>1496842.27</v>
      </c>
      <c r="X29" s="55">
        <v>0</v>
      </c>
      <c r="Y29" s="56">
        <v>1496842.27</v>
      </c>
      <c r="Z29" s="56"/>
      <c r="AA29" s="56">
        <v>321890.38</v>
      </c>
      <c r="AB29" s="56">
        <v>0</v>
      </c>
      <c r="AC29" s="56">
        <v>321890.38</v>
      </c>
      <c r="AD29" s="56"/>
      <c r="AE29" s="56">
        <v>10554112.720000001</v>
      </c>
      <c r="AF29" s="56">
        <v>0</v>
      </c>
      <c r="AG29" s="56">
        <v>10554112.720000001</v>
      </c>
      <c r="AH29" s="56"/>
      <c r="AI29" s="56">
        <v>2684.38</v>
      </c>
      <c r="AJ29" s="56">
        <v>0</v>
      </c>
      <c r="AK29" s="56">
        <v>2684.38</v>
      </c>
      <c r="AL29" s="56"/>
      <c r="AM29" s="56">
        <v>12375529.750000002</v>
      </c>
      <c r="AO29" s="57"/>
    </row>
    <row r="30" spans="1:41" x14ac:dyDescent="0.35">
      <c r="A30" s="55" t="s">
        <v>223</v>
      </c>
      <c r="B30" s="55" t="s">
        <v>224</v>
      </c>
      <c r="C30" s="56">
        <v>542115.52</v>
      </c>
      <c r="D30" s="56">
        <v>0</v>
      </c>
      <c r="E30" s="56">
        <v>542115.52</v>
      </c>
      <c r="F30" s="56"/>
      <c r="G30" s="56">
        <v>383780.64</v>
      </c>
      <c r="H30" s="56">
        <v>0</v>
      </c>
      <c r="I30" s="56">
        <v>383780.64</v>
      </c>
      <c r="J30" s="56"/>
      <c r="K30" s="56">
        <v>1581557.87</v>
      </c>
      <c r="L30" s="56">
        <v>0</v>
      </c>
      <c r="M30" s="56">
        <v>1581557.87</v>
      </c>
      <c r="N30" s="56"/>
      <c r="O30" s="56">
        <v>0</v>
      </c>
      <c r="P30" s="56">
        <v>0</v>
      </c>
      <c r="Q30" s="56">
        <v>0</v>
      </c>
      <c r="R30" s="56"/>
      <c r="S30" s="56">
        <f t="shared" si="0"/>
        <v>2507454.0300000003</v>
      </c>
      <c r="U30" s="55" t="s">
        <v>223</v>
      </c>
      <c r="V30" s="55" t="s">
        <v>224</v>
      </c>
      <c r="W30" s="55">
        <v>685093.55</v>
      </c>
      <c r="X30" s="55">
        <v>0</v>
      </c>
      <c r="Y30" s="56">
        <v>685093.55</v>
      </c>
      <c r="Z30" s="56"/>
      <c r="AA30" s="56">
        <v>373312.25</v>
      </c>
      <c r="AB30" s="56">
        <v>0</v>
      </c>
      <c r="AC30" s="56">
        <v>373312.25</v>
      </c>
      <c r="AD30" s="56"/>
      <c r="AE30" s="56">
        <v>1676283.53</v>
      </c>
      <c r="AF30" s="56">
        <v>0</v>
      </c>
      <c r="AG30" s="56">
        <v>1676283.53</v>
      </c>
      <c r="AH30" s="56"/>
      <c r="AI30" s="56">
        <v>0</v>
      </c>
      <c r="AJ30" s="56">
        <v>0</v>
      </c>
      <c r="AK30" s="56">
        <v>0</v>
      </c>
      <c r="AL30" s="56"/>
      <c r="AM30" s="56">
        <v>2734689.33</v>
      </c>
      <c r="AO30" s="57"/>
    </row>
    <row r="31" spans="1:41" x14ac:dyDescent="0.35">
      <c r="A31" s="55" t="s">
        <v>225</v>
      </c>
      <c r="B31" s="55" t="s">
        <v>226</v>
      </c>
      <c r="C31" s="56">
        <v>432037.63</v>
      </c>
      <c r="D31" s="56">
        <v>0</v>
      </c>
      <c r="E31" s="56">
        <v>432037.63</v>
      </c>
      <c r="F31" s="56"/>
      <c r="G31" s="56">
        <v>331446.89</v>
      </c>
      <c r="H31" s="56">
        <v>0</v>
      </c>
      <c r="I31" s="56">
        <v>331446.89</v>
      </c>
      <c r="J31" s="56"/>
      <c r="K31" s="56">
        <v>1365890.91</v>
      </c>
      <c r="L31" s="56">
        <v>0</v>
      </c>
      <c r="M31" s="56">
        <v>1365890.91</v>
      </c>
      <c r="N31" s="56"/>
      <c r="O31" s="56">
        <v>0</v>
      </c>
      <c r="P31" s="56">
        <v>0</v>
      </c>
      <c r="Q31" s="56">
        <v>0</v>
      </c>
      <c r="R31" s="56"/>
      <c r="S31" s="56">
        <f t="shared" si="0"/>
        <v>2129375.4299999997</v>
      </c>
      <c r="U31" s="55" t="s">
        <v>225</v>
      </c>
      <c r="V31" s="55" t="s">
        <v>226</v>
      </c>
      <c r="W31" s="55">
        <v>498897.31</v>
      </c>
      <c r="X31" s="55">
        <v>0</v>
      </c>
      <c r="Y31" s="56">
        <v>498897.31</v>
      </c>
      <c r="Z31" s="56"/>
      <c r="AA31" s="56">
        <v>322406.05</v>
      </c>
      <c r="AB31" s="56">
        <v>0</v>
      </c>
      <c r="AC31" s="56">
        <v>322406.05</v>
      </c>
      <c r="AD31" s="56"/>
      <c r="AE31" s="56">
        <v>1447699.45</v>
      </c>
      <c r="AF31" s="56">
        <v>0</v>
      </c>
      <c r="AG31" s="56">
        <v>1447699.45</v>
      </c>
      <c r="AH31" s="56"/>
      <c r="AI31" s="56">
        <v>0</v>
      </c>
      <c r="AJ31" s="56">
        <v>0</v>
      </c>
      <c r="AK31" s="56">
        <v>0</v>
      </c>
      <c r="AL31" s="56"/>
      <c r="AM31" s="56">
        <v>2269002.81</v>
      </c>
      <c r="AO31" s="57"/>
    </row>
    <row r="32" spans="1:41" x14ac:dyDescent="0.35">
      <c r="A32" s="55" t="s">
        <v>227</v>
      </c>
      <c r="B32" s="55" t="s">
        <v>228</v>
      </c>
      <c r="C32" s="56">
        <v>1378238.45</v>
      </c>
      <c r="D32" s="56">
        <v>0</v>
      </c>
      <c r="E32" s="56">
        <v>1378238.45</v>
      </c>
      <c r="F32" s="56"/>
      <c r="G32" s="56">
        <v>1029229.89</v>
      </c>
      <c r="H32" s="56">
        <v>0</v>
      </c>
      <c r="I32" s="56">
        <v>1029229.89</v>
      </c>
      <c r="J32" s="56"/>
      <c r="K32" s="56">
        <v>4241450.71</v>
      </c>
      <c r="L32" s="56">
        <v>0</v>
      </c>
      <c r="M32" s="56">
        <v>4241450.71</v>
      </c>
      <c r="N32" s="56"/>
      <c r="O32" s="56">
        <v>0</v>
      </c>
      <c r="P32" s="56">
        <v>0</v>
      </c>
      <c r="Q32" s="56">
        <v>0</v>
      </c>
      <c r="R32" s="56"/>
      <c r="S32" s="56">
        <f t="shared" si="0"/>
        <v>6648919.0499999998</v>
      </c>
      <c r="U32" s="55" t="s">
        <v>227</v>
      </c>
      <c r="V32" s="55" t="s">
        <v>228</v>
      </c>
      <c r="W32" s="55">
        <v>1643251.74</v>
      </c>
      <c r="X32" s="55">
        <v>0</v>
      </c>
      <c r="Y32" s="56">
        <v>1643251.74</v>
      </c>
      <c r="Z32" s="56"/>
      <c r="AA32" s="56">
        <v>1001155.68</v>
      </c>
      <c r="AB32" s="56">
        <v>0</v>
      </c>
      <c r="AC32" s="56">
        <v>1001155.68</v>
      </c>
      <c r="AD32" s="56"/>
      <c r="AE32" s="56">
        <v>4495487.66</v>
      </c>
      <c r="AF32" s="56">
        <v>0</v>
      </c>
      <c r="AG32" s="56">
        <v>4495487.66</v>
      </c>
      <c r="AH32" s="56"/>
      <c r="AI32" s="56">
        <v>0</v>
      </c>
      <c r="AJ32" s="56">
        <v>0</v>
      </c>
      <c r="AK32" s="56">
        <v>0</v>
      </c>
      <c r="AL32" s="56"/>
      <c r="AM32" s="56">
        <v>7139895.0800000001</v>
      </c>
      <c r="AO32" s="57"/>
    </row>
    <row r="33" spans="1:41" x14ac:dyDescent="0.35">
      <c r="A33" s="55" t="s">
        <v>229</v>
      </c>
      <c r="B33" s="55" t="s">
        <v>230</v>
      </c>
      <c r="C33" s="56">
        <v>285489.78000000003</v>
      </c>
      <c r="D33" s="56">
        <v>0</v>
      </c>
      <c r="E33" s="56">
        <v>285489.78000000003</v>
      </c>
      <c r="F33" s="56"/>
      <c r="G33" s="56">
        <v>117542.67</v>
      </c>
      <c r="H33" s="56">
        <v>0</v>
      </c>
      <c r="I33" s="56">
        <v>117542.67</v>
      </c>
      <c r="J33" s="56"/>
      <c r="K33" s="56">
        <v>4071990.06</v>
      </c>
      <c r="L33" s="56">
        <v>0</v>
      </c>
      <c r="M33" s="56">
        <v>4071990.06</v>
      </c>
      <c r="N33" s="56"/>
      <c r="O33" s="56">
        <v>0</v>
      </c>
      <c r="P33" s="56">
        <v>0</v>
      </c>
      <c r="Q33" s="56">
        <v>0</v>
      </c>
      <c r="R33" s="56"/>
      <c r="S33" s="56">
        <f t="shared" si="0"/>
        <v>4475022.51</v>
      </c>
      <c r="U33" s="55" t="s">
        <v>229</v>
      </c>
      <c r="V33" s="55" t="s">
        <v>230</v>
      </c>
      <c r="W33" s="55">
        <v>321671.2</v>
      </c>
      <c r="X33" s="55">
        <v>0</v>
      </c>
      <c r="Y33" s="56">
        <v>321671.2</v>
      </c>
      <c r="Z33" s="56"/>
      <c r="AA33" s="56">
        <v>90352.19</v>
      </c>
      <c r="AB33" s="56">
        <v>0</v>
      </c>
      <c r="AC33" s="56">
        <v>90352.19</v>
      </c>
      <c r="AD33" s="56"/>
      <c r="AE33" s="56">
        <v>5209262.32</v>
      </c>
      <c r="AF33" s="56">
        <v>0</v>
      </c>
      <c r="AG33" s="56">
        <v>5209262.32</v>
      </c>
      <c r="AH33" s="56"/>
      <c r="AI33" s="56">
        <v>0</v>
      </c>
      <c r="AJ33" s="56">
        <v>0</v>
      </c>
      <c r="AK33" s="56">
        <v>0</v>
      </c>
      <c r="AL33" s="56"/>
      <c r="AM33" s="56">
        <v>5621285.71</v>
      </c>
      <c r="AO33" s="57"/>
    </row>
    <row r="34" spans="1:41" x14ac:dyDescent="0.35">
      <c r="A34" s="55" t="s">
        <v>231</v>
      </c>
      <c r="B34" s="55" t="s">
        <v>232</v>
      </c>
      <c r="C34" s="56">
        <v>424820.29</v>
      </c>
      <c r="D34" s="56">
        <v>0</v>
      </c>
      <c r="E34" s="56">
        <v>424820.29</v>
      </c>
      <c r="F34" s="56"/>
      <c r="G34" s="56">
        <v>561271.4</v>
      </c>
      <c r="H34" s="56">
        <v>0</v>
      </c>
      <c r="I34" s="56">
        <v>561271.4</v>
      </c>
      <c r="J34" s="56"/>
      <c r="K34" s="56">
        <v>670837.01</v>
      </c>
      <c r="L34" s="56">
        <v>0</v>
      </c>
      <c r="M34" s="56">
        <v>670837.01</v>
      </c>
      <c r="N34" s="56"/>
      <c r="O34" s="56">
        <v>582.64</v>
      </c>
      <c r="P34" s="56">
        <v>0</v>
      </c>
      <c r="Q34" s="56">
        <v>582.64</v>
      </c>
      <c r="R34" s="56"/>
      <c r="S34" s="56">
        <f t="shared" si="0"/>
        <v>1657511.3399999999</v>
      </c>
      <c r="U34" s="55" t="s">
        <v>231</v>
      </c>
      <c r="V34" s="55" t="s">
        <v>232</v>
      </c>
      <c r="W34" s="55">
        <v>336776.73</v>
      </c>
      <c r="X34" s="55">
        <v>0</v>
      </c>
      <c r="Y34" s="56">
        <v>336776.73</v>
      </c>
      <c r="Z34" s="56"/>
      <c r="AA34" s="56">
        <v>403129.82</v>
      </c>
      <c r="AB34" s="56">
        <v>0</v>
      </c>
      <c r="AC34" s="56">
        <v>403129.82</v>
      </c>
      <c r="AD34" s="56"/>
      <c r="AE34" s="56">
        <v>753771.42</v>
      </c>
      <c r="AF34" s="56">
        <v>0</v>
      </c>
      <c r="AG34" s="56">
        <v>753771.42</v>
      </c>
      <c r="AH34" s="56"/>
      <c r="AI34" s="56">
        <v>3641.32</v>
      </c>
      <c r="AJ34" s="56">
        <v>0</v>
      </c>
      <c r="AK34" s="56">
        <v>3641.32</v>
      </c>
      <c r="AL34" s="56"/>
      <c r="AM34" s="56">
        <v>1497319.2900000003</v>
      </c>
      <c r="AO34" s="57"/>
    </row>
    <row r="35" spans="1:41" x14ac:dyDescent="0.35">
      <c r="A35" s="55" t="s">
        <v>233</v>
      </c>
      <c r="B35" s="55" t="s">
        <v>234</v>
      </c>
      <c r="C35" s="56">
        <v>113623.86</v>
      </c>
      <c r="D35" s="56">
        <v>0</v>
      </c>
      <c r="E35" s="56">
        <v>113623.86</v>
      </c>
      <c r="F35" s="56"/>
      <c r="G35" s="56">
        <v>112.5</v>
      </c>
      <c r="H35" s="56">
        <v>0</v>
      </c>
      <c r="I35" s="56">
        <v>112.5</v>
      </c>
      <c r="J35" s="56"/>
      <c r="K35" s="56">
        <v>0</v>
      </c>
      <c r="L35" s="56">
        <v>0</v>
      </c>
      <c r="M35" s="56">
        <v>0</v>
      </c>
      <c r="N35" s="56"/>
      <c r="O35" s="56">
        <v>0</v>
      </c>
      <c r="P35" s="56">
        <v>0</v>
      </c>
      <c r="Q35" s="56">
        <v>0</v>
      </c>
      <c r="R35" s="56"/>
      <c r="S35" s="56">
        <f t="shared" si="0"/>
        <v>113736.36</v>
      </c>
      <c r="U35" s="55" t="s">
        <v>233</v>
      </c>
      <c r="V35" s="55" t="s">
        <v>234</v>
      </c>
      <c r="W35" s="55">
        <v>291576.64</v>
      </c>
      <c r="X35" s="55">
        <v>0</v>
      </c>
      <c r="Y35" s="56">
        <v>291576.64</v>
      </c>
      <c r="Z35" s="56"/>
      <c r="AA35" s="56">
        <v>74.72</v>
      </c>
      <c r="AB35" s="56">
        <v>0</v>
      </c>
      <c r="AC35" s="56">
        <v>74.72</v>
      </c>
      <c r="AD35" s="56"/>
      <c r="AE35" s="56">
        <v>531.02</v>
      </c>
      <c r="AF35" s="56">
        <v>0</v>
      </c>
      <c r="AG35" s="56">
        <v>531.02</v>
      </c>
      <c r="AH35" s="56"/>
      <c r="AI35" s="56">
        <v>0</v>
      </c>
      <c r="AJ35" s="56">
        <v>0</v>
      </c>
      <c r="AK35" s="56">
        <v>0</v>
      </c>
      <c r="AL35" s="56"/>
      <c r="AM35" s="56">
        <v>292182.38</v>
      </c>
      <c r="AO35" s="57"/>
    </row>
    <row r="36" spans="1:41" x14ac:dyDescent="0.35">
      <c r="A36" s="55" t="s">
        <v>235</v>
      </c>
      <c r="B36" s="55" t="s">
        <v>236</v>
      </c>
      <c r="C36" s="56">
        <v>1291998.1499999999</v>
      </c>
      <c r="D36" s="56">
        <v>0</v>
      </c>
      <c r="E36" s="56">
        <v>1291998.1499999999</v>
      </c>
      <c r="F36" s="56"/>
      <c r="G36" s="56">
        <v>188660.79</v>
      </c>
      <c r="H36" s="56">
        <v>0</v>
      </c>
      <c r="I36" s="56">
        <v>188660.79</v>
      </c>
      <c r="J36" s="56"/>
      <c r="K36" s="56">
        <v>0</v>
      </c>
      <c r="L36" s="56">
        <v>0</v>
      </c>
      <c r="M36" s="56">
        <v>0</v>
      </c>
      <c r="N36" s="56"/>
      <c r="O36" s="56">
        <v>0</v>
      </c>
      <c r="P36" s="56">
        <v>0</v>
      </c>
      <c r="Q36" s="56">
        <v>0</v>
      </c>
      <c r="R36" s="56"/>
      <c r="S36" s="56">
        <f t="shared" si="0"/>
        <v>1480658.94</v>
      </c>
      <c r="U36" s="55" t="s">
        <v>235</v>
      </c>
      <c r="V36" s="55" t="s">
        <v>236</v>
      </c>
      <c r="W36" s="55">
        <v>1492717.45</v>
      </c>
      <c r="X36" s="55">
        <v>0</v>
      </c>
      <c r="Y36" s="56">
        <v>1492717.45</v>
      </c>
      <c r="Z36" s="56"/>
      <c r="AA36" s="56">
        <v>189895.79</v>
      </c>
      <c r="AB36" s="56">
        <v>0</v>
      </c>
      <c r="AC36" s="56">
        <v>189895.79</v>
      </c>
      <c r="AD36" s="56"/>
      <c r="AE36" s="56">
        <v>0</v>
      </c>
      <c r="AF36" s="56">
        <v>0</v>
      </c>
      <c r="AG36" s="56">
        <v>0</v>
      </c>
      <c r="AH36" s="56"/>
      <c r="AI36" s="56">
        <v>0</v>
      </c>
      <c r="AJ36" s="56">
        <v>0</v>
      </c>
      <c r="AK36" s="56">
        <v>0</v>
      </c>
      <c r="AL36" s="56"/>
      <c r="AM36" s="56">
        <v>1682613.24</v>
      </c>
      <c r="AO36" s="57"/>
    </row>
    <row r="37" spans="1:41" x14ac:dyDescent="0.35">
      <c r="A37" s="55" t="s">
        <v>237</v>
      </c>
      <c r="B37" s="55" t="s">
        <v>238</v>
      </c>
      <c r="C37" s="56">
        <v>0</v>
      </c>
      <c r="D37" s="56">
        <v>0</v>
      </c>
      <c r="E37" s="56">
        <v>0</v>
      </c>
      <c r="F37" s="56"/>
      <c r="G37" s="56">
        <v>307280.48</v>
      </c>
      <c r="H37" s="56">
        <v>0</v>
      </c>
      <c r="I37" s="56">
        <v>307280.48</v>
      </c>
      <c r="J37" s="56"/>
      <c r="K37" s="56">
        <v>380337.79</v>
      </c>
      <c r="L37" s="56">
        <v>0</v>
      </c>
      <c r="M37" s="56">
        <v>380337.79</v>
      </c>
      <c r="N37" s="56"/>
      <c r="O37" s="56">
        <v>0</v>
      </c>
      <c r="P37" s="56">
        <v>0</v>
      </c>
      <c r="Q37" s="56">
        <v>0</v>
      </c>
      <c r="R37" s="56"/>
      <c r="S37" s="56">
        <f t="shared" si="0"/>
        <v>687618.27</v>
      </c>
      <c r="U37" s="55" t="s">
        <v>237</v>
      </c>
      <c r="V37" s="55" t="s">
        <v>238</v>
      </c>
      <c r="W37" s="55">
        <v>0</v>
      </c>
      <c r="X37" s="55">
        <v>0</v>
      </c>
      <c r="Y37" s="56">
        <v>0</v>
      </c>
      <c r="Z37" s="56"/>
      <c r="AA37" s="56">
        <v>122457.05</v>
      </c>
      <c r="AB37" s="56">
        <v>0</v>
      </c>
      <c r="AC37" s="56">
        <v>122457.05</v>
      </c>
      <c r="AD37" s="56"/>
      <c r="AE37" s="56">
        <v>275585.5</v>
      </c>
      <c r="AF37" s="56">
        <v>0</v>
      </c>
      <c r="AG37" s="56">
        <v>275585.5</v>
      </c>
      <c r="AH37" s="56"/>
      <c r="AI37" s="56">
        <v>0</v>
      </c>
      <c r="AJ37" s="56">
        <v>0</v>
      </c>
      <c r="AK37" s="56">
        <v>0</v>
      </c>
      <c r="AL37" s="56"/>
      <c r="AM37" s="56">
        <v>398042.55</v>
      </c>
      <c r="AO37" s="57"/>
    </row>
    <row r="38" spans="1:41" x14ac:dyDescent="0.35">
      <c r="A38" s="55" t="s">
        <v>239</v>
      </c>
      <c r="B38" s="55" t="s">
        <v>240</v>
      </c>
      <c r="C38" s="56">
        <v>3089501.1</v>
      </c>
      <c r="D38" s="56">
        <v>0</v>
      </c>
      <c r="E38" s="56">
        <v>3089501.1</v>
      </c>
      <c r="F38" s="56"/>
      <c r="G38" s="56">
        <v>7698098.7300000004</v>
      </c>
      <c r="H38" s="56">
        <v>0</v>
      </c>
      <c r="I38" s="56">
        <v>7698098.7300000004</v>
      </c>
      <c r="J38" s="56"/>
      <c r="K38" s="56">
        <v>1398328.12</v>
      </c>
      <c r="L38" s="56">
        <v>0</v>
      </c>
      <c r="M38" s="56">
        <v>1398328.12</v>
      </c>
      <c r="N38" s="56"/>
      <c r="O38" s="56">
        <v>0</v>
      </c>
      <c r="P38" s="56">
        <v>0</v>
      </c>
      <c r="Q38" s="56">
        <v>0</v>
      </c>
      <c r="R38" s="56"/>
      <c r="S38" s="56">
        <f t="shared" si="0"/>
        <v>12185927.949999999</v>
      </c>
      <c r="U38" s="55" t="s">
        <v>239</v>
      </c>
      <c r="V38" s="55" t="s">
        <v>240</v>
      </c>
      <c r="W38" s="55">
        <v>3873219.08</v>
      </c>
      <c r="X38" s="55">
        <v>0</v>
      </c>
      <c r="Y38" s="56">
        <v>3873219.08</v>
      </c>
      <c r="Z38" s="56"/>
      <c r="AA38" s="56">
        <v>9998156.3300000001</v>
      </c>
      <c r="AB38" s="56">
        <v>0</v>
      </c>
      <c r="AC38" s="56">
        <v>9998156.3300000001</v>
      </c>
      <c r="AD38" s="56"/>
      <c r="AE38" s="56">
        <v>1676731.66</v>
      </c>
      <c r="AF38" s="56">
        <v>0</v>
      </c>
      <c r="AG38" s="56">
        <v>1676731.66</v>
      </c>
      <c r="AH38" s="56"/>
      <c r="AI38" s="56">
        <v>0</v>
      </c>
      <c r="AJ38" s="56">
        <v>0</v>
      </c>
      <c r="AK38" s="56">
        <v>0</v>
      </c>
      <c r="AL38" s="56"/>
      <c r="AM38" s="56">
        <v>15548107.07</v>
      </c>
      <c r="AO38" s="57"/>
    </row>
    <row r="39" spans="1:41" x14ac:dyDescent="0.35">
      <c r="A39" s="55" t="s">
        <v>241</v>
      </c>
      <c r="B39" s="55" t="s">
        <v>242</v>
      </c>
      <c r="C39" s="56">
        <v>0</v>
      </c>
      <c r="D39" s="56">
        <v>0</v>
      </c>
      <c r="E39" s="56">
        <v>0</v>
      </c>
      <c r="F39" s="56"/>
      <c r="G39" s="56">
        <v>17569681</v>
      </c>
      <c r="H39" s="56">
        <v>0</v>
      </c>
      <c r="I39" s="56">
        <v>17569681</v>
      </c>
      <c r="J39" s="56"/>
      <c r="K39" s="56">
        <v>917773.07</v>
      </c>
      <c r="L39" s="56">
        <v>0</v>
      </c>
      <c r="M39" s="56">
        <v>917773.07</v>
      </c>
      <c r="N39" s="56"/>
      <c r="O39" s="56">
        <v>1188243.5</v>
      </c>
      <c r="P39" s="56">
        <v>0</v>
      </c>
      <c r="Q39" s="56">
        <v>1188243.5</v>
      </c>
      <c r="R39" s="56"/>
      <c r="S39" s="56">
        <f t="shared" si="0"/>
        <v>19675697.57</v>
      </c>
      <c r="U39" s="55" t="s">
        <v>241</v>
      </c>
      <c r="V39" s="55" t="s">
        <v>242</v>
      </c>
      <c r="W39" s="55">
        <v>0</v>
      </c>
      <c r="X39" s="55">
        <v>0</v>
      </c>
      <c r="Y39" s="56">
        <v>0</v>
      </c>
      <c r="Z39" s="56"/>
      <c r="AA39" s="56">
        <v>16517841.689999999</v>
      </c>
      <c r="AB39" s="56">
        <v>0</v>
      </c>
      <c r="AC39" s="56">
        <v>16517841.689999999</v>
      </c>
      <c r="AD39" s="56"/>
      <c r="AE39" s="56">
        <v>1084657.22</v>
      </c>
      <c r="AF39" s="56">
        <v>0</v>
      </c>
      <c r="AG39" s="56">
        <v>1084657.22</v>
      </c>
      <c r="AH39" s="56"/>
      <c r="AI39" s="56">
        <v>1277314.79</v>
      </c>
      <c r="AJ39" s="56">
        <v>0</v>
      </c>
      <c r="AK39" s="56">
        <v>1277314.79</v>
      </c>
      <c r="AL39" s="56"/>
      <c r="AM39" s="56">
        <v>18879813.699999999</v>
      </c>
      <c r="AO39" s="57"/>
    </row>
    <row r="40" spans="1:41" x14ac:dyDescent="0.35">
      <c r="A40" s="55" t="s">
        <v>243</v>
      </c>
      <c r="B40" s="55" t="s">
        <v>244</v>
      </c>
      <c r="C40" s="56">
        <v>86064.63</v>
      </c>
      <c r="D40" s="56">
        <v>0</v>
      </c>
      <c r="E40" s="56">
        <v>86064.63</v>
      </c>
      <c r="F40" s="56"/>
      <c r="G40" s="56">
        <v>381555.98</v>
      </c>
      <c r="H40" s="56">
        <v>0</v>
      </c>
      <c r="I40" s="56">
        <v>381555.98</v>
      </c>
      <c r="J40" s="56"/>
      <c r="K40" s="56">
        <v>94937.11</v>
      </c>
      <c r="L40" s="56">
        <v>0</v>
      </c>
      <c r="M40" s="56">
        <v>94937.11</v>
      </c>
      <c r="N40" s="56"/>
      <c r="O40" s="56">
        <v>106307.41</v>
      </c>
      <c r="P40" s="56">
        <v>0</v>
      </c>
      <c r="Q40" s="56">
        <v>106307.41</v>
      </c>
      <c r="R40" s="56"/>
      <c r="S40" s="56">
        <f t="shared" si="0"/>
        <v>668865.13</v>
      </c>
      <c r="U40" s="55" t="s">
        <v>243</v>
      </c>
      <c r="V40" s="55" t="s">
        <v>244</v>
      </c>
      <c r="W40" s="55">
        <v>125257.28</v>
      </c>
      <c r="X40" s="55">
        <v>0</v>
      </c>
      <c r="Y40" s="56">
        <v>125257.28</v>
      </c>
      <c r="Z40" s="56"/>
      <c r="AA40" s="56">
        <v>213591.7</v>
      </c>
      <c r="AB40" s="56">
        <v>0</v>
      </c>
      <c r="AC40" s="56">
        <v>213591.7</v>
      </c>
      <c r="AD40" s="56"/>
      <c r="AE40" s="56">
        <v>1316370.8400000001</v>
      </c>
      <c r="AF40" s="56">
        <v>0</v>
      </c>
      <c r="AG40" s="56">
        <v>1316370.8400000001</v>
      </c>
      <c r="AH40" s="56"/>
      <c r="AI40" s="56">
        <v>184722.35</v>
      </c>
      <c r="AJ40" s="56">
        <v>0</v>
      </c>
      <c r="AK40" s="56">
        <v>184722.35</v>
      </c>
      <c r="AL40" s="56"/>
      <c r="AM40" s="56">
        <v>1839942.1700000002</v>
      </c>
      <c r="AO40" s="57"/>
    </row>
    <row r="41" spans="1:41" x14ac:dyDescent="0.35">
      <c r="A41" s="55" t="s">
        <v>245</v>
      </c>
      <c r="B41" s="55" t="s">
        <v>246</v>
      </c>
      <c r="C41" s="56">
        <v>0</v>
      </c>
      <c r="D41" s="56">
        <v>0</v>
      </c>
      <c r="E41" s="56">
        <v>0</v>
      </c>
      <c r="F41" s="56"/>
      <c r="G41" s="56">
        <v>0</v>
      </c>
      <c r="H41" s="56">
        <v>0</v>
      </c>
      <c r="I41" s="56">
        <v>0</v>
      </c>
      <c r="J41" s="56"/>
      <c r="K41" s="56">
        <v>0</v>
      </c>
      <c r="L41" s="56">
        <v>0</v>
      </c>
      <c r="M41" s="56">
        <v>0</v>
      </c>
      <c r="N41" s="56"/>
      <c r="O41" s="56">
        <v>5837594.8700000001</v>
      </c>
      <c r="P41" s="56">
        <v>39511215.530000001</v>
      </c>
      <c r="Q41" s="56">
        <v>45348810.399999999</v>
      </c>
      <c r="R41" s="56"/>
      <c r="S41" s="56">
        <f t="shared" si="0"/>
        <v>45348810.399999999</v>
      </c>
      <c r="U41" s="55" t="s">
        <v>245</v>
      </c>
      <c r="V41" s="55" t="s">
        <v>246</v>
      </c>
      <c r="W41" s="55">
        <v>0</v>
      </c>
      <c r="X41" s="55">
        <v>0</v>
      </c>
      <c r="Y41" s="56">
        <v>0</v>
      </c>
      <c r="Z41" s="56"/>
      <c r="AA41" s="56">
        <v>0</v>
      </c>
      <c r="AB41" s="56">
        <v>0</v>
      </c>
      <c r="AC41" s="56">
        <v>0</v>
      </c>
      <c r="AD41" s="56"/>
      <c r="AE41" s="56">
        <v>0</v>
      </c>
      <c r="AF41" s="56">
        <v>0</v>
      </c>
      <c r="AG41" s="56">
        <v>0</v>
      </c>
      <c r="AH41" s="56"/>
      <c r="AI41" s="56">
        <v>12741871.640000001</v>
      </c>
      <c r="AJ41" s="56">
        <v>58346582.939999998</v>
      </c>
      <c r="AK41" s="56">
        <v>71088454.579999998</v>
      </c>
      <c r="AL41" s="56"/>
      <c r="AM41" s="56">
        <v>71088454.579999998</v>
      </c>
      <c r="AO41" s="58"/>
    </row>
    <row r="42" spans="1:41" x14ac:dyDescent="0.35">
      <c r="A42" s="55" t="s">
        <v>247</v>
      </c>
      <c r="B42" s="55" t="s">
        <v>248</v>
      </c>
      <c r="C42" s="56">
        <v>0</v>
      </c>
      <c r="D42" s="56">
        <v>0</v>
      </c>
      <c r="E42" s="56">
        <v>0</v>
      </c>
      <c r="F42" s="56"/>
      <c r="G42" s="56">
        <v>0</v>
      </c>
      <c r="H42" s="56">
        <v>0</v>
      </c>
      <c r="I42" s="56">
        <v>0</v>
      </c>
      <c r="J42" s="56"/>
      <c r="K42" s="56">
        <v>0</v>
      </c>
      <c r="L42" s="56">
        <v>0</v>
      </c>
      <c r="M42" s="56">
        <v>0</v>
      </c>
      <c r="N42" s="56"/>
      <c r="O42" s="56">
        <v>1861262.13</v>
      </c>
      <c r="P42" s="56">
        <v>12597778.859999999</v>
      </c>
      <c r="Q42" s="56">
        <v>14459040.989999998</v>
      </c>
      <c r="R42" s="56"/>
      <c r="S42" s="56">
        <f t="shared" si="0"/>
        <v>14459040.989999998</v>
      </c>
      <c r="U42" s="55" t="s">
        <v>247</v>
      </c>
      <c r="V42" s="55" t="s">
        <v>248</v>
      </c>
      <c r="W42" s="55">
        <v>0</v>
      </c>
      <c r="X42" s="55">
        <v>0</v>
      </c>
      <c r="Y42" s="56">
        <v>0</v>
      </c>
      <c r="Z42" s="56"/>
      <c r="AA42" s="56">
        <v>0</v>
      </c>
      <c r="AB42" s="56">
        <v>0</v>
      </c>
      <c r="AC42" s="56">
        <v>0</v>
      </c>
      <c r="AD42" s="56"/>
      <c r="AE42" s="56">
        <v>0</v>
      </c>
      <c r="AF42" s="56">
        <v>0</v>
      </c>
      <c r="AG42" s="56">
        <v>0</v>
      </c>
      <c r="AH42" s="56"/>
      <c r="AI42" s="56">
        <v>4062625.74</v>
      </c>
      <c r="AJ42" s="56">
        <v>18603258.329999998</v>
      </c>
      <c r="AK42" s="56">
        <v>22665884.07</v>
      </c>
      <c r="AL42" s="56"/>
      <c r="AM42" s="56">
        <v>22665884.07</v>
      </c>
      <c r="AO42" s="58"/>
    </row>
    <row r="43" spans="1:41" x14ac:dyDescent="0.35">
      <c r="A43" s="55" t="s">
        <v>249</v>
      </c>
      <c r="B43" s="55" t="s">
        <v>250</v>
      </c>
      <c r="C43" s="56">
        <v>0</v>
      </c>
      <c r="D43" s="56">
        <v>0</v>
      </c>
      <c r="E43" s="56">
        <v>0</v>
      </c>
      <c r="F43" s="56"/>
      <c r="G43" s="56">
        <v>0</v>
      </c>
      <c r="H43" s="56">
        <v>0</v>
      </c>
      <c r="I43" s="56">
        <v>0</v>
      </c>
      <c r="J43" s="56"/>
      <c r="K43" s="56">
        <v>0</v>
      </c>
      <c r="L43" s="56">
        <v>0</v>
      </c>
      <c r="M43" s="56">
        <v>0</v>
      </c>
      <c r="N43" s="56"/>
      <c r="O43" s="56">
        <v>761425.42</v>
      </c>
      <c r="P43" s="56">
        <v>5153636.8099999996</v>
      </c>
      <c r="Q43" s="56">
        <v>5915062.2299999995</v>
      </c>
      <c r="R43" s="56"/>
      <c r="S43" s="56">
        <f t="shared" si="0"/>
        <v>5915062.2299999995</v>
      </c>
      <c r="U43" s="55" t="s">
        <v>249</v>
      </c>
      <c r="V43" s="55" t="s">
        <v>250</v>
      </c>
      <c r="W43" s="55">
        <v>0</v>
      </c>
      <c r="X43" s="55">
        <v>0</v>
      </c>
      <c r="Y43" s="56">
        <v>0</v>
      </c>
      <c r="Z43" s="56"/>
      <c r="AA43" s="56">
        <v>0</v>
      </c>
      <c r="AB43" s="56">
        <v>0</v>
      </c>
      <c r="AC43" s="56">
        <v>0</v>
      </c>
      <c r="AD43" s="56"/>
      <c r="AE43" s="56">
        <v>0</v>
      </c>
      <c r="AF43" s="56">
        <v>0</v>
      </c>
      <c r="AG43" s="56">
        <v>0</v>
      </c>
      <c r="AH43" s="56"/>
      <c r="AI43" s="56">
        <v>1661983.26</v>
      </c>
      <c r="AJ43" s="56">
        <v>7610423.8600000003</v>
      </c>
      <c r="AK43" s="56">
        <v>9272407.120000001</v>
      </c>
      <c r="AL43" s="56"/>
      <c r="AM43" s="56">
        <v>9272407.120000001</v>
      </c>
      <c r="AO43" s="57"/>
    </row>
    <row r="44" spans="1:41" x14ac:dyDescent="0.35">
      <c r="A44" s="55" t="s">
        <v>251</v>
      </c>
      <c r="B44" s="55" t="s">
        <v>252</v>
      </c>
      <c r="C44" s="56">
        <v>0</v>
      </c>
      <c r="D44" s="56">
        <v>0</v>
      </c>
      <c r="E44" s="56">
        <v>0</v>
      </c>
      <c r="F44" s="56"/>
      <c r="G44" s="56">
        <v>0</v>
      </c>
      <c r="H44" s="56">
        <v>0</v>
      </c>
      <c r="I44" s="56">
        <v>0</v>
      </c>
      <c r="J44" s="56"/>
      <c r="K44" s="56">
        <v>570073.57999999996</v>
      </c>
      <c r="L44" s="56">
        <v>0</v>
      </c>
      <c r="M44" s="56">
        <v>570073.57999999996</v>
      </c>
      <c r="N44" s="56"/>
      <c r="O44" s="56">
        <v>0</v>
      </c>
      <c r="P44" s="56">
        <v>0</v>
      </c>
      <c r="Q44" s="56">
        <v>0</v>
      </c>
      <c r="R44" s="56"/>
      <c r="S44" s="56">
        <f t="shared" si="0"/>
        <v>570073.57999999996</v>
      </c>
      <c r="U44" s="55" t="s">
        <v>251</v>
      </c>
      <c r="V44" s="55" t="s">
        <v>252</v>
      </c>
      <c r="W44" s="55">
        <v>0</v>
      </c>
      <c r="X44" s="55">
        <v>0</v>
      </c>
      <c r="Y44" s="56">
        <v>0</v>
      </c>
      <c r="Z44" s="56"/>
      <c r="AA44" s="56">
        <v>0</v>
      </c>
      <c r="AB44" s="56">
        <v>0</v>
      </c>
      <c r="AC44" s="56">
        <v>0</v>
      </c>
      <c r="AD44" s="56"/>
      <c r="AE44" s="56">
        <v>766207.01</v>
      </c>
      <c r="AF44" s="56">
        <v>0</v>
      </c>
      <c r="AG44" s="56">
        <v>766207.01</v>
      </c>
      <c r="AH44" s="56"/>
      <c r="AI44" s="56">
        <v>0</v>
      </c>
      <c r="AJ44" s="56">
        <v>0</v>
      </c>
      <c r="AK44" s="56">
        <v>0</v>
      </c>
      <c r="AL44" s="56"/>
      <c r="AM44" s="56">
        <v>766207.01</v>
      </c>
      <c r="AO44" s="57"/>
    </row>
    <row r="45" spans="1:41" x14ac:dyDescent="0.35">
      <c r="A45" s="55" t="s">
        <v>253</v>
      </c>
      <c r="B45" s="55" t="s">
        <v>254</v>
      </c>
      <c r="C45" s="56">
        <v>0</v>
      </c>
      <c r="D45" s="56">
        <v>0</v>
      </c>
      <c r="E45" s="56">
        <v>0</v>
      </c>
      <c r="F45" s="56"/>
      <c r="G45" s="56">
        <v>0</v>
      </c>
      <c r="H45" s="56">
        <v>0</v>
      </c>
      <c r="I45" s="56">
        <v>0</v>
      </c>
      <c r="J45" s="56"/>
      <c r="K45" s="56">
        <v>170281.7</v>
      </c>
      <c r="L45" s="56">
        <v>0</v>
      </c>
      <c r="M45" s="56">
        <v>170281.7</v>
      </c>
      <c r="N45" s="56"/>
      <c r="O45" s="56">
        <v>0</v>
      </c>
      <c r="P45" s="56">
        <v>0</v>
      </c>
      <c r="Q45" s="56">
        <v>0</v>
      </c>
      <c r="R45" s="56"/>
      <c r="S45" s="56">
        <f t="shared" si="0"/>
        <v>170281.7</v>
      </c>
      <c r="U45" s="55" t="s">
        <v>253</v>
      </c>
      <c r="V45" s="55" t="s">
        <v>254</v>
      </c>
      <c r="W45" s="55">
        <v>0</v>
      </c>
      <c r="X45" s="55">
        <v>0</v>
      </c>
      <c r="Y45" s="56">
        <v>0</v>
      </c>
      <c r="Z45" s="56"/>
      <c r="AA45" s="56">
        <v>0</v>
      </c>
      <c r="AB45" s="56">
        <v>0</v>
      </c>
      <c r="AC45" s="56">
        <v>0</v>
      </c>
      <c r="AD45" s="56"/>
      <c r="AE45" s="56">
        <v>228867.02</v>
      </c>
      <c r="AF45" s="56">
        <v>0</v>
      </c>
      <c r="AG45" s="56">
        <v>228867.02</v>
      </c>
      <c r="AH45" s="56"/>
      <c r="AI45" s="56">
        <v>0</v>
      </c>
      <c r="AJ45" s="56">
        <v>0</v>
      </c>
      <c r="AK45" s="56">
        <v>0</v>
      </c>
      <c r="AL45" s="56"/>
      <c r="AM45" s="56">
        <v>228867.02</v>
      </c>
      <c r="AO45" s="57"/>
    </row>
    <row r="46" spans="1:41" x14ac:dyDescent="0.35">
      <c r="A46" s="55" t="s">
        <v>255</v>
      </c>
      <c r="B46" s="55" t="s">
        <v>256</v>
      </c>
      <c r="C46" s="56">
        <v>0</v>
      </c>
      <c r="D46" s="56">
        <v>0</v>
      </c>
      <c r="E46" s="56">
        <v>0</v>
      </c>
      <c r="F46" s="56"/>
      <c r="G46" s="56">
        <v>0</v>
      </c>
      <c r="H46" s="56">
        <v>0</v>
      </c>
      <c r="I46" s="56">
        <v>0</v>
      </c>
      <c r="J46" s="56"/>
      <c r="K46" s="56">
        <v>924197.84</v>
      </c>
      <c r="L46" s="56">
        <v>0</v>
      </c>
      <c r="M46" s="56">
        <v>924197.84</v>
      </c>
      <c r="N46" s="56"/>
      <c r="O46" s="56">
        <v>0</v>
      </c>
      <c r="P46" s="56">
        <v>0</v>
      </c>
      <c r="Q46" s="56">
        <v>0</v>
      </c>
      <c r="R46" s="56"/>
      <c r="S46" s="56">
        <f t="shared" si="0"/>
        <v>924197.84</v>
      </c>
      <c r="U46" s="55" t="s">
        <v>255</v>
      </c>
      <c r="V46" s="55" t="s">
        <v>256</v>
      </c>
      <c r="W46" s="55">
        <v>0</v>
      </c>
      <c r="X46" s="55">
        <v>0</v>
      </c>
      <c r="Y46" s="56">
        <v>0</v>
      </c>
      <c r="Z46" s="56"/>
      <c r="AA46" s="56">
        <v>0</v>
      </c>
      <c r="AB46" s="56">
        <v>0</v>
      </c>
      <c r="AC46" s="56">
        <v>0</v>
      </c>
      <c r="AD46" s="56"/>
      <c r="AE46" s="56">
        <v>1815984.05</v>
      </c>
      <c r="AF46" s="56">
        <v>0</v>
      </c>
      <c r="AG46" s="56">
        <v>1815984.05</v>
      </c>
      <c r="AH46" s="56"/>
      <c r="AI46" s="56">
        <v>0</v>
      </c>
      <c r="AJ46" s="56">
        <v>0</v>
      </c>
      <c r="AK46" s="56">
        <v>0</v>
      </c>
      <c r="AL46" s="56"/>
      <c r="AM46" s="56">
        <v>1815984.05</v>
      </c>
      <c r="AO46" s="57"/>
    </row>
    <row r="47" spans="1:41" x14ac:dyDescent="0.35">
      <c r="A47" s="55" t="s">
        <v>257</v>
      </c>
      <c r="B47" s="55" t="s">
        <v>258</v>
      </c>
      <c r="C47" s="56">
        <v>0</v>
      </c>
      <c r="D47" s="56">
        <v>0</v>
      </c>
      <c r="E47" s="56">
        <v>0</v>
      </c>
      <c r="F47" s="56"/>
      <c r="G47" s="56">
        <v>0</v>
      </c>
      <c r="H47" s="56">
        <v>0</v>
      </c>
      <c r="I47" s="56">
        <v>0</v>
      </c>
      <c r="J47" s="56"/>
      <c r="K47" s="56">
        <v>59625.67</v>
      </c>
      <c r="L47" s="56">
        <v>0</v>
      </c>
      <c r="M47" s="56">
        <v>59625.67</v>
      </c>
      <c r="N47" s="56"/>
      <c r="O47" s="56">
        <v>0</v>
      </c>
      <c r="P47" s="56">
        <v>0</v>
      </c>
      <c r="Q47" s="56">
        <v>0</v>
      </c>
      <c r="R47" s="56"/>
      <c r="S47" s="56">
        <f t="shared" si="0"/>
        <v>59625.67</v>
      </c>
      <c r="U47" s="55" t="s">
        <v>257</v>
      </c>
      <c r="V47" s="55" t="s">
        <v>258</v>
      </c>
      <c r="W47" s="55">
        <v>0</v>
      </c>
      <c r="X47" s="55">
        <v>0</v>
      </c>
      <c r="Y47" s="56">
        <v>0</v>
      </c>
      <c r="Z47" s="56"/>
      <c r="AA47" s="56">
        <v>0</v>
      </c>
      <c r="AB47" s="56">
        <v>0</v>
      </c>
      <c r="AC47" s="56">
        <v>0</v>
      </c>
      <c r="AD47" s="56"/>
      <c r="AE47" s="56">
        <v>117160.26</v>
      </c>
      <c r="AF47" s="56">
        <v>0</v>
      </c>
      <c r="AG47" s="56">
        <v>117160.26</v>
      </c>
      <c r="AH47" s="56"/>
      <c r="AI47" s="56">
        <v>0</v>
      </c>
      <c r="AJ47" s="56">
        <v>0</v>
      </c>
      <c r="AK47" s="56">
        <v>0</v>
      </c>
      <c r="AL47" s="56"/>
      <c r="AM47" s="56">
        <v>117160.26</v>
      </c>
      <c r="AO47" s="57"/>
    </row>
    <row r="48" spans="1:41" x14ac:dyDescent="0.35">
      <c r="A48" s="55" t="s">
        <v>259</v>
      </c>
      <c r="B48" s="55" t="s">
        <v>260</v>
      </c>
      <c r="C48" s="56">
        <v>0</v>
      </c>
      <c r="D48" s="56">
        <v>0</v>
      </c>
      <c r="E48" s="56">
        <v>0</v>
      </c>
      <c r="F48" s="56"/>
      <c r="G48" s="56">
        <v>0</v>
      </c>
      <c r="H48" s="56">
        <v>0</v>
      </c>
      <c r="I48" s="56">
        <v>0</v>
      </c>
      <c r="J48" s="56"/>
      <c r="K48" s="56">
        <v>9937.6200000000008</v>
      </c>
      <c r="L48" s="56">
        <v>0</v>
      </c>
      <c r="M48" s="56">
        <v>9937.6200000000008</v>
      </c>
      <c r="N48" s="56"/>
      <c r="O48" s="56">
        <v>0</v>
      </c>
      <c r="P48" s="56">
        <v>0</v>
      </c>
      <c r="Q48" s="56">
        <v>0</v>
      </c>
      <c r="R48" s="56"/>
      <c r="S48" s="56">
        <f t="shared" si="0"/>
        <v>9937.6200000000008</v>
      </c>
      <c r="U48" s="55" t="s">
        <v>259</v>
      </c>
      <c r="V48" s="55" t="s">
        <v>260</v>
      </c>
      <c r="W48" s="55">
        <v>0</v>
      </c>
      <c r="X48" s="55">
        <v>0</v>
      </c>
      <c r="Y48" s="56">
        <v>0</v>
      </c>
      <c r="Z48" s="56"/>
      <c r="AA48" s="56">
        <v>0</v>
      </c>
      <c r="AB48" s="56">
        <v>0</v>
      </c>
      <c r="AC48" s="56">
        <v>0</v>
      </c>
      <c r="AD48" s="56"/>
      <c r="AE48" s="56">
        <v>19526.7</v>
      </c>
      <c r="AF48" s="56">
        <v>0</v>
      </c>
      <c r="AG48" s="56">
        <v>19526.7</v>
      </c>
      <c r="AH48" s="56"/>
      <c r="AI48" s="56">
        <v>0</v>
      </c>
      <c r="AJ48" s="56">
        <v>0</v>
      </c>
      <c r="AK48" s="56">
        <v>0</v>
      </c>
      <c r="AL48" s="56"/>
      <c r="AM48" s="56">
        <v>19526.7</v>
      </c>
      <c r="AO48" s="57"/>
    </row>
    <row r="49" spans="1:41" x14ac:dyDescent="0.35">
      <c r="A49" s="55" t="s">
        <v>261</v>
      </c>
      <c r="B49" s="55" t="s">
        <v>262</v>
      </c>
      <c r="C49" s="56">
        <v>0</v>
      </c>
      <c r="D49" s="56">
        <v>0</v>
      </c>
      <c r="E49" s="56">
        <v>0</v>
      </c>
      <c r="F49" s="56"/>
      <c r="G49" s="56">
        <v>0</v>
      </c>
      <c r="H49" s="56">
        <v>0</v>
      </c>
      <c r="I49" s="56">
        <v>0</v>
      </c>
      <c r="J49" s="56"/>
      <c r="K49" s="56">
        <v>-1440701.06</v>
      </c>
      <c r="L49" s="56">
        <v>0</v>
      </c>
      <c r="M49" s="56">
        <v>-1440701.06</v>
      </c>
      <c r="N49" s="56"/>
      <c r="O49" s="56">
        <v>0</v>
      </c>
      <c r="P49" s="56">
        <v>0</v>
      </c>
      <c r="Q49" s="56">
        <v>0</v>
      </c>
      <c r="R49" s="56"/>
      <c r="S49" s="56">
        <f t="shared" si="0"/>
        <v>-1440701.06</v>
      </c>
      <c r="U49" s="55" t="s">
        <v>261</v>
      </c>
      <c r="V49" s="55" t="s">
        <v>262</v>
      </c>
      <c r="W49" s="55">
        <v>0</v>
      </c>
      <c r="X49" s="55">
        <v>0</v>
      </c>
      <c r="Y49" s="56">
        <v>0</v>
      </c>
      <c r="Z49" s="56"/>
      <c r="AA49" s="56">
        <v>0</v>
      </c>
      <c r="AB49" s="56">
        <v>0</v>
      </c>
      <c r="AC49" s="56">
        <v>0</v>
      </c>
      <c r="AD49" s="56"/>
      <c r="AE49" s="56">
        <v>-2322256.16</v>
      </c>
      <c r="AF49" s="56">
        <v>0</v>
      </c>
      <c r="AG49" s="56">
        <v>-2322256.16</v>
      </c>
      <c r="AH49" s="56"/>
      <c r="AI49" s="56">
        <v>0</v>
      </c>
      <c r="AJ49" s="56">
        <v>0</v>
      </c>
      <c r="AK49" s="56">
        <v>0</v>
      </c>
      <c r="AL49" s="56"/>
      <c r="AM49" s="56">
        <v>-2322256.16</v>
      </c>
      <c r="AO49" s="57"/>
    </row>
    <row r="50" spans="1:41" x14ac:dyDescent="0.35">
      <c r="A50" s="55" t="s">
        <v>263</v>
      </c>
      <c r="B50" s="55" t="s">
        <v>264</v>
      </c>
      <c r="C50" s="56">
        <v>0</v>
      </c>
      <c r="D50" s="56">
        <v>0</v>
      </c>
      <c r="E50" s="56">
        <v>0</v>
      </c>
      <c r="F50" s="56"/>
      <c r="G50" s="56">
        <v>0</v>
      </c>
      <c r="H50" s="56">
        <v>0</v>
      </c>
      <c r="I50" s="56">
        <v>0</v>
      </c>
      <c r="J50" s="56"/>
      <c r="K50" s="56">
        <v>-161876.51999999999</v>
      </c>
      <c r="L50" s="56">
        <v>0</v>
      </c>
      <c r="M50" s="56">
        <v>-161876.51999999999</v>
      </c>
      <c r="N50" s="56"/>
      <c r="O50" s="56">
        <v>0</v>
      </c>
      <c r="P50" s="56">
        <v>0</v>
      </c>
      <c r="Q50" s="56">
        <v>0</v>
      </c>
      <c r="R50" s="56"/>
      <c r="S50" s="56">
        <f t="shared" si="0"/>
        <v>-161876.51999999999</v>
      </c>
      <c r="U50" s="55" t="s">
        <v>263</v>
      </c>
      <c r="V50" s="55" t="s">
        <v>264</v>
      </c>
      <c r="W50" s="55">
        <v>0</v>
      </c>
      <c r="X50" s="55">
        <v>0</v>
      </c>
      <c r="Y50" s="56">
        <v>0</v>
      </c>
      <c r="Z50" s="56"/>
      <c r="AA50" s="56">
        <v>0</v>
      </c>
      <c r="AB50" s="56">
        <v>0</v>
      </c>
      <c r="AC50" s="56">
        <v>0</v>
      </c>
      <c r="AD50" s="56"/>
      <c r="AE50" s="56">
        <v>-260927.69</v>
      </c>
      <c r="AF50" s="56">
        <v>0</v>
      </c>
      <c r="AG50" s="56">
        <v>-260927.69</v>
      </c>
      <c r="AH50" s="56"/>
      <c r="AI50" s="56">
        <v>0</v>
      </c>
      <c r="AJ50" s="56">
        <v>0</v>
      </c>
      <c r="AK50" s="56">
        <v>0</v>
      </c>
      <c r="AL50" s="56"/>
      <c r="AM50" s="56">
        <v>-260927.69</v>
      </c>
      <c r="AO50" s="57"/>
    </row>
    <row r="51" spans="1:41" x14ac:dyDescent="0.35">
      <c r="A51" s="55" t="s">
        <v>265</v>
      </c>
      <c r="B51" s="55" t="s">
        <v>266</v>
      </c>
      <c r="C51" s="56">
        <v>0</v>
      </c>
      <c r="D51" s="56">
        <v>0</v>
      </c>
      <c r="E51" s="56">
        <v>0</v>
      </c>
      <c r="F51" s="56"/>
      <c r="G51" s="56">
        <v>0</v>
      </c>
      <c r="H51" s="56">
        <v>0</v>
      </c>
      <c r="I51" s="56">
        <v>0</v>
      </c>
      <c r="J51" s="56"/>
      <c r="K51" s="56">
        <v>-16187.68</v>
      </c>
      <c r="L51" s="56">
        <v>0</v>
      </c>
      <c r="M51" s="56">
        <v>-16187.68</v>
      </c>
      <c r="N51" s="56"/>
      <c r="O51" s="56">
        <v>0</v>
      </c>
      <c r="P51" s="56">
        <v>0</v>
      </c>
      <c r="Q51" s="56">
        <v>0</v>
      </c>
      <c r="R51" s="56"/>
      <c r="S51" s="56">
        <f t="shared" si="0"/>
        <v>-16187.68</v>
      </c>
      <c r="U51" s="55" t="s">
        <v>265</v>
      </c>
      <c r="V51" s="55" t="s">
        <v>266</v>
      </c>
      <c r="W51" s="55">
        <v>0</v>
      </c>
      <c r="X51" s="55">
        <v>0</v>
      </c>
      <c r="Y51" s="56">
        <v>0</v>
      </c>
      <c r="Z51" s="56"/>
      <c r="AA51" s="56">
        <v>0</v>
      </c>
      <c r="AB51" s="56">
        <v>0</v>
      </c>
      <c r="AC51" s="56">
        <v>0</v>
      </c>
      <c r="AD51" s="56"/>
      <c r="AE51" s="56">
        <v>-26092.79</v>
      </c>
      <c r="AF51" s="56">
        <v>0</v>
      </c>
      <c r="AG51" s="56">
        <v>-26092.79</v>
      </c>
      <c r="AH51" s="56"/>
      <c r="AI51" s="56">
        <v>0</v>
      </c>
      <c r="AJ51" s="56">
        <v>0</v>
      </c>
      <c r="AK51" s="56">
        <v>0</v>
      </c>
      <c r="AL51" s="56"/>
      <c r="AM51" s="56">
        <v>-26092.79</v>
      </c>
      <c r="AO51" s="57"/>
    </row>
    <row r="52" spans="1:41" x14ac:dyDescent="0.35">
      <c r="A52" s="55" t="s">
        <v>267</v>
      </c>
      <c r="B52" s="55" t="s">
        <v>268</v>
      </c>
      <c r="C52" s="56">
        <v>0</v>
      </c>
      <c r="D52" s="56">
        <v>0</v>
      </c>
      <c r="E52" s="56">
        <v>0</v>
      </c>
      <c r="F52" s="56"/>
      <c r="G52" s="56">
        <v>0</v>
      </c>
      <c r="H52" s="56">
        <v>0</v>
      </c>
      <c r="I52" s="56">
        <v>0</v>
      </c>
      <c r="J52" s="56"/>
      <c r="K52" s="56">
        <v>0</v>
      </c>
      <c r="L52" s="56">
        <v>0</v>
      </c>
      <c r="M52" s="56">
        <v>0</v>
      </c>
      <c r="N52" s="56"/>
      <c r="O52" s="56">
        <v>0</v>
      </c>
      <c r="P52" s="56">
        <v>0</v>
      </c>
      <c r="Q52" s="56">
        <v>0</v>
      </c>
      <c r="R52" s="56"/>
      <c r="S52" s="56">
        <f t="shared" si="0"/>
        <v>0</v>
      </c>
      <c r="U52" s="55" t="s">
        <v>267</v>
      </c>
      <c r="V52" s="55" t="s">
        <v>268</v>
      </c>
      <c r="W52" s="55">
        <v>0</v>
      </c>
      <c r="X52" s="55">
        <v>0</v>
      </c>
      <c r="Y52" s="56">
        <v>0</v>
      </c>
      <c r="Z52" s="56"/>
      <c r="AA52" s="56">
        <v>0</v>
      </c>
      <c r="AB52" s="56">
        <v>0</v>
      </c>
      <c r="AC52" s="56">
        <v>0</v>
      </c>
      <c r="AD52" s="56"/>
      <c r="AE52" s="56">
        <v>0</v>
      </c>
      <c r="AF52" s="56">
        <v>0</v>
      </c>
      <c r="AG52" s="56">
        <v>0</v>
      </c>
      <c r="AH52" s="56"/>
      <c r="AI52" s="56">
        <v>0</v>
      </c>
      <c r="AJ52" s="56">
        <v>0</v>
      </c>
      <c r="AK52" s="56">
        <v>0</v>
      </c>
      <c r="AL52" s="56"/>
      <c r="AM52" s="56">
        <v>0</v>
      </c>
      <c r="AO52" s="57"/>
    </row>
    <row r="53" spans="1:41" x14ac:dyDescent="0.35">
      <c r="A53" s="55" t="s">
        <v>269</v>
      </c>
      <c r="B53" s="55" t="s">
        <v>270</v>
      </c>
      <c r="C53" s="56">
        <v>0</v>
      </c>
      <c r="D53" s="56">
        <v>0</v>
      </c>
      <c r="E53" s="56">
        <v>0</v>
      </c>
      <c r="F53" s="56"/>
      <c r="G53" s="56">
        <v>0</v>
      </c>
      <c r="H53" s="56">
        <v>0</v>
      </c>
      <c r="I53" s="56">
        <v>0</v>
      </c>
      <c r="J53" s="56"/>
      <c r="K53" s="56">
        <v>0</v>
      </c>
      <c r="L53" s="56">
        <v>0</v>
      </c>
      <c r="M53" s="56">
        <v>0</v>
      </c>
      <c r="N53" s="56"/>
      <c r="O53" s="56">
        <v>0</v>
      </c>
      <c r="P53" s="56">
        <v>0</v>
      </c>
      <c r="Q53" s="56">
        <v>0</v>
      </c>
      <c r="R53" s="56"/>
      <c r="S53" s="56">
        <f t="shared" si="0"/>
        <v>0</v>
      </c>
      <c r="U53" s="55" t="s">
        <v>269</v>
      </c>
      <c r="V53" s="55" t="s">
        <v>270</v>
      </c>
      <c r="W53" s="55">
        <v>0</v>
      </c>
      <c r="X53" s="55">
        <v>0</v>
      </c>
      <c r="Y53" s="56">
        <v>0</v>
      </c>
      <c r="Z53" s="56"/>
      <c r="AA53" s="56">
        <v>0</v>
      </c>
      <c r="AB53" s="56">
        <v>0</v>
      </c>
      <c r="AC53" s="56">
        <v>0</v>
      </c>
      <c r="AD53" s="56"/>
      <c r="AE53" s="56">
        <v>0</v>
      </c>
      <c r="AF53" s="56">
        <v>0</v>
      </c>
      <c r="AG53" s="56">
        <v>0</v>
      </c>
      <c r="AH53" s="56"/>
      <c r="AI53" s="56">
        <v>0</v>
      </c>
      <c r="AJ53" s="56">
        <v>0</v>
      </c>
      <c r="AK53" s="56">
        <v>0</v>
      </c>
      <c r="AL53" s="56"/>
      <c r="AM53" s="56">
        <v>0</v>
      </c>
      <c r="AO53" s="57"/>
    </row>
    <row r="54" spans="1:41" s="90" customFormat="1" x14ac:dyDescent="0.35">
      <c r="A54" s="90" t="s">
        <v>271</v>
      </c>
      <c r="B54" s="90" t="s">
        <v>272</v>
      </c>
      <c r="C54" s="93">
        <v>0</v>
      </c>
      <c r="D54" s="93">
        <v>0</v>
      </c>
      <c r="E54" s="93"/>
      <c r="F54" s="93"/>
      <c r="G54" s="93"/>
      <c r="H54" s="93"/>
      <c r="I54" s="93"/>
      <c r="J54" s="93"/>
      <c r="K54" s="93"/>
      <c r="L54" s="93"/>
      <c r="M54" s="93"/>
      <c r="N54" s="93"/>
      <c r="O54" s="93">
        <v>193504421.09</v>
      </c>
      <c r="P54" s="93"/>
      <c r="Q54" s="83">
        <v>193504421.09</v>
      </c>
      <c r="R54" s="93"/>
      <c r="S54" s="56">
        <f t="shared" si="0"/>
        <v>193504421.09</v>
      </c>
      <c r="U54" s="90" t="s">
        <v>271</v>
      </c>
      <c r="V54" s="90" t="s">
        <v>272</v>
      </c>
      <c r="W54" s="90">
        <v>0</v>
      </c>
      <c r="X54" s="90">
        <v>0</v>
      </c>
      <c r="Y54" s="93"/>
      <c r="Z54" s="93"/>
      <c r="AA54" s="93"/>
      <c r="AB54" s="93"/>
      <c r="AC54" s="93"/>
      <c r="AD54" s="93"/>
      <c r="AE54" s="93"/>
      <c r="AF54" s="93"/>
      <c r="AG54" s="93"/>
      <c r="AH54" s="93"/>
      <c r="AI54" s="83">
        <v>203785331.59</v>
      </c>
      <c r="AJ54" s="93"/>
      <c r="AK54" s="93">
        <f>+AI54+AJ54</f>
        <v>203785331.59</v>
      </c>
      <c r="AL54" s="93"/>
      <c r="AM54" s="93">
        <f>+AK54</f>
        <v>203785331.59</v>
      </c>
      <c r="AO54" s="91"/>
    </row>
    <row r="55" spans="1:41" s="90" customFormat="1" x14ac:dyDescent="0.35">
      <c r="A55" s="90" t="s">
        <v>273</v>
      </c>
      <c r="B55" s="90" t="s">
        <v>274</v>
      </c>
      <c r="C55" s="93">
        <v>0</v>
      </c>
      <c r="D55" s="93">
        <v>0</v>
      </c>
      <c r="E55" s="93"/>
      <c r="F55" s="93"/>
      <c r="G55" s="93"/>
      <c r="H55" s="93"/>
      <c r="I55" s="93"/>
      <c r="J55" s="93"/>
      <c r="K55" s="93"/>
      <c r="L55" s="93"/>
      <c r="M55" s="93"/>
      <c r="N55" s="93"/>
      <c r="O55" s="93">
        <v>57800021.890000001</v>
      </c>
      <c r="P55" s="93"/>
      <c r="Q55" s="83">
        <v>57800021.890000001</v>
      </c>
      <c r="R55" s="93"/>
      <c r="S55" s="56">
        <f t="shared" si="0"/>
        <v>57800021.890000001</v>
      </c>
      <c r="U55" s="90" t="s">
        <v>273</v>
      </c>
      <c r="V55" s="90" t="s">
        <v>274</v>
      </c>
      <c r="W55" s="90">
        <v>0</v>
      </c>
      <c r="X55" s="90">
        <v>0</v>
      </c>
      <c r="Y55" s="93"/>
      <c r="Z55" s="93"/>
      <c r="AA55" s="93"/>
      <c r="AB55" s="93"/>
      <c r="AC55" s="93"/>
      <c r="AD55" s="93"/>
      <c r="AE55" s="93"/>
      <c r="AF55" s="93"/>
      <c r="AG55" s="93"/>
      <c r="AH55" s="93"/>
      <c r="AI55" s="83">
        <v>60870943.200000003</v>
      </c>
      <c r="AJ55" s="93"/>
      <c r="AK55" s="93">
        <f>+AI55+AJ55</f>
        <v>60870943.200000003</v>
      </c>
      <c r="AL55" s="93"/>
      <c r="AM55" s="93">
        <f>+AK55</f>
        <v>60870943.200000003</v>
      </c>
      <c r="AO55" s="91"/>
    </row>
    <row r="56" spans="1:41" s="90" customFormat="1" x14ac:dyDescent="0.35">
      <c r="A56" s="90" t="s">
        <v>275</v>
      </c>
      <c r="B56" s="90" t="s">
        <v>276</v>
      </c>
      <c r="C56" s="93">
        <v>0</v>
      </c>
      <c r="D56" s="93">
        <v>0</v>
      </c>
      <c r="E56" s="93"/>
      <c r="F56" s="93"/>
      <c r="G56" s="93"/>
      <c r="H56" s="93"/>
      <c r="I56" s="82">
        <v>3856371.99</v>
      </c>
      <c r="J56" s="93"/>
      <c r="K56" s="93"/>
      <c r="L56" s="93"/>
      <c r="M56" s="93"/>
      <c r="N56" s="93"/>
      <c r="O56" s="93">
        <v>176656615.5</v>
      </c>
      <c r="P56" s="93"/>
      <c r="Q56" s="83">
        <v>176656615.5</v>
      </c>
      <c r="R56" s="93"/>
      <c r="S56" s="56">
        <f t="shared" si="0"/>
        <v>180512987.49000001</v>
      </c>
      <c r="U56" s="90" t="s">
        <v>275</v>
      </c>
      <c r="V56" s="90" t="s">
        <v>276</v>
      </c>
      <c r="W56" s="90">
        <v>0</v>
      </c>
      <c r="X56" s="90">
        <v>0</v>
      </c>
      <c r="Y56" s="93"/>
      <c r="Z56" s="93"/>
      <c r="AA56" s="93"/>
      <c r="AB56" s="93"/>
      <c r="AC56" s="93"/>
      <c r="AD56" s="93"/>
      <c r="AE56" s="93"/>
      <c r="AF56" s="93"/>
      <c r="AG56" s="93"/>
      <c r="AH56" s="93"/>
      <c r="AI56" s="83">
        <v>187792889.69</v>
      </c>
      <c r="AJ56" s="93"/>
      <c r="AK56" s="93">
        <f>+AI56+AJ56</f>
        <v>187792889.69</v>
      </c>
      <c r="AL56" s="93"/>
      <c r="AM56" s="93">
        <f>+AK56</f>
        <v>187792889.69</v>
      </c>
      <c r="AO56" s="91"/>
    </row>
    <row r="57" spans="1:41" x14ac:dyDescent="0.35">
      <c r="A57" s="55" t="s">
        <v>277</v>
      </c>
      <c r="B57" s="55" t="s">
        <v>278</v>
      </c>
      <c r="C57" s="56">
        <v>0</v>
      </c>
      <c r="D57" s="56">
        <v>0</v>
      </c>
      <c r="E57" s="56">
        <v>0</v>
      </c>
      <c r="F57" s="56"/>
      <c r="G57" s="56">
        <v>0</v>
      </c>
      <c r="H57" s="56">
        <v>0</v>
      </c>
      <c r="I57" s="56">
        <v>0</v>
      </c>
      <c r="J57" s="56"/>
      <c r="K57" s="56">
        <v>7771291.2300000004</v>
      </c>
      <c r="L57" s="56">
        <v>0</v>
      </c>
      <c r="M57" s="56">
        <v>7771291.2300000004</v>
      </c>
      <c r="N57" s="56"/>
      <c r="O57" s="56">
        <v>0</v>
      </c>
      <c r="P57" s="56">
        <v>0</v>
      </c>
      <c r="Q57" s="56">
        <v>0</v>
      </c>
      <c r="R57" s="56"/>
      <c r="S57" s="56">
        <f t="shared" si="0"/>
        <v>7771291.2300000004</v>
      </c>
      <c r="U57" s="55" t="s">
        <v>277</v>
      </c>
      <c r="V57" s="55" t="s">
        <v>278</v>
      </c>
      <c r="W57" s="55">
        <v>0</v>
      </c>
      <c r="X57" s="55">
        <v>0</v>
      </c>
      <c r="Y57" s="56">
        <v>0</v>
      </c>
      <c r="Z57" s="56"/>
      <c r="AA57" s="56">
        <v>0</v>
      </c>
      <c r="AB57" s="56">
        <v>0</v>
      </c>
      <c r="AC57" s="56">
        <v>0</v>
      </c>
      <c r="AD57" s="56"/>
      <c r="AE57" s="56">
        <v>55049421.490000002</v>
      </c>
      <c r="AF57" s="56">
        <v>0</v>
      </c>
      <c r="AG57" s="56">
        <v>55049421.490000002</v>
      </c>
      <c r="AH57" s="56"/>
      <c r="AI57" s="56">
        <v>0</v>
      </c>
      <c r="AJ57" s="56">
        <v>0</v>
      </c>
      <c r="AK57" s="56">
        <v>0</v>
      </c>
      <c r="AL57" s="56"/>
      <c r="AM57" s="56">
        <v>55049421.490000002</v>
      </c>
      <c r="AO57" s="58"/>
    </row>
    <row r="58" spans="1:41" x14ac:dyDescent="0.35">
      <c r="A58" s="55" t="s">
        <v>279</v>
      </c>
      <c r="B58" s="55" t="s">
        <v>280</v>
      </c>
      <c r="C58" s="56">
        <v>0</v>
      </c>
      <c r="D58" s="56">
        <v>0</v>
      </c>
      <c r="E58" s="56">
        <v>0</v>
      </c>
      <c r="F58" s="56"/>
      <c r="G58" s="56">
        <v>0</v>
      </c>
      <c r="H58" s="56">
        <v>0</v>
      </c>
      <c r="I58" s="56">
        <v>0</v>
      </c>
      <c r="J58" s="56"/>
      <c r="K58" s="56">
        <v>5040639.74</v>
      </c>
      <c r="L58" s="56">
        <v>0</v>
      </c>
      <c r="M58" s="56">
        <v>5040639.74</v>
      </c>
      <c r="N58" s="56"/>
      <c r="O58" s="56">
        <v>0</v>
      </c>
      <c r="P58" s="56">
        <v>0</v>
      </c>
      <c r="Q58" s="56">
        <v>0</v>
      </c>
      <c r="R58" s="56"/>
      <c r="S58" s="56">
        <f t="shared" si="0"/>
        <v>5040639.74</v>
      </c>
      <c r="U58" s="55" t="s">
        <v>279</v>
      </c>
      <c r="V58" s="55" t="s">
        <v>280</v>
      </c>
      <c r="W58" s="55">
        <v>0</v>
      </c>
      <c r="X58" s="55">
        <v>0</v>
      </c>
      <c r="Y58" s="56">
        <v>0</v>
      </c>
      <c r="Z58" s="56"/>
      <c r="AA58" s="56">
        <v>0</v>
      </c>
      <c r="AB58" s="56">
        <v>0</v>
      </c>
      <c r="AC58" s="56">
        <v>0</v>
      </c>
      <c r="AD58" s="56"/>
      <c r="AE58" s="56">
        <v>3606377.46</v>
      </c>
      <c r="AF58" s="56">
        <v>0</v>
      </c>
      <c r="AG58" s="56">
        <v>3606377.46</v>
      </c>
      <c r="AH58" s="56"/>
      <c r="AI58" s="56">
        <v>0</v>
      </c>
      <c r="AJ58" s="56">
        <v>0</v>
      </c>
      <c r="AK58" s="56">
        <v>0</v>
      </c>
      <c r="AL58" s="56"/>
      <c r="AM58" s="56">
        <v>3606377.46</v>
      </c>
      <c r="AO58" s="57"/>
    </row>
    <row r="59" spans="1:41" x14ac:dyDescent="0.35">
      <c r="A59" s="55" t="s">
        <v>281</v>
      </c>
      <c r="B59" s="55" t="s">
        <v>282</v>
      </c>
      <c r="C59" s="56">
        <v>0</v>
      </c>
      <c r="D59" s="56">
        <v>0</v>
      </c>
      <c r="E59" s="56">
        <v>0</v>
      </c>
      <c r="F59" s="56"/>
      <c r="G59" s="56">
        <v>0</v>
      </c>
      <c r="H59" s="56">
        <v>0</v>
      </c>
      <c r="I59" s="56">
        <v>0</v>
      </c>
      <c r="J59" s="56"/>
      <c r="K59" s="56">
        <v>25058048.710000001</v>
      </c>
      <c r="L59" s="56">
        <v>0</v>
      </c>
      <c r="M59" s="56">
        <v>25058048.710000001</v>
      </c>
      <c r="N59" s="56"/>
      <c r="O59" s="56">
        <v>0</v>
      </c>
      <c r="P59" s="56">
        <v>0</v>
      </c>
      <c r="Q59" s="56">
        <v>0</v>
      </c>
      <c r="R59" s="56"/>
      <c r="S59" s="56">
        <f t="shared" si="0"/>
        <v>25058048.710000001</v>
      </c>
      <c r="U59" s="55" t="s">
        <v>281</v>
      </c>
      <c r="V59" s="55" t="s">
        <v>282</v>
      </c>
      <c r="W59" s="55">
        <v>0</v>
      </c>
      <c r="X59" s="55">
        <v>0</v>
      </c>
      <c r="Y59" s="56">
        <v>0</v>
      </c>
      <c r="Z59" s="56"/>
      <c r="AA59" s="56">
        <v>0</v>
      </c>
      <c r="AB59" s="56">
        <v>0</v>
      </c>
      <c r="AC59" s="56">
        <v>0</v>
      </c>
      <c r="AD59" s="56"/>
      <c r="AE59" s="56">
        <v>-19143599.48</v>
      </c>
      <c r="AF59" s="56">
        <v>0</v>
      </c>
      <c r="AG59" s="56">
        <v>-19143599.48</v>
      </c>
      <c r="AH59" s="56"/>
      <c r="AI59" s="56">
        <v>0</v>
      </c>
      <c r="AJ59" s="56">
        <v>0</v>
      </c>
      <c r="AK59" s="56">
        <v>0</v>
      </c>
      <c r="AL59" s="56"/>
      <c r="AM59" s="56">
        <v>-19143599.48</v>
      </c>
      <c r="AO59" s="58"/>
    </row>
    <row r="60" spans="1:41" x14ac:dyDescent="0.35">
      <c r="A60" s="55" t="s">
        <v>283</v>
      </c>
      <c r="B60" s="55" t="s">
        <v>284</v>
      </c>
      <c r="C60" s="56">
        <v>0</v>
      </c>
      <c r="D60" s="56">
        <v>0</v>
      </c>
      <c r="E60" s="56">
        <v>0</v>
      </c>
      <c r="F60" s="56"/>
      <c r="G60" s="56">
        <v>0</v>
      </c>
      <c r="H60" s="56">
        <v>0</v>
      </c>
      <c r="I60" s="56">
        <v>0</v>
      </c>
      <c r="J60" s="56"/>
      <c r="K60" s="56">
        <v>-2765139.09</v>
      </c>
      <c r="L60" s="56">
        <v>0</v>
      </c>
      <c r="M60" s="56">
        <v>-2765139.09</v>
      </c>
      <c r="N60" s="56"/>
      <c r="O60" s="56">
        <v>0</v>
      </c>
      <c r="P60" s="56">
        <v>0</v>
      </c>
      <c r="Q60" s="56">
        <v>0</v>
      </c>
      <c r="R60" s="56"/>
      <c r="S60" s="56">
        <f t="shared" si="0"/>
        <v>-2765139.09</v>
      </c>
      <c r="U60" s="55" t="s">
        <v>283</v>
      </c>
      <c r="V60" s="55" t="s">
        <v>284</v>
      </c>
      <c r="W60" s="55">
        <v>0</v>
      </c>
      <c r="X60" s="55">
        <v>0</v>
      </c>
      <c r="Y60" s="56">
        <v>0</v>
      </c>
      <c r="Z60" s="56"/>
      <c r="AA60" s="56">
        <v>0</v>
      </c>
      <c r="AB60" s="56">
        <v>0</v>
      </c>
      <c r="AC60" s="56">
        <v>0</v>
      </c>
      <c r="AD60" s="56"/>
      <c r="AE60" s="56">
        <v>-2512634.77</v>
      </c>
      <c r="AF60" s="56">
        <v>0</v>
      </c>
      <c r="AG60" s="56">
        <v>-2512634.77</v>
      </c>
      <c r="AH60" s="56"/>
      <c r="AI60" s="56">
        <v>0</v>
      </c>
      <c r="AJ60" s="56">
        <v>0</v>
      </c>
      <c r="AK60" s="56">
        <v>0</v>
      </c>
      <c r="AL60" s="56"/>
      <c r="AM60" s="56">
        <v>-2512634.77</v>
      </c>
      <c r="AO60" s="57"/>
    </row>
    <row r="61" spans="1:41" x14ac:dyDescent="0.35">
      <c r="A61" s="55" t="s">
        <v>285</v>
      </c>
      <c r="B61" s="55" t="s">
        <v>286</v>
      </c>
      <c r="C61" s="56">
        <v>13933.33</v>
      </c>
      <c r="D61" s="56">
        <v>0</v>
      </c>
      <c r="E61" s="56">
        <v>13933.33</v>
      </c>
      <c r="F61" s="56"/>
      <c r="G61" s="56">
        <v>110803.92</v>
      </c>
      <c r="H61" s="56">
        <v>0</v>
      </c>
      <c r="I61" s="56">
        <v>110803.92</v>
      </c>
      <c r="J61" s="56"/>
      <c r="K61" s="56">
        <v>1247734.3500000001</v>
      </c>
      <c r="L61" s="56">
        <v>0</v>
      </c>
      <c r="M61" s="56">
        <v>1247734.3500000001</v>
      </c>
      <c r="N61" s="56"/>
      <c r="O61" s="56">
        <v>-8831863.5800000001</v>
      </c>
      <c r="P61" s="56">
        <v>0</v>
      </c>
      <c r="Q61" s="56">
        <v>-8831863.5800000001</v>
      </c>
      <c r="R61" s="56"/>
      <c r="S61" s="56">
        <f t="shared" si="0"/>
        <v>-7459391.9800000004</v>
      </c>
      <c r="U61" s="55" t="s">
        <v>285</v>
      </c>
      <c r="V61" s="55" t="s">
        <v>286</v>
      </c>
      <c r="W61" s="55">
        <v>24367.759999999998</v>
      </c>
      <c r="X61" s="55">
        <v>0</v>
      </c>
      <c r="Y61" s="56">
        <v>24367.759999999998</v>
      </c>
      <c r="Z61" s="56"/>
      <c r="AA61" s="56">
        <v>150312.81</v>
      </c>
      <c r="AB61" s="56">
        <v>0</v>
      </c>
      <c r="AC61" s="56">
        <v>150312.81</v>
      </c>
      <c r="AD61" s="56"/>
      <c r="AE61" s="56">
        <v>852334.94</v>
      </c>
      <c r="AF61" s="56">
        <v>0</v>
      </c>
      <c r="AG61" s="56">
        <v>852334.94</v>
      </c>
      <c r="AH61" s="56"/>
      <c r="AI61" s="56">
        <v>7842.37</v>
      </c>
      <c r="AJ61" s="56">
        <v>0</v>
      </c>
      <c r="AK61" s="56">
        <v>7842.37</v>
      </c>
      <c r="AL61" s="56"/>
      <c r="AM61" s="56">
        <v>1034857.88</v>
      </c>
      <c r="AO61" s="57"/>
    </row>
    <row r="62" spans="1:41" x14ac:dyDescent="0.35">
      <c r="A62" s="55" t="s">
        <v>287</v>
      </c>
      <c r="B62" s="55" t="s">
        <v>288</v>
      </c>
      <c r="C62" s="56">
        <v>5380.63</v>
      </c>
      <c r="D62" s="56">
        <v>0</v>
      </c>
      <c r="E62" s="56">
        <v>5380.63</v>
      </c>
      <c r="F62" s="56"/>
      <c r="G62" s="56">
        <v>33722.959999999999</v>
      </c>
      <c r="H62" s="56">
        <v>0</v>
      </c>
      <c r="I62" s="56">
        <v>33722.959999999999</v>
      </c>
      <c r="J62" s="56"/>
      <c r="K62" s="56">
        <v>379745.25</v>
      </c>
      <c r="L62" s="56">
        <v>0</v>
      </c>
      <c r="M62" s="56">
        <v>379745.25</v>
      </c>
      <c r="N62" s="56"/>
      <c r="O62" s="56">
        <v>-2687958.48</v>
      </c>
      <c r="P62" s="56">
        <v>0</v>
      </c>
      <c r="Q62" s="56">
        <v>-2687958.48</v>
      </c>
      <c r="R62" s="56"/>
      <c r="S62" s="56">
        <f t="shared" si="0"/>
        <v>-2269109.64</v>
      </c>
      <c r="U62" s="55" t="s">
        <v>287</v>
      </c>
      <c r="V62" s="55" t="s">
        <v>288</v>
      </c>
      <c r="W62" s="55">
        <v>10341.790000000001</v>
      </c>
      <c r="X62" s="55">
        <v>0</v>
      </c>
      <c r="Y62" s="56">
        <v>10341.790000000001</v>
      </c>
      <c r="Z62" s="56"/>
      <c r="AA62" s="56">
        <v>45747.37</v>
      </c>
      <c r="AB62" s="56">
        <v>0</v>
      </c>
      <c r="AC62" s="56">
        <v>45747.37</v>
      </c>
      <c r="AD62" s="56"/>
      <c r="AE62" s="56">
        <v>259406.27</v>
      </c>
      <c r="AF62" s="56">
        <v>0</v>
      </c>
      <c r="AG62" s="56">
        <v>259406.27</v>
      </c>
      <c r="AH62" s="56"/>
      <c r="AI62" s="56">
        <v>2386.81</v>
      </c>
      <c r="AJ62" s="56">
        <v>0</v>
      </c>
      <c r="AK62" s="56">
        <v>2386.81</v>
      </c>
      <c r="AL62" s="56"/>
      <c r="AM62" s="56">
        <v>317882.23999999999</v>
      </c>
      <c r="AO62" s="57"/>
    </row>
    <row r="63" spans="1:41" x14ac:dyDescent="0.35">
      <c r="A63" s="55" t="s">
        <v>289</v>
      </c>
      <c r="B63" s="55" t="s">
        <v>290</v>
      </c>
      <c r="C63" s="56">
        <v>1174.8499999999999</v>
      </c>
      <c r="D63" s="56">
        <v>0</v>
      </c>
      <c r="E63" s="56">
        <v>1174.8499999999999</v>
      </c>
      <c r="F63" s="56"/>
      <c r="G63" s="56">
        <v>31815.38</v>
      </c>
      <c r="H63" s="56">
        <v>0</v>
      </c>
      <c r="I63" s="56">
        <v>31815.38</v>
      </c>
      <c r="J63" s="56"/>
      <c r="K63" s="56">
        <v>180831.08</v>
      </c>
      <c r="L63" s="56">
        <v>0</v>
      </c>
      <c r="M63" s="56">
        <v>180831.08</v>
      </c>
      <c r="N63" s="56"/>
      <c r="O63" s="56">
        <v>-1279915.47</v>
      </c>
      <c r="P63" s="56">
        <v>0</v>
      </c>
      <c r="Q63" s="56">
        <v>-1279915.47</v>
      </c>
      <c r="R63" s="56"/>
      <c r="S63" s="56">
        <f t="shared" si="0"/>
        <v>-1066094.1599999999</v>
      </c>
      <c r="U63" s="55" t="s">
        <v>289</v>
      </c>
      <c r="V63" s="55" t="s">
        <v>290</v>
      </c>
      <c r="W63" s="55">
        <v>1364.51</v>
      </c>
      <c r="X63" s="55">
        <v>0</v>
      </c>
      <c r="Y63" s="56">
        <v>1364.51</v>
      </c>
      <c r="Z63" s="56"/>
      <c r="AA63" s="56">
        <v>42738.76</v>
      </c>
      <c r="AB63" s="56">
        <v>0</v>
      </c>
      <c r="AC63" s="56">
        <v>42738.76</v>
      </c>
      <c r="AD63" s="56"/>
      <c r="AE63" s="56">
        <v>123526.79</v>
      </c>
      <c r="AF63" s="56">
        <v>0</v>
      </c>
      <c r="AG63" s="56">
        <v>123526.79</v>
      </c>
      <c r="AH63" s="56"/>
      <c r="AI63" s="56">
        <v>1147.3699999999999</v>
      </c>
      <c r="AJ63" s="56">
        <v>0</v>
      </c>
      <c r="AK63" s="56">
        <v>1147.3699999999999</v>
      </c>
      <c r="AL63" s="56"/>
      <c r="AM63" s="56">
        <v>168777.43</v>
      </c>
      <c r="AO63" s="57"/>
    </row>
    <row r="64" spans="1:41" x14ac:dyDescent="0.35">
      <c r="A64" s="90"/>
      <c r="B64" s="90" t="s">
        <v>291</v>
      </c>
      <c r="C64" s="93">
        <v>200458534.02000001</v>
      </c>
      <c r="D64" s="93">
        <v>0</v>
      </c>
      <c r="E64" s="93">
        <f>SUM(E6:E63)</f>
        <v>200458534.02000001</v>
      </c>
      <c r="F64" s="93"/>
      <c r="G64" s="93">
        <v>74435219.069999993</v>
      </c>
      <c r="H64" s="93">
        <v>0</v>
      </c>
      <c r="I64" s="93">
        <f>SUM(I6:I63)</f>
        <v>74435219.069999993</v>
      </c>
      <c r="J64" s="93"/>
      <c r="K64" s="93">
        <v>119187944.00000001</v>
      </c>
      <c r="L64" s="93">
        <v>0</v>
      </c>
      <c r="M64" s="93">
        <f>SUM(M6:M63)</f>
        <v>119187944.00000001</v>
      </c>
      <c r="N64" s="93"/>
      <c r="O64" s="93">
        <f>SUM(O6:O63)</f>
        <v>442057175.31999999</v>
      </c>
      <c r="P64" s="93">
        <f>SUM(P6:P63)</f>
        <v>57262631.200000003</v>
      </c>
      <c r="Q64" s="93">
        <f>SUM(Q6:Q63)</f>
        <v>499319806.51999998</v>
      </c>
      <c r="R64" s="93"/>
      <c r="S64" s="93">
        <f>SUM(S6:S63)</f>
        <v>893401503.6099999</v>
      </c>
      <c r="T64" s="90"/>
      <c r="U64" s="90"/>
      <c r="V64" s="90" t="s">
        <v>291</v>
      </c>
      <c r="W64" s="90">
        <v>270797117.40999997</v>
      </c>
      <c r="X64" s="90">
        <v>0</v>
      </c>
      <c r="Y64" s="93">
        <f>SUM(Y6:Y63)</f>
        <v>270797117.40999997</v>
      </c>
      <c r="Z64" s="93"/>
      <c r="AA64" s="93">
        <v>86721232.440000013</v>
      </c>
      <c r="AB64" s="93">
        <v>0</v>
      </c>
      <c r="AC64" s="93">
        <f>SUM(AC6:AC63)</f>
        <v>86721232.440000013</v>
      </c>
      <c r="AD64" s="93"/>
      <c r="AE64" s="93">
        <v>134018542.16000004</v>
      </c>
      <c r="AF64" s="93">
        <v>0</v>
      </c>
      <c r="AG64" s="93">
        <f>SUM(AG6:AG63)</f>
        <v>134018542.16000004</v>
      </c>
      <c r="AH64" s="93"/>
      <c r="AI64" s="93">
        <f>SUM(AI6:AI63)</f>
        <v>495642047.54000002</v>
      </c>
      <c r="AJ64" s="93">
        <f>SUM(AJ6:AJ63)</f>
        <v>84560265.129999995</v>
      </c>
      <c r="AK64" s="93">
        <f>SUM(AK6:AK63)</f>
        <v>580202312.66999996</v>
      </c>
      <c r="AL64" s="93"/>
      <c r="AM64" s="93">
        <f>SUM(AM6:AM63)</f>
        <v>1071739204.6800001</v>
      </c>
      <c r="AN64" s="90"/>
      <c r="AO64" s="93"/>
    </row>
    <row r="67" spans="1:39" x14ac:dyDescent="0.35">
      <c r="U67" s="55" t="s">
        <v>293</v>
      </c>
    </row>
    <row r="68" spans="1:39" x14ac:dyDescent="0.35">
      <c r="A68" s="55" t="s">
        <v>292</v>
      </c>
      <c r="W68" s="55" t="s">
        <v>163</v>
      </c>
      <c r="AA68" s="55" t="s">
        <v>164</v>
      </c>
      <c r="AE68" s="55" t="s">
        <v>165</v>
      </c>
      <c r="AI68" s="55" t="s">
        <v>166</v>
      </c>
      <c r="AM68" s="55" t="s">
        <v>167</v>
      </c>
    </row>
    <row r="69" spans="1:39" x14ac:dyDescent="0.35">
      <c r="A69" s="59"/>
      <c r="B69" s="60"/>
      <c r="C69" s="164" t="s">
        <v>163</v>
      </c>
      <c r="D69" s="165"/>
      <c r="E69" s="166"/>
      <c r="F69" s="61"/>
      <c r="G69" s="164" t="s">
        <v>164</v>
      </c>
      <c r="H69" s="165"/>
      <c r="I69" s="166"/>
      <c r="J69" s="61"/>
      <c r="K69" s="166" t="s">
        <v>165</v>
      </c>
      <c r="L69" s="166"/>
      <c r="M69" s="166"/>
      <c r="N69" s="61"/>
      <c r="O69" s="166" t="s">
        <v>166</v>
      </c>
      <c r="P69" s="165"/>
      <c r="Q69" s="166"/>
      <c r="R69" s="61"/>
      <c r="S69" s="167" t="s">
        <v>167</v>
      </c>
      <c r="U69" s="55" t="s">
        <v>168</v>
      </c>
      <c r="V69" s="55" t="s">
        <v>169</v>
      </c>
      <c r="W69" s="55" t="s">
        <v>170</v>
      </c>
      <c r="X69" s="55" t="s">
        <v>171</v>
      </c>
      <c r="Y69" s="55" t="s">
        <v>172</v>
      </c>
      <c r="AA69" s="55" t="s">
        <v>170</v>
      </c>
      <c r="AB69" s="55" t="s">
        <v>171</v>
      </c>
      <c r="AC69" s="55" t="s">
        <v>172</v>
      </c>
      <c r="AE69" s="55" t="s">
        <v>170</v>
      </c>
      <c r="AF69" s="55" t="s">
        <v>171</v>
      </c>
      <c r="AG69" s="55" t="s">
        <v>172</v>
      </c>
      <c r="AI69" s="55" t="s">
        <v>170</v>
      </c>
      <c r="AJ69" s="55" t="s">
        <v>171</v>
      </c>
      <c r="AK69" s="55" t="s">
        <v>172</v>
      </c>
    </row>
    <row r="70" spans="1:39" ht="39" x14ac:dyDescent="0.35">
      <c r="A70" s="62" t="s">
        <v>168</v>
      </c>
      <c r="B70" s="62" t="s">
        <v>169</v>
      </c>
      <c r="C70" s="63" t="s">
        <v>170</v>
      </c>
      <c r="D70" s="64" t="s">
        <v>171</v>
      </c>
      <c r="E70" s="65" t="s">
        <v>172</v>
      </c>
      <c r="F70" s="61"/>
      <c r="G70" s="66" t="s">
        <v>170</v>
      </c>
      <c r="H70" s="67" t="s">
        <v>171</v>
      </c>
      <c r="I70" s="67" t="s">
        <v>172</v>
      </c>
      <c r="J70" s="61"/>
      <c r="K70" s="68" t="s">
        <v>170</v>
      </c>
      <c r="L70" s="67" t="s">
        <v>171</v>
      </c>
      <c r="M70" s="67" t="s">
        <v>172</v>
      </c>
      <c r="N70" s="61"/>
      <c r="O70" s="68" t="s">
        <v>170</v>
      </c>
      <c r="P70" s="68" t="s">
        <v>171</v>
      </c>
      <c r="Q70" s="67" t="s">
        <v>172</v>
      </c>
      <c r="R70" s="61"/>
      <c r="S70" s="168"/>
    </row>
    <row r="71" spans="1:39" x14ac:dyDescent="0.35">
      <c r="A71" s="69"/>
      <c r="B71" s="69"/>
      <c r="C71" s="70" t="s">
        <v>173</v>
      </c>
      <c r="D71" s="70"/>
      <c r="E71" s="70"/>
      <c r="F71" s="71"/>
      <c r="G71" s="72" t="s">
        <v>173</v>
      </c>
      <c r="H71" s="70"/>
      <c r="I71" s="73"/>
      <c r="J71" s="71"/>
      <c r="K71" s="70" t="s">
        <v>173</v>
      </c>
      <c r="L71" s="70"/>
      <c r="M71" s="73"/>
      <c r="N71" s="71"/>
      <c r="O71" s="70" t="s">
        <v>173</v>
      </c>
      <c r="P71" s="70" t="s">
        <v>174</v>
      </c>
      <c r="Q71" s="73"/>
      <c r="R71" s="71"/>
      <c r="S71" s="73" t="s">
        <v>173</v>
      </c>
    </row>
    <row r="72" spans="1:39" x14ac:dyDescent="0.35">
      <c r="A72" s="74" t="s">
        <v>175</v>
      </c>
      <c r="B72" s="74" t="s">
        <v>176</v>
      </c>
      <c r="C72" s="75">
        <v>28178076.09</v>
      </c>
      <c r="D72" s="75">
        <v>0</v>
      </c>
      <c r="E72" s="75">
        <f t="shared" ref="E72:E129" si="1">C72+D72</f>
        <v>28178076.09</v>
      </c>
      <c r="F72" s="76"/>
      <c r="G72" s="77">
        <v>9561100.1699999999</v>
      </c>
      <c r="H72" s="75">
        <v>0</v>
      </c>
      <c r="I72" s="78">
        <f>G72+H72</f>
        <v>9561100.1699999999</v>
      </c>
      <c r="J72" s="76"/>
      <c r="K72" s="75">
        <v>11740662.48</v>
      </c>
      <c r="L72" s="75">
        <v>0</v>
      </c>
      <c r="M72" s="78">
        <f>K72+L72</f>
        <v>11740662.48</v>
      </c>
      <c r="N72" s="76"/>
      <c r="O72" s="75">
        <v>4864857.93</v>
      </c>
      <c r="P72" s="75">
        <v>0</v>
      </c>
      <c r="Q72" s="78">
        <f>O72+P72</f>
        <v>4864857.93</v>
      </c>
      <c r="R72" s="76"/>
      <c r="S72" s="78">
        <f>E72+I72+M72+Q72</f>
        <v>54344696.669999994</v>
      </c>
      <c r="U72" s="55" t="s">
        <v>175</v>
      </c>
      <c r="V72" s="55" t="s">
        <v>176</v>
      </c>
      <c r="W72" s="55">
        <v>30880183.98</v>
      </c>
      <c r="X72" s="55">
        <v>0</v>
      </c>
      <c r="Y72" s="92">
        <v>30880183.98</v>
      </c>
      <c r="AA72" s="55">
        <v>9982424.4100000001</v>
      </c>
      <c r="AB72" s="55">
        <v>0</v>
      </c>
      <c r="AC72" s="55">
        <v>9982424.4100000001</v>
      </c>
      <c r="AE72" s="55">
        <v>14256854.49</v>
      </c>
      <c r="AF72" s="55">
        <v>0</v>
      </c>
      <c r="AG72" s="55">
        <v>14256854.49</v>
      </c>
      <c r="AI72" s="55">
        <v>6070820.5800000001</v>
      </c>
      <c r="AJ72" s="55">
        <v>0</v>
      </c>
      <c r="AK72" s="55">
        <f>+AI72+AJ72</f>
        <v>6070820.5800000001</v>
      </c>
      <c r="AM72" s="57">
        <f>+Y72+AC72+AG72+AK72</f>
        <v>61190283.460000001</v>
      </c>
    </row>
    <row r="73" spans="1:39" x14ac:dyDescent="0.35">
      <c r="A73" s="74" t="s">
        <v>177</v>
      </c>
      <c r="B73" s="74" t="s">
        <v>178</v>
      </c>
      <c r="C73" s="75">
        <v>8569566.0099999998</v>
      </c>
      <c r="D73" s="75">
        <v>0</v>
      </c>
      <c r="E73" s="79">
        <f t="shared" si="1"/>
        <v>8569566.0099999998</v>
      </c>
      <c r="F73" s="76"/>
      <c r="G73" s="77">
        <v>3302925.26</v>
      </c>
      <c r="H73" s="75">
        <v>0</v>
      </c>
      <c r="I73" s="75">
        <f t="shared" ref="I73:I129" si="2">G73+H73</f>
        <v>3302925.26</v>
      </c>
      <c r="J73" s="76"/>
      <c r="K73" s="75">
        <v>4055865.12</v>
      </c>
      <c r="L73" s="75">
        <v>0</v>
      </c>
      <c r="M73" s="75">
        <f t="shared" ref="M73:M129" si="3">K73+L73</f>
        <v>4055865.12</v>
      </c>
      <c r="N73" s="76"/>
      <c r="O73" s="75">
        <v>1680587.39</v>
      </c>
      <c r="P73" s="75">
        <v>0</v>
      </c>
      <c r="Q73" s="75">
        <f t="shared" ref="Q73:Q129" si="4">O73+P73</f>
        <v>1680587.39</v>
      </c>
      <c r="R73" s="76"/>
      <c r="S73" s="75">
        <f t="shared" ref="S73:S129" si="5">E73+I73+M73+Q73</f>
        <v>17608943.780000001</v>
      </c>
      <c r="U73" s="55" t="s">
        <v>177</v>
      </c>
      <c r="V73" s="55" t="s">
        <v>178</v>
      </c>
      <c r="W73" s="55">
        <v>9445869.3399999999</v>
      </c>
      <c r="X73" s="55">
        <v>0</v>
      </c>
      <c r="Y73" s="55">
        <v>9445869.3399999999</v>
      </c>
      <c r="AA73" s="55">
        <v>3448474</v>
      </c>
      <c r="AB73" s="55">
        <v>0</v>
      </c>
      <c r="AC73" s="55">
        <v>3448474</v>
      </c>
      <c r="AE73" s="55">
        <v>4925095.0599999996</v>
      </c>
      <c r="AF73" s="55">
        <v>0</v>
      </c>
      <c r="AG73" s="55">
        <v>4925095.0599999996</v>
      </c>
      <c r="AI73" s="55">
        <v>2097192.67</v>
      </c>
      <c r="AJ73" s="55">
        <v>0</v>
      </c>
      <c r="AK73" s="55">
        <f t="shared" ref="AK73:AK129" si="6">+AI73+AJ73</f>
        <v>2097192.67</v>
      </c>
      <c r="AM73" s="57">
        <f t="shared" ref="AM73:AM129" si="7">+Y73+AC73+AG73+AK73</f>
        <v>19916631.07</v>
      </c>
    </row>
    <row r="74" spans="1:39" x14ac:dyDescent="0.35">
      <c r="A74" s="74" t="s">
        <v>179</v>
      </c>
      <c r="B74" s="74" t="s">
        <v>180</v>
      </c>
      <c r="C74" s="75">
        <v>6940879.6200000001</v>
      </c>
      <c r="D74" s="75">
        <v>0</v>
      </c>
      <c r="E74" s="79">
        <f t="shared" si="1"/>
        <v>6940879.6200000001</v>
      </c>
      <c r="F74" s="76"/>
      <c r="G74" s="77">
        <v>2259896.5</v>
      </c>
      <c r="H74" s="75">
        <v>0</v>
      </c>
      <c r="I74" s="75">
        <f t="shared" si="2"/>
        <v>2259896.5</v>
      </c>
      <c r="J74" s="76"/>
      <c r="K74" s="75">
        <v>2775065.68</v>
      </c>
      <c r="L74" s="75">
        <v>0</v>
      </c>
      <c r="M74" s="75">
        <f t="shared" si="3"/>
        <v>2775065.68</v>
      </c>
      <c r="N74" s="76"/>
      <c r="O74" s="75">
        <v>1149875.8799999999</v>
      </c>
      <c r="P74" s="75">
        <v>0</v>
      </c>
      <c r="Q74" s="75">
        <f t="shared" si="4"/>
        <v>1149875.8799999999</v>
      </c>
      <c r="R74" s="76"/>
      <c r="S74" s="75">
        <f t="shared" si="5"/>
        <v>13125717.68</v>
      </c>
      <c r="U74" s="55" t="s">
        <v>179</v>
      </c>
      <c r="V74" s="55" t="s">
        <v>180</v>
      </c>
      <c r="W74" s="55">
        <v>7593329.3899999997</v>
      </c>
      <c r="X74" s="55">
        <v>0</v>
      </c>
      <c r="Y74" s="55">
        <v>7593329.3899999997</v>
      </c>
      <c r="AA74" s="55">
        <v>2359482.02</v>
      </c>
      <c r="AB74" s="55">
        <v>0</v>
      </c>
      <c r="AC74" s="55">
        <v>2359482.02</v>
      </c>
      <c r="AE74" s="55">
        <v>3369802.19</v>
      </c>
      <c r="AF74" s="55">
        <v>0</v>
      </c>
      <c r="AG74" s="55">
        <v>3369802.19</v>
      </c>
      <c r="AI74" s="55">
        <v>1434921.19</v>
      </c>
      <c r="AJ74" s="55">
        <v>0</v>
      </c>
      <c r="AK74" s="55">
        <f t="shared" si="6"/>
        <v>1434921.19</v>
      </c>
      <c r="AM74" s="57">
        <f t="shared" si="7"/>
        <v>14757534.789999999</v>
      </c>
    </row>
    <row r="75" spans="1:39" x14ac:dyDescent="0.35">
      <c r="A75" s="74" t="s">
        <v>181</v>
      </c>
      <c r="B75" s="74" t="s">
        <v>182</v>
      </c>
      <c r="C75" s="75">
        <v>1744399.99</v>
      </c>
      <c r="D75" s="75">
        <v>0</v>
      </c>
      <c r="E75" s="79">
        <f t="shared" si="1"/>
        <v>1744399.99</v>
      </c>
      <c r="F75" s="76"/>
      <c r="G75" s="77">
        <v>521514.88</v>
      </c>
      <c r="H75" s="75">
        <v>0</v>
      </c>
      <c r="I75" s="75">
        <f t="shared" si="2"/>
        <v>521514.88</v>
      </c>
      <c r="J75" s="76"/>
      <c r="K75" s="75">
        <v>640400.06999999995</v>
      </c>
      <c r="L75" s="75">
        <v>0</v>
      </c>
      <c r="M75" s="75">
        <f t="shared" si="3"/>
        <v>640400.06999999995</v>
      </c>
      <c r="N75" s="76"/>
      <c r="O75" s="75">
        <v>267101.26</v>
      </c>
      <c r="P75" s="75">
        <v>0</v>
      </c>
      <c r="Q75" s="75">
        <f t="shared" si="4"/>
        <v>267101.26</v>
      </c>
      <c r="R75" s="76"/>
      <c r="S75" s="75">
        <f t="shared" si="5"/>
        <v>3173416.2</v>
      </c>
      <c r="U75" s="55" t="s">
        <v>181</v>
      </c>
      <c r="V75" s="55" t="s">
        <v>182</v>
      </c>
      <c r="W75" s="55">
        <v>1901965.73</v>
      </c>
      <c r="X75" s="55">
        <v>0</v>
      </c>
      <c r="Y75" s="55">
        <v>1901965.73</v>
      </c>
      <c r="AA75" s="55">
        <v>544496.21</v>
      </c>
      <c r="AB75" s="55">
        <v>0</v>
      </c>
      <c r="AC75" s="55">
        <v>544496.21</v>
      </c>
      <c r="AE75" s="55">
        <v>777646.56</v>
      </c>
      <c r="AF75" s="55">
        <v>0</v>
      </c>
      <c r="AG75" s="55">
        <v>777646.56</v>
      </c>
      <c r="AI75" s="55">
        <v>332357.96999999997</v>
      </c>
      <c r="AJ75" s="55">
        <v>0</v>
      </c>
      <c r="AK75" s="55">
        <f t="shared" si="6"/>
        <v>332357.96999999997</v>
      </c>
      <c r="AM75" s="57">
        <f t="shared" si="7"/>
        <v>3556466.4699999997</v>
      </c>
    </row>
    <row r="76" spans="1:39" x14ac:dyDescent="0.35">
      <c r="A76" s="74" t="s">
        <v>183</v>
      </c>
      <c r="B76" s="74" t="s">
        <v>184</v>
      </c>
      <c r="C76" s="75">
        <v>3866637.24</v>
      </c>
      <c r="D76" s="75">
        <v>0</v>
      </c>
      <c r="E76" s="79">
        <f t="shared" si="1"/>
        <v>3866637.24</v>
      </c>
      <c r="F76" s="76"/>
      <c r="G76" s="77">
        <v>1738383.48</v>
      </c>
      <c r="H76" s="75">
        <v>0</v>
      </c>
      <c r="I76" s="75">
        <f t="shared" si="2"/>
        <v>1738383.48</v>
      </c>
      <c r="J76" s="76"/>
      <c r="K76" s="75">
        <v>2134666.87</v>
      </c>
      <c r="L76" s="75">
        <v>0</v>
      </c>
      <c r="M76" s="75">
        <f t="shared" si="3"/>
        <v>2134666.87</v>
      </c>
      <c r="N76" s="76"/>
      <c r="O76" s="75">
        <v>884521.58</v>
      </c>
      <c r="P76" s="75">
        <v>0</v>
      </c>
      <c r="Q76" s="75">
        <f t="shared" si="4"/>
        <v>884521.58</v>
      </c>
      <c r="R76" s="76"/>
      <c r="S76" s="75">
        <f t="shared" si="5"/>
        <v>8624209.1699999999</v>
      </c>
      <c r="U76" s="55" t="s">
        <v>183</v>
      </c>
      <c r="V76" s="55" t="s">
        <v>184</v>
      </c>
      <c r="W76" s="55">
        <v>4296264.33</v>
      </c>
      <c r="X76" s="55">
        <v>0</v>
      </c>
      <c r="Y76" s="55">
        <v>4296264.33</v>
      </c>
      <c r="AA76" s="55">
        <v>1814987.86</v>
      </c>
      <c r="AB76" s="55">
        <v>0</v>
      </c>
      <c r="AC76" s="55">
        <v>1814987.86</v>
      </c>
      <c r="AE76" s="55">
        <v>2592156.2200000002</v>
      </c>
      <c r="AF76" s="55">
        <v>0</v>
      </c>
      <c r="AG76" s="55">
        <v>2592156.2200000002</v>
      </c>
      <c r="AI76" s="55">
        <v>1103787.47</v>
      </c>
      <c r="AJ76" s="55">
        <v>0</v>
      </c>
      <c r="AK76" s="55">
        <f t="shared" si="6"/>
        <v>1103787.47</v>
      </c>
      <c r="AM76" s="57">
        <f t="shared" si="7"/>
        <v>9807195.8800000008</v>
      </c>
    </row>
    <row r="77" spans="1:39" x14ac:dyDescent="0.35">
      <c r="A77" s="74" t="s">
        <v>185</v>
      </c>
      <c r="B77" s="74" t="s">
        <v>186</v>
      </c>
      <c r="C77" s="75">
        <v>13557535.390000001</v>
      </c>
      <c r="D77" s="75">
        <v>0</v>
      </c>
      <c r="E77" s="79">
        <f t="shared" si="1"/>
        <v>13557535.390000001</v>
      </c>
      <c r="F77" s="76"/>
      <c r="G77" s="77">
        <v>2163351.35</v>
      </c>
      <c r="H77" s="75">
        <v>0</v>
      </c>
      <c r="I77" s="75">
        <f t="shared" si="2"/>
        <v>2163351.35</v>
      </c>
      <c r="J77" s="76"/>
      <c r="K77" s="75">
        <v>2776256.91</v>
      </c>
      <c r="L77" s="75">
        <v>0</v>
      </c>
      <c r="M77" s="75">
        <f t="shared" si="3"/>
        <v>2776256.91</v>
      </c>
      <c r="N77" s="76"/>
      <c r="O77" s="75">
        <v>331320.17</v>
      </c>
      <c r="P77" s="75">
        <v>0</v>
      </c>
      <c r="Q77" s="75">
        <f t="shared" si="4"/>
        <v>331320.17</v>
      </c>
      <c r="R77" s="76"/>
      <c r="S77" s="75">
        <f t="shared" si="5"/>
        <v>18828463.82</v>
      </c>
      <c r="U77" s="55" t="s">
        <v>185</v>
      </c>
      <c r="V77" s="55" t="s">
        <v>186</v>
      </c>
      <c r="W77" s="55">
        <v>14336510.1</v>
      </c>
      <c r="X77" s="55">
        <v>0</v>
      </c>
      <c r="Y77" s="55">
        <v>14336510.1</v>
      </c>
      <c r="AA77" s="55">
        <v>1942733.71</v>
      </c>
      <c r="AB77" s="55">
        <v>0</v>
      </c>
      <c r="AC77" s="55">
        <v>1942733.71</v>
      </c>
      <c r="AE77" s="55">
        <v>2540310.69</v>
      </c>
      <c r="AF77" s="55">
        <v>0</v>
      </c>
      <c r="AG77" s="55">
        <v>2540310.69</v>
      </c>
      <c r="AI77" s="55">
        <v>643713.89</v>
      </c>
      <c r="AJ77" s="55">
        <v>0</v>
      </c>
      <c r="AK77" s="55">
        <f t="shared" si="6"/>
        <v>643713.89</v>
      </c>
      <c r="AM77" s="57">
        <f t="shared" si="7"/>
        <v>19463268.390000001</v>
      </c>
    </row>
    <row r="78" spans="1:39" x14ac:dyDescent="0.35">
      <c r="A78" s="74" t="s">
        <v>187</v>
      </c>
      <c r="B78" s="74" t="s">
        <v>188</v>
      </c>
      <c r="C78" s="75">
        <v>4047994.87</v>
      </c>
      <c r="D78" s="75">
        <v>0</v>
      </c>
      <c r="E78" s="79">
        <f t="shared" si="1"/>
        <v>4047994.87</v>
      </c>
      <c r="F78" s="76"/>
      <c r="G78" s="77">
        <v>646195.85</v>
      </c>
      <c r="H78" s="75">
        <v>0</v>
      </c>
      <c r="I78" s="75">
        <f t="shared" si="2"/>
        <v>646195.85</v>
      </c>
      <c r="J78" s="76"/>
      <c r="K78" s="75">
        <v>829271.5</v>
      </c>
      <c r="L78" s="75">
        <v>0</v>
      </c>
      <c r="M78" s="75">
        <f t="shared" si="3"/>
        <v>829271.5</v>
      </c>
      <c r="N78" s="76"/>
      <c r="O78" s="75">
        <v>98965.78</v>
      </c>
      <c r="P78" s="75">
        <v>0</v>
      </c>
      <c r="Q78" s="75">
        <f t="shared" si="4"/>
        <v>98965.78</v>
      </c>
      <c r="R78" s="76"/>
      <c r="S78" s="75">
        <f t="shared" si="5"/>
        <v>5622428</v>
      </c>
      <c r="U78" s="55" t="s">
        <v>187</v>
      </c>
      <c r="V78" s="55" t="s">
        <v>188</v>
      </c>
      <c r="W78" s="55">
        <v>4280594.2300000004</v>
      </c>
      <c r="X78" s="55">
        <v>0</v>
      </c>
      <c r="Y78" s="55">
        <v>4280594.2300000004</v>
      </c>
      <c r="AA78" s="55">
        <v>580296.98</v>
      </c>
      <c r="AB78" s="55">
        <v>0</v>
      </c>
      <c r="AC78" s="55">
        <v>580296.98</v>
      </c>
      <c r="AE78" s="55">
        <v>758794.14</v>
      </c>
      <c r="AF78" s="55">
        <v>0</v>
      </c>
      <c r="AG78" s="55">
        <v>758794.14</v>
      </c>
      <c r="AI78" s="55">
        <v>192278.21</v>
      </c>
      <c r="AJ78" s="55">
        <v>0</v>
      </c>
      <c r="AK78" s="55">
        <f t="shared" si="6"/>
        <v>192278.21</v>
      </c>
      <c r="AM78" s="57">
        <f t="shared" si="7"/>
        <v>5811963.5600000005</v>
      </c>
    </row>
    <row r="79" spans="1:39" x14ac:dyDescent="0.35">
      <c r="A79" s="74" t="s">
        <v>189</v>
      </c>
      <c r="B79" s="74" t="s">
        <v>190</v>
      </c>
      <c r="C79" s="75">
        <v>6463.88</v>
      </c>
      <c r="D79" s="75">
        <v>0</v>
      </c>
      <c r="E79" s="79">
        <f t="shared" si="1"/>
        <v>6463.88</v>
      </c>
      <c r="F79" s="76"/>
      <c r="G79" s="77">
        <v>0</v>
      </c>
      <c r="H79" s="75">
        <v>0</v>
      </c>
      <c r="I79" s="75">
        <f t="shared" si="2"/>
        <v>0</v>
      </c>
      <c r="J79" s="76"/>
      <c r="K79" s="75">
        <v>49928.92</v>
      </c>
      <c r="L79" s="75">
        <v>0</v>
      </c>
      <c r="M79" s="75">
        <f t="shared" si="3"/>
        <v>49928.92</v>
      </c>
      <c r="N79" s="76"/>
      <c r="O79" s="75">
        <v>0</v>
      </c>
      <c r="P79" s="75">
        <v>0</v>
      </c>
      <c r="Q79" s="75">
        <f t="shared" si="4"/>
        <v>0</v>
      </c>
      <c r="R79" s="76"/>
      <c r="S79" s="75">
        <f t="shared" si="5"/>
        <v>56392.799999999996</v>
      </c>
      <c r="U79" s="55" t="s">
        <v>189</v>
      </c>
      <c r="V79" s="55" t="s">
        <v>190</v>
      </c>
      <c r="W79" s="55">
        <v>14082.61</v>
      </c>
      <c r="X79" s="55">
        <v>0</v>
      </c>
      <c r="Y79" s="55">
        <v>14082.61</v>
      </c>
      <c r="AA79" s="55">
        <v>0</v>
      </c>
      <c r="AB79" s="55">
        <v>0</v>
      </c>
      <c r="AC79" s="55">
        <v>0</v>
      </c>
      <c r="AE79" s="55">
        <v>39598.22</v>
      </c>
      <c r="AF79" s="55">
        <v>0</v>
      </c>
      <c r="AG79" s="55">
        <v>39598.22</v>
      </c>
      <c r="AI79" s="55">
        <v>0</v>
      </c>
      <c r="AJ79" s="55">
        <v>0</v>
      </c>
      <c r="AK79" s="55">
        <f t="shared" si="6"/>
        <v>0</v>
      </c>
      <c r="AM79" s="57">
        <f t="shared" si="7"/>
        <v>53680.83</v>
      </c>
    </row>
    <row r="80" spans="1:39" x14ac:dyDescent="0.35">
      <c r="A80" s="74" t="s">
        <v>191</v>
      </c>
      <c r="B80" s="74" t="s">
        <v>192</v>
      </c>
      <c r="C80" s="75">
        <v>1930.77</v>
      </c>
      <c r="D80" s="75">
        <v>0</v>
      </c>
      <c r="E80" s="79">
        <f t="shared" si="1"/>
        <v>1930.77</v>
      </c>
      <c r="F80" s="76"/>
      <c r="G80" s="77">
        <v>0</v>
      </c>
      <c r="H80" s="75">
        <v>0</v>
      </c>
      <c r="I80" s="75">
        <f t="shared" si="2"/>
        <v>0</v>
      </c>
      <c r="J80" s="76"/>
      <c r="K80" s="75">
        <v>14913.84</v>
      </c>
      <c r="L80" s="75">
        <v>0</v>
      </c>
      <c r="M80" s="75">
        <f t="shared" si="3"/>
        <v>14913.84</v>
      </c>
      <c r="N80" s="76"/>
      <c r="O80" s="75">
        <v>0</v>
      </c>
      <c r="P80" s="75">
        <v>0</v>
      </c>
      <c r="Q80" s="75">
        <f t="shared" si="4"/>
        <v>0</v>
      </c>
      <c r="R80" s="76"/>
      <c r="S80" s="75">
        <f t="shared" si="5"/>
        <v>16844.61</v>
      </c>
      <c r="U80" s="55" t="s">
        <v>191</v>
      </c>
      <c r="V80" s="55" t="s">
        <v>192</v>
      </c>
      <c r="W80" s="55">
        <v>4206.49</v>
      </c>
      <c r="X80" s="55">
        <v>0</v>
      </c>
      <c r="Y80" s="55">
        <v>4206.49</v>
      </c>
      <c r="AA80" s="55">
        <v>0</v>
      </c>
      <c r="AB80" s="55">
        <v>0</v>
      </c>
      <c r="AC80" s="55">
        <v>0</v>
      </c>
      <c r="AE80" s="55">
        <v>11828.03</v>
      </c>
      <c r="AF80" s="55">
        <v>0</v>
      </c>
      <c r="AG80" s="55">
        <v>11828.03</v>
      </c>
      <c r="AI80" s="55">
        <v>0</v>
      </c>
      <c r="AJ80" s="55">
        <v>0</v>
      </c>
      <c r="AK80" s="55">
        <f t="shared" si="6"/>
        <v>0</v>
      </c>
      <c r="AM80" s="57">
        <f t="shared" si="7"/>
        <v>16034.52</v>
      </c>
    </row>
    <row r="81" spans="1:39" x14ac:dyDescent="0.35">
      <c r="A81" s="74" t="s">
        <v>193</v>
      </c>
      <c r="B81" s="74" t="s">
        <v>194</v>
      </c>
      <c r="C81" s="75">
        <v>6623975.0499999998</v>
      </c>
      <c r="D81" s="75">
        <v>0</v>
      </c>
      <c r="E81" s="79">
        <f t="shared" si="1"/>
        <v>6623975.0499999998</v>
      </c>
      <c r="F81" s="76"/>
      <c r="G81" s="77">
        <v>83992.38</v>
      </c>
      <c r="H81" s="75">
        <v>0</v>
      </c>
      <c r="I81" s="75">
        <f t="shared" si="2"/>
        <v>83992.38</v>
      </c>
      <c r="J81" s="76"/>
      <c r="K81" s="75">
        <v>1798184.88</v>
      </c>
      <c r="L81" s="75">
        <v>0</v>
      </c>
      <c r="M81" s="75">
        <f t="shared" si="3"/>
        <v>1798184.88</v>
      </c>
      <c r="N81" s="76"/>
      <c r="O81" s="75">
        <v>1308217.03</v>
      </c>
      <c r="P81" s="75">
        <v>0</v>
      </c>
      <c r="Q81" s="75">
        <f t="shared" si="4"/>
        <v>1308217.03</v>
      </c>
      <c r="R81" s="76"/>
      <c r="S81" s="75">
        <f t="shared" si="5"/>
        <v>9814369.339999998</v>
      </c>
      <c r="U81" s="55" t="s">
        <v>193</v>
      </c>
      <c r="V81" s="55" t="s">
        <v>194</v>
      </c>
      <c r="W81" s="55">
        <v>7873827.79</v>
      </c>
      <c r="X81" s="55">
        <v>0</v>
      </c>
      <c r="Y81" s="55">
        <v>7873827.79</v>
      </c>
      <c r="AA81" s="55">
        <v>165968.38</v>
      </c>
      <c r="AB81" s="55">
        <v>0</v>
      </c>
      <c r="AC81" s="55">
        <v>165968.38</v>
      </c>
      <c r="AE81" s="55">
        <v>2615019.64</v>
      </c>
      <c r="AF81" s="55">
        <v>0</v>
      </c>
      <c r="AG81" s="55">
        <v>2615019.64</v>
      </c>
      <c r="AI81" s="55">
        <v>2067672.73</v>
      </c>
      <c r="AJ81" s="55">
        <v>0</v>
      </c>
      <c r="AK81" s="55">
        <f t="shared" si="6"/>
        <v>2067672.73</v>
      </c>
      <c r="AM81" s="57">
        <f t="shared" si="7"/>
        <v>12722488.540000001</v>
      </c>
    </row>
    <row r="82" spans="1:39" x14ac:dyDescent="0.35">
      <c r="A82" s="74" t="s">
        <v>195</v>
      </c>
      <c r="B82" s="74" t="s">
        <v>196</v>
      </c>
      <c r="C82" s="75">
        <v>1972388.38</v>
      </c>
      <c r="D82" s="75">
        <v>0</v>
      </c>
      <c r="E82" s="79">
        <f t="shared" si="1"/>
        <v>1972388.38</v>
      </c>
      <c r="F82" s="76"/>
      <c r="G82" s="77">
        <v>25088.62</v>
      </c>
      <c r="H82" s="75">
        <v>0</v>
      </c>
      <c r="I82" s="75">
        <f t="shared" si="2"/>
        <v>25088.62</v>
      </c>
      <c r="J82" s="76"/>
      <c r="K82" s="75">
        <v>537120.13</v>
      </c>
      <c r="L82" s="75">
        <v>0</v>
      </c>
      <c r="M82" s="75">
        <f t="shared" si="3"/>
        <v>537120.13</v>
      </c>
      <c r="N82" s="76"/>
      <c r="O82" s="75">
        <v>390766.13</v>
      </c>
      <c r="P82" s="75">
        <v>0</v>
      </c>
      <c r="Q82" s="75">
        <f t="shared" si="4"/>
        <v>390766.13</v>
      </c>
      <c r="R82" s="76"/>
      <c r="S82" s="75">
        <f t="shared" si="5"/>
        <v>2925363.26</v>
      </c>
      <c r="U82" s="55" t="s">
        <v>195</v>
      </c>
      <c r="V82" s="55" t="s">
        <v>196</v>
      </c>
      <c r="W82" s="55">
        <v>2345416.6800000002</v>
      </c>
      <c r="X82" s="55">
        <v>0</v>
      </c>
      <c r="Y82" s="55">
        <v>2345416.6800000002</v>
      </c>
      <c r="AA82" s="55">
        <v>49574.94</v>
      </c>
      <c r="AB82" s="55">
        <v>0</v>
      </c>
      <c r="AC82" s="55">
        <v>49574.94</v>
      </c>
      <c r="AE82" s="55">
        <v>781109.81</v>
      </c>
      <c r="AF82" s="55">
        <v>0</v>
      </c>
      <c r="AG82" s="55">
        <v>781109.81</v>
      </c>
      <c r="AI82" s="55">
        <v>617616.56000000006</v>
      </c>
      <c r="AJ82" s="55">
        <v>0</v>
      </c>
      <c r="AK82" s="55">
        <f t="shared" si="6"/>
        <v>617616.56000000006</v>
      </c>
      <c r="AM82" s="57">
        <f t="shared" si="7"/>
        <v>3793717.99</v>
      </c>
    </row>
    <row r="83" spans="1:39" x14ac:dyDescent="0.35">
      <c r="A83" s="74" t="s">
        <v>197</v>
      </c>
      <c r="B83" s="74" t="s">
        <v>198</v>
      </c>
      <c r="C83" s="75">
        <v>7197872.9299999997</v>
      </c>
      <c r="D83" s="75">
        <v>0</v>
      </c>
      <c r="E83" s="79">
        <f t="shared" si="1"/>
        <v>7197872.9299999997</v>
      </c>
      <c r="F83" s="76"/>
      <c r="G83" s="77">
        <v>170238.69</v>
      </c>
      <c r="H83" s="75">
        <v>0</v>
      </c>
      <c r="I83" s="75">
        <f t="shared" si="2"/>
        <v>170238.69</v>
      </c>
      <c r="J83" s="76"/>
      <c r="K83" s="75">
        <v>394879.73</v>
      </c>
      <c r="L83" s="75">
        <v>0</v>
      </c>
      <c r="M83" s="75">
        <f t="shared" si="3"/>
        <v>394879.73</v>
      </c>
      <c r="N83" s="76"/>
      <c r="O83" s="75">
        <v>49571.18</v>
      </c>
      <c r="P83" s="75">
        <v>0</v>
      </c>
      <c r="Q83" s="75">
        <f t="shared" si="4"/>
        <v>49571.18</v>
      </c>
      <c r="R83" s="76"/>
      <c r="S83" s="75">
        <f t="shared" si="5"/>
        <v>7812562.5299999993</v>
      </c>
      <c r="U83" s="55" t="s">
        <v>197</v>
      </c>
      <c r="V83" s="55" t="s">
        <v>198</v>
      </c>
      <c r="W83" s="55">
        <v>7768898.46</v>
      </c>
      <c r="X83" s="55">
        <v>0</v>
      </c>
      <c r="Y83" s="55">
        <v>7768898.46</v>
      </c>
      <c r="AA83" s="55">
        <v>155408.79999999999</v>
      </c>
      <c r="AB83" s="55">
        <v>0</v>
      </c>
      <c r="AC83" s="55">
        <v>155408.79999999999</v>
      </c>
      <c r="AE83" s="55">
        <v>261751.78</v>
      </c>
      <c r="AF83" s="55">
        <v>0</v>
      </c>
      <c r="AG83" s="55">
        <v>261751.78</v>
      </c>
      <c r="AI83" s="55">
        <v>75566.16</v>
      </c>
      <c r="AJ83" s="55">
        <v>0</v>
      </c>
      <c r="AK83" s="55">
        <f t="shared" si="6"/>
        <v>75566.16</v>
      </c>
      <c r="AM83" s="57">
        <f t="shared" si="7"/>
        <v>8261625.2000000002</v>
      </c>
    </row>
    <row r="84" spans="1:39" x14ac:dyDescent="0.35">
      <c r="A84" s="74" t="s">
        <v>199</v>
      </c>
      <c r="B84" s="74" t="s">
        <v>200</v>
      </c>
      <c r="C84" s="75">
        <v>2148103.0499999998</v>
      </c>
      <c r="D84" s="75">
        <v>0</v>
      </c>
      <c r="E84" s="79">
        <f t="shared" si="1"/>
        <v>2148103.0499999998</v>
      </c>
      <c r="F84" s="76"/>
      <c r="G84" s="77">
        <v>46468.37</v>
      </c>
      <c r="H84" s="75">
        <v>0</v>
      </c>
      <c r="I84" s="75">
        <f t="shared" si="2"/>
        <v>46468.37</v>
      </c>
      <c r="J84" s="76"/>
      <c r="K84" s="75">
        <v>102904.95</v>
      </c>
      <c r="L84" s="75">
        <v>0</v>
      </c>
      <c r="M84" s="75">
        <f t="shared" si="3"/>
        <v>102904.95</v>
      </c>
      <c r="N84" s="76"/>
      <c r="O84" s="75">
        <v>14783</v>
      </c>
      <c r="P84" s="75">
        <v>0</v>
      </c>
      <c r="Q84" s="75">
        <f t="shared" si="4"/>
        <v>14783</v>
      </c>
      <c r="R84" s="76"/>
      <c r="S84" s="75">
        <f t="shared" si="5"/>
        <v>2312259.37</v>
      </c>
      <c r="U84" s="55" t="s">
        <v>199</v>
      </c>
      <c r="V84" s="55" t="s">
        <v>200</v>
      </c>
      <c r="W84" s="55">
        <v>2318575.33</v>
      </c>
      <c r="X84" s="55">
        <v>0</v>
      </c>
      <c r="Y84" s="55">
        <v>2318575.33</v>
      </c>
      <c r="AA84" s="55">
        <v>41976.56</v>
      </c>
      <c r="AB84" s="55">
        <v>0</v>
      </c>
      <c r="AC84" s="55">
        <v>41976.56</v>
      </c>
      <c r="AE84" s="55">
        <v>70180.479999999996</v>
      </c>
      <c r="AF84" s="55">
        <v>0</v>
      </c>
      <c r="AG84" s="55">
        <v>70180.479999999996</v>
      </c>
      <c r="AI84" s="55">
        <v>22557.02</v>
      </c>
      <c r="AJ84" s="55">
        <v>0</v>
      </c>
      <c r="AK84" s="55">
        <f t="shared" si="6"/>
        <v>22557.02</v>
      </c>
      <c r="AM84" s="57">
        <f t="shared" si="7"/>
        <v>2453289.39</v>
      </c>
    </row>
    <row r="85" spans="1:39" x14ac:dyDescent="0.35">
      <c r="A85" s="74" t="s">
        <v>201</v>
      </c>
      <c r="B85" s="74" t="s">
        <v>202</v>
      </c>
      <c r="C85" s="75">
        <v>38998469.670000002</v>
      </c>
      <c r="D85" s="75">
        <v>0</v>
      </c>
      <c r="E85" s="79">
        <f t="shared" si="1"/>
        <v>38998469.670000002</v>
      </c>
      <c r="F85" s="76"/>
      <c r="G85" s="77">
        <v>6052631.4500000002</v>
      </c>
      <c r="H85" s="75">
        <v>0</v>
      </c>
      <c r="I85" s="75">
        <f t="shared" si="2"/>
        <v>6052631.4500000002</v>
      </c>
      <c r="J85" s="76"/>
      <c r="K85" s="75">
        <v>15632994.98</v>
      </c>
      <c r="L85" s="75">
        <v>0</v>
      </c>
      <c r="M85" s="75">
        <f t="shared" si="3"/>
        <v>15632994.98</v>
      </c>
      <c r="N85" s="76"/>
      <c r="O85" s="75">
        <v>1620309.77</v>
      </c>
      <c r="P85" s="75">
        <v>0</v>
      </c>
      <c r="Q85" s="75">
        <f t="shared" si="4"/>
        <v>1620309.77</v>
      </c>
      <c r="R85" s="76"/>
      <c r="S85" s="75">
        <f t="shared" si="5"/>
        <v>62304405.870000012</v>
      </c>
      <c r="U85" s="55" t="s">
        <v>201</v>
      </c>
      <c r="V85" s="55" t="s">
        <v>202</v>
      </c>
      <c r="W85" s="55">
        <v>42084278.210000001</v>
      </c>
      <c r="X85" s="55">
        <v>0</v>
      </c>
      <c r="Y85" s="55">
        <v>42084278.210000001</v>
      </c>
      <c r="AA85" s="55">
        <v>6125532.9199999999</v>
      </c>
      <c r="AB85" s="55">
        <v>0</v>
      </c>
      <c r="AC85" s="55">
        <v>6125532.9199999999</v>
      </c>
      <c r="AE85" s="55">
        <v>19831545.93</v>
      </c>
      <c r="AF85" s="55">
        <v>0</v>
      </c>
      <c r="AG85" s="55">
        <v>19831545.93</v>
      </c>
      <c r="AI85" s="55">
        <v>3913979.44</v>
      </c>
      <c r="AJ85" s="55">
        <v>0</v>
      </c>
      <c r="AK85" s="55">
        <f t="shared" si="6"/>
        <v>3913979.44</v>
      </c>
      <c r="AM85" s="57">
        <f t="shared" si="7"/>
        <v>71955336.5</v>
      </c>
    </row>
    <row r="86" spans="1:39" x14ac:dyDescent="0.35">
      <c r="A86" s="74" t="s">
        <v>203</v>
      </c>
      <c r="B86" s="74" t="s">
        <v>204</v>
      </c>
      <c r="C86" s="75">
        <v>11641934.779999999</v>
      </c>
      <c r="D86" s="75">
        <v>0</v>
      </c>
      <c r="E86" s="79">
        <f t="shared" si="1"/>
        <v>11641934.779999999</v>
      </c>
      <c r="F86" s="76"/>
      <c r="G86" s="77">
        <v>1806728.58</v>
      </c>
      <c r="H86" s="75">
        <v>0</v>
      </c>
      <c r="I86" s="75">
        <f t="shared" si="2"/>
        <v>1806728.58</v>
      </c>
      <c r="J86" s="76"/>
      <c r="K86" s="75">
        <v>4665475.05</v>
      </c>
      <c r="L86" s="75">
        <v>0</v>
      </c>
      <c r="M86" s="75">
        <f t="shared" si="3"/>
        <v>4665475.05</v>
      </c>
      <c r="N86" s="76"/>
      <c r="O86" s="75">
        <v>483982.11</v>
      </c>
      <c r="P86" s="75">
        <v>0</v>
      </c>
      <c r="Q86" s="75">
        <f t="shared" si="4"/>
        <v>483982.11</v>
      </c>
      <c r="R86" s="76"/>
      <c r="S86" s="75">
        <f t="shared" si="5"/>
        <v>18598120.52</v>
      </c>
      <c r="U86" s="55" t="s">
        <v>203</v>
      </c>
      <c r="V86" s="55" t="s">
        <v>204</v>
      </c>
      <c r="W86" s="55">
        <v>12563328.33</v>
      </c>
      <c r="X86" s="55">
        <v>0</v>
      </c>
      <c r="Y86" s="55">
        <v>12563328.33</v>
      </c>
      <c r="AA86" s="55">
        <v>1828050.76</v>
      </c>
      <c r="AB86" s="55">
        <v>0</v>
      </c>
      <c r="AC86" s="55">
        <v>1828050.76</v>
      </c>
      <c r="AE86" s="55">
        <v>5921516.21</v>
      </c>
      <c r="AF86" s="55">
        <v>0</v>
      </c>
      <c r="AG86" s="55">
        <v>5921516.21</v>
      </c>
      <c r="AI86" s="55">
        <v>1169107.28</v>
      </c>
      <c r="AJ86" s="55">
        <v>0</v>
      </c>
      <c r="AK86" s="55">
        <f t="shared" si="6"/>
        <v>1169107.28</v>
      </c>
      <c r="AM86" s="57">
        <f t="shared" si="7"/>
        <v>21482002.580000002</v>
      </c>
    </row>
    <row r="87" spans="1:39" x14ac:dyDescent="0.35">
      <c r="A87" s="74" t="s">
        <v>205</v>
      </c>
      <c r="B87" s="74" t="s">
        <v>206</v>
      </c>
      <c r="C87" s="75">
        <v>8480470.4100000001</v>
      </c>
      <c r="D87" s="75">
        <v>0</v>
      </c>
      <c r="E87" s="79">
        <f t="shared" si="1"/>
        <v>8480470.4100000001</v>
      </c>
      <c r="F87" s="76"/>
      <c r="G87" s="77">
        <v>-140795.79</v>
      </c>
      <c r="H87" s="75">
        <v>0</v>
      </c>
      <c r="I87" s="75">
        <f t="shared" si="2"/>
        <v>-140795.79</v>
      </c>
      <c r="J87" s="76"/>
      <c r="K87" s="75">
        <v>2672831.9300000002</v>
      </c>
      <c r="L87" s="75">
        <v>0</v>
      </c>
      <c r="M87" s="75">
        <f t="shared" si="3"/>
        <v>2672831.9300000002</v>
      </c>
      <c r="N87" s="76"/>
      <c r="O87" s="75">
        <v>55342.87</v>
      </c>
      <c r="P87" s="75">
        <v>0</v>
      </c>
      <c r="Q87" s="75">
        <f t="shared" si="4"/>
        <v>55342.87</v>
      </c>
      <c r="R87" s="76"/>
      <c r="S87" s="75">
        <f t="shared" si="5"/>
        <v>11067849.42</v>
      </c>
      <c r="U87" s="55" t="s">
        <v>205</v>
      </c>
      <c r="V87" s="55" t="s">
        <v>206</v>
      </c>
      <c r="W87" s="55">
        <v>9107231.7599999998</v>
      </c>
      <c r="X87" s="55">
        <v>0</v>
      </c>
      <c r="Y87" s="55">
        <v>9107231.7599999998</v>
      </c>
      <c r="AA87" s="55">
        <v>72883.960000000006</v>
      </c>
      <c r="AB87" s="55">
        <v>0</v>
      </c>
      <c r="AC87" s="55">
        <v>72883.960000000006</v>
      </c>
      <c r="AE87" s="55">
        <v>2958802.89</v>
      </c>
      <c r="AF87" s="55">
        <v>0</v>
      </c>
      <c r="AG87" s="55">
        <v>2958802.89</v>
      </c>
      <c r="AI87" s="55">
        <v>92887.2</v>
      </c>
      <c r="AJ87" s="55">
        <v>0</v>
      </c>
      <c r="AK87" s="55">
        <f t="shared" si="6"/>
        <v>92887.2</v>
      </c>
      <c r="AM87" s="57">
        <f t="shared" si="7"/>
        <v>12231805.810000001</v>
      </c>
    </row>
    <row r="88" spans="1:39" x14ac:dyDescent="0.35">
      <c r="A88" s="74" t="s">
        <v>207</v>
      </c>
      <c r="B88" s="74" t="s">
        <v>208</v>
      </c>
      <c r="C88" s="75">
        <v>2534245.2599999998</v>
      </c>
      <c r="D88" s="75">
        <v>0</v>
      </c>
      <c r="E88" s="79">
        <f t="shared" si="1"/>
        <v>2534245.2599999998</v>
      </c>
      <c r="F88" s="76"/>
      <c r="G88" s="77">
        <v>-42055.85</v>
      </c>
      <c r="H88" s="75">
        <v>0</v>
      </c>
      <c r="I88" s="75">
        <f t="shared" si="2"/>
        <v>-42055.85</v>
      </c>
      <c r="J88" s="76"/>
      <c r="K88" s="75">
        <v>798378.36</v>
      </c>
      <c r="L88" s="75">
        <v>0</v>
      </c>
      <c r="M88" s="75">
        <f t="shared" si="3"/>
        <v>798378.36</v>
      </c>
      <c r="N88" s="76"/>
      <c r="O88" s="75">
        <v>16531</v>
      </c>
      <c r="P88" s="75">
        <v>0</v>
      </c>
      <c r="Q88" s="75">
        <f t="shared" si="4"/>
        <v>16531</v>
      </c>
      <c r="R88" s="76"/>
      <c r="S88" s="75">
        <f t="shared" si="5"/>
        <v>3307098.7699999996</v>
      </c>
      <c r="U88" s="55" t="s">
        <v>207</v>
      </c>
      <c r="V88" s="55" t="s">
        <v>208</v>
      </c>
      <c r="W88" s="55">
        <v>2721514.53</v>
      </c>
      <c r="X88" s="55">
        <v>0</v>
      </c>
      <c r="Y88" s="55">
        <v>2721514.53</v>
      </c>
      <c r="AA88" s="55">
        <v>21770.51</v>
      </c>
      <c r="AB88" s="55">
        <v>0</v>
      </c>
      <c r="AC88" s="55">
        <v>21770.51</v>
      </c>
      <c r="AE88" s="55">
        <v>883798.28</v>
      </c>
      <c r="AF88" s="55">
        <v>0</v>
      </c>
      <c r="AG88" s="55">
        <v>883798.28</v>
      </c>
      <c r="AI88" s="55">
        <v>27745.53</v>
      </c>
      <c r="AJ88" s="55">
        <v>0</v>
      </c>
      <c r="AK88" s="55">
        <f t="shared" si="6"/>
        <v>27745.53</v>
      </c>
      <c r="AM88" s="57">
        <f t="shared" si="7"/>
        <v>3654828.8499999992</v>
      </c>
    </row>
    <row r="89" spans="1:39" x14ac:dyDescent="0.35">
      <c r="A89" s="74" t="s">
        <v>209</v>
      </c>
      <c r="B89" s="74" t="s">
        <v>210</v>
      </c>
      <c r="C89" s="75">
        <v>20859335.23</v>
      </c>
      <c r="D89" s="75">
        <v>0</v>
      </c>
      <c r="E89" s="79">
        <f t="shared" si="1"/>
        <v>20859335.23</v>
      </c>
      <c r="F89" s="76"/>
      <c r="G89" s="77">
        <v>3402732.11</v>
      </c>
      <c r="H89" s="75">
        <v>0</v>
      </c>
      <c r="I89" s="75">
        <f t="shared" si="2"/>
        <v>3402732.11</v>
      </c>
      <c r="J89" s="76"/>
      <c r="K89" s="75">
        <v>2706949.67</v>
      </c>
      <c r="L89" s="75">
        <v>0</v>
      </c>
      <c r="M89" s="75">
        <f t="shared" si="3"/>
        <v>2706949.67</v>
      </c>
      <c r="N89" s="76"/>
      <c r="O89" s="75">
        <v>1352772.74</v>
      </c>
      <c r="P89" s="75">
        <v>0</v>
      </c>
      <c r="Q89" s="75">
        <f t="shared" si="4"/>
        <v>1352772.74</v>
      </c>
      <c r="R89" s="76"/>
      <c r="S89" s="75">
        <f t="shared" si="5"/>
        <v>28321789.749999996</v>
      </c>
      <c r="U89" s="55" t="s">
        <v>209</v>
      </c>
      <c r="V89" s="55" t="s">
        <v>210</v>
      </c>
      <c r="W89" s="55">
        <v>22300096.629999999</v>
      </c>
      <c r="X89" s="55">
        <v>0</v>
      </c>
      <c r="Y89" s="55">
        <v>22300096.629999999</v>
      </c>
      <c r="AA89" s="55">
        <v>4609862.18</v>
      </c>
      <c r="AB89" s="55">
        <v>0</v>
      </c>
      <c r="AC89" s="55">
        <v>4609862.18</v>
      </c>
      <c r="AE89" s="55">
        <v>3332271.26</v>
      </c>
      <c r="AF89" s="55">
        <v>0</v>
      </c>
      <c r="AG89" s="55">
        <v>3332271.26</v>
      </c>
      <c r="AI89" s="55">
        <v>1645264.84</v>
      </c>
      <c r="AJ89" s="55">
        <v>0</v>
      </c>
      <c r="AK89" s="55">
        <f t="shared" si="6"/>
        <v>1645264.84</v>
      </c>
      <c r="AM89" s="57">
        <f t="shared" si="7"/>
        <v>31887494.91</v>
      </c>
    </row>
    <row r="90" spans="1:39" x14ac:dyDescent="0.35">
      <c r="A90" s="74" t="s">
        <v>211</v>
      </c>
      <c r="B90" s="74" t="s">
        <v>212</v>
      </c>
      <c r="C90" s="75">
        <v>6228835.6299999999</v>
      </c>
      <c r="D90" s="75">
        <v>0</v>
      </c>
      <c r="E90" s="79">
        <f t="shared" si="1"/>
        <v>6228835.6299999999</v>
      </c>
      <c r="F90" s="76"/>
      <c r="G90" s="77">
        <v>1016400.65</v>
      </c>
      <c r="H90" s="75">
        <v>0</v>
      </c>
      <c r="I90" s="75">
        <f t="shared" si="2"/>
        <v>1016400.65</v>
      </c>
      <c r="J90" s="76"/>
      <c r="K90" s="75">
        <v>808569.64</v>
      </c>
      <c r="L90" s="75">
        <v>0</v>
      </c>
      <c r="M90" s="75">
        <f t="shared" si="3"/>
        <v>808569.64</v>
      </c>
      <c r="N90" s="76"/>
      <c r="O90" s="75">
        <v>404075.05</v>
      </c>
      <c r="P90" s="75">
        <v>0</v>
      </c>
      <c r="Q90" s="75">
        <f t="shared" si="4"/>
        <v>404075.05</v>
      </c>
      <c r="R90" s="76"/>
      <c r="S90" s="75">
        <f t="shared" si="5"/>
        <v>8457880.9700000007</v>
      </c>
      <c r="U90" s="55" t="s">
        <v>211</v>
      </c>
      <c r="V90" s="55" t="s">
        <v>212</v>
      </c>
      <c r="W90" s="55">
        <v>6659100.9199999999</v>
      </c>
      <c r="X90" s="55">
        <v>0</v>
      </c>
      <c r="Y90" s="55">
        <v>6659100.9199999999</v>
      </c>
      <c r="AA90" s="55">
        <v>1376890.26</v>
      </c>
      <c r="AB90" s="55">
        <v>0</v>
      </c>
      <c r="AC90" s="55">
        <v>1376890.26</v>
      </c>
      <c r="AE90" s="55">
        <v>995353.56</v>
      </c>
      <c r="AF90" s="55">
        <v>0</v>
      </c>
      <c r="AG90" s="55">
        <v>995353.56</v>
      </c>
      <c r="AI90" s="55">
        <v>491443.11</v>
      </c>
      <c r="AJ90" s="55">
        <v>0</v>
      </c>
      <c r="AK90" s="55">
        <f t="shared" si="6"/>
        <v>491443.11</v>
      </c>
      <c r="AM90" s="57">
        <f t="shared" si="7"/>
        <v>9522787.8499999996</v>
      </c>
    </row>
    <row r="91" spans="1:39" x14ac:dyDescent="0.35">
      <c r="A91" s="74" t="s">
        <v>213</v>
      </c>
      <c r="B91" s="74" t="s">
        <v>214</v>
      </c>
      <c r="C91" s="75">
        <v>7514201.75</v>
      </c>
      <c r="D91" s="75">
        <v>0</v>
      </c>
      <c r="E91" s="79">
        <f t="shared" si="1"/>
        <v>7514201.75</v>
      </c>
      <c r="F91" s="76"/>
      <c r="G91" s="77">
        <v>2481217.4300000002</v>
      </c>
      <c r="H91" s="75">
        <v>0</v>
      </c>
      <c r="I91" s="75">
        <f t="shared" si="2"/>
        <v>2481217.4300000002</v>
      </c>
      <c r="J91" s="76"/>
      <c r="K91" s="75">
        <v>-231705.82</v>
      </c>
      <c r="L91" s="75">
        <v>0</v>
      </c>
      <c r="M91" s="75">
        <f t="shared" si="3"/>
        <v>-231705.82</v>
      </c>
      <c r="N91" s="76"/>
      <c r="O91" s="75">
        <v>2564.73</v>
      </c>
      <c r="P91" s="75">
        <v>0</v>
      </c>
      <c r="Q91" s="75">
        <f t="shared" si="4"/>
        <v>2564.73</v>
      </c>
      <c r="R91" s="76"/>
      <c r="S91" s="75">
        <f t="shared" si="5"/>
        <v>9766278.0899999999</v>
      </c>
      <c r="U91" s="55" t="s">
        <v>213</v>
      </c>
      <c r="V91" s="55" t="s">
        <v>214</v>
      </c>
      <c r="W91" s="55">
        <v>8096051.5599999996</v>
      </c>
      <c r="X91" s="55">
        <v>0</v>
      </c>
      <c r="Y91" s="55">
        <v>8096051.5599999996</v>
      </c>
      <c r="AA91" s="55">
        <v>2333322.31</v>
      </c>
      <c r="AB91" s="55">
        <v>0</v>
      </c>
      <c r="AC91" s="55">
        <v>2333322.31</v>
      </c>
      <c r="AE91" s="55">
        <v>-893500.49</v>
      </c>
      <c r="AF91" s="55">
        <v>0</v>
      </c>
      <c r="AG91" s="55">
        <v>-893500.49</v>
      </c>
      <c r="AI91" s="55">
        <v>2694.22</v>
      </c>
      <c r="AJ91" s="55">
        <v>0</v>
      </c>
      <c r="AK91" s="55">
        <f t="shared" si="6"/>
        <v>2694.22</v>
      </c>
      <c r="AM91" s="57">
        <f t="shared" si="7"/>
        <v>9538567.5999999996</v>
      </c>
    </row>
    <row r="92" spans="1:39" x14ac:dyDescent="0.35">
      <c r="A92" s="74" t="s">
        <v>215</v>
      </c>
      <c r="B92" s="74" t="s">
        <v>216</v>
      </c>
      <c r="C92" s="75">
        <v>1721534.1</v>
      </c>
      <c r="D92" s="75">
        <v>0</v>
      </c>
      <c r="E92" s="79">
        <f t="shared" si="1"/>
        <v>1721534.1</v>
      </c>
      <c r="F92" s="76"/>
      <c r="G92" s="77">
        <v>4522.18</v>
      </c>
      <c r="H92" s="75">
        <v>0</v>
      </c>
      <c r="I92" s="75">
        <f t="shared" si="2"/>
        <v>4522.18</v>
      </c>
      <c r="J92" s="76"/>
      <c r="K92" s="75">
        <v>965951.1</v>
      </c>
      <c r="L92" s="75">
        <v>0</v>
      </c>
      <c r="M92" s="75">
        <f t="shared" si="3"/>
        <v>965951.1</v>
      </c>
      <c r="N92" s="76"/>
      <c r="O92" s="75">
        <v>0</v>
      </c>
      <c r="P92" s="75">
        <v>0</v>
      </c>
      <c r="Q92" s="75">
        <f t="shared" si="4"/>
        <v>0</v>
      </c>
      <c r="R92" s="76"/>
      <c r="S92" s="75">
        <f t="shared" si="5"/>
        <v>2692007.38</v>
      </c>
      <c r="U92" s="55" t="s">
        <v>215</v>
      </c>
      <c r="V92" s="55" t="s">
        <v>216</v>
      </c>
      <c r="W92" s="55">
        <v>1772390.22</v>
      </c>
      <c r="X92" s="55">
        <v>0</v>
      </c>
      <c r="Y92" s="55">
        <v>1772390.22</v>
      </c>
      <c r="AA92" s="55">
        <v>128332.85</v>
      </c>
      <c r="AB92" s="55">
        <v>0</v>
      </c>
      <c r="AC92" s="55">
        <v>128332.85</v>
      </c>
      <c r="AE92" s="55">
        <v>998521.87</v>
      </c>
      <c r="AF92" s="55">
        <v>0</v>
      </c>
      <c r="AG92" s="55">
        <v>998521.87</v>
      </c>
      <c r="AI92" s="55">
        <v>0</v>
      </c>
      <c r="AJ92" s="55">
        <v>0</v>
      </c>
      <c r="AK92" s="55">
        <f t="shared" si="6"/>
        <v>0</v>
      </c>
      <c r="AM92" s="57">
        <f t="shared" si="7"/>
        <v>2899244.94</v>
      </c>
    </row>
    <row r="93" spans="1:39" x14ac:dyDescent="0.35">
      <c r="A93" s="74" t="s">
        <v>217</v>
      </c>
      <c r="B93" s="74" t="s">
        <v>218</v>
      </c>
      <c r="C93" s="75">
        <v>449743.23</v>
      </c>
      <c r="D93" s="75">
        <v>0</v>
      </c>
      <c r="E93" s="79">
        <f t="shared" si="1"/>
        <v>449743.23</v>
      </c>
      <c r="F93" s="76"/>
      <c r="G93" s="77">
        <v>0</v>
      </c>
      <c r="H93" s="75">
        <v>0</v>
      </c>
      <c r="I93" s="75">
        <f t="shared" si="2"/>
        <v>0</v>
      </c>
      <c r="J93" s="76"/>
      <c r="K93" s="75">
        <v>70253.56</v>
      </c>
      <c r="L93" s="75">
        <v>0</v>
      </c>
      <c r="M93" s="75">
        <f t="shared" si="3"/>
        <v>70253.56</v>
      </c>
      <c r="N93" s="76"/>
      <c r="O93" s="75">
        <v>0</v>
      </c>
      <c r="P93" s="75">
        <v>0</v>
      </c>
      <c r="Q93" s="75">
        <f t="shared" si="4"/>
        <v>0</v>
      </c>
      <c r="R93" s="76"/>
      <c r="S93" s="75">
        <f t="shared" si="5"/>
        <v>519996.79</v>
      </c>
      <c r="U93" s="55" t="s">
        <v>217</v>
      </c>
      <c r="V93" s="55" t="s">
        <v>218</v>
      </c>
      <c r="W93" s="55">
        <v>510164.74</v>
      </c>
      <c r="X93" s="55">
        <v>0</v>
      </c>
      <c r="Y93" s="55">
        <v>510164.74</v>
      </c>
      <c r="AA93" s="55">
        <v>0</v>
      </c>
      <c r="AB93" s="55">
        <v>0</v>
      </c>
      <c r="AC93" s="55">
        <v>0</v>
      </c>
      <c r="AE93" s="55">
        <v>402479.13</v>
      </c>
      <c r="AF93" s="55">
        <v>0</v>
      </c>
      <c r="AG93" s="55">
        <v>402479.13</v>
      </c>
      <c r="AI93" s="55">
        <v>0</v>
      </c>
      <c r="AJ93" s="55">
        <v>0</v>
      </c>
      <c r="AK93" s="55">
        <f t="shared" si="6"/>
        <v>0</v>
      </c>
      <c r="AM93" s="57">
        <f t="shared" si="7"/>
        <v>912643.87</v>
      </c>
    </row>
    <row r="94" spans="1:39" x14ac:dyDescent="0.35">
      <c r="A94" s="74" t="s">
        <v>219</v>
      </c>
      <c r="B94" s="74" t="s">
        <v>220</v>
      </c>
      <c r="C94" s="75">
        <v>134338.89000000001</v>
      </c>
      <c r="D94" s="75">
        <v>0</v>
      </c>
      <c r="E94" s="79">
        <f t="shared" si="1"/>
        <v>134338.89000000001</v>
      </c>
      <c r="F94" s="76"/>
      <c r="G94" s="77">
        <v>0</v>
      </c>
      <c r="H94" s="75">
        <v>0</v>
      </c>
      <c r="I94" s="75">
        <f t="shared" si="2"/>
        <v>0</v>
      </c>
      <c r="J94" s="76"/>
      <c r="K94" s="75">
        <v>20984.81</v>
      </c>
      <c r="L94" s="75">
        <v>0</v>
      </c>
      <c r="M94" s="75">
        <f t="shared" si="3"/>
        <v>20984.81</v>
      </c>
      <c r="N94" s="76"/>
      <c r="O94" s="75">
        <v>0</v>
      </c>
      <c r="P94" s="75">
        <v>0</v>
      </c>
      <c r="Q94" s="75">
        <f t="shared" si="4"/>
        <v>0</v>
      </c>
      <c r="R94" s="76"/>
      <c r="S94" s="75">
        <f t="shared" si="5"/>
        <v>155323.70000000001</v>
      </c>
      <c r="U94" s="55" t="s">
        <v>219</v>
      </c>
      <c r="V94" s="55" t="s">
        <v>220</v>
      </c>
      <c r="W94" s="55">
        <v>152386.87</v>
      </c>
      <c r="X94" s="55">
        <v>0</v>
      </c>
      <c r="Y94" s="55">
        <v>152386.87</v>
      </c>
      <c r="AA94" s="55">
        <v>0</v>
      </c>
      <c r="AB94" s="55">
        <v>0</v>
      </c>
      <c r="AC94" s="55">
        <v>0</v>
      </c>
      <c r="AE94" s="55">
        <v>120221.05</v>
      </c>
      <c r="AF94" s="55">
        <v>0</v>
      </c>
      <c r="AG94" s="55">
        <v>120221.05</v>
      </c>
      <c r="AI94" s="55">
        <v>0</v>
      </c>
      <c r="AJ94" s="55">
        <v>0</v>
      </c>
      <c r="AK94" s="55">
        <f t="shared" si="6"/>
        <v>0</v>
      </c>
      <c r="AM94" s="57">
        <f t="shared" si="7"/>
        <v>272607.92</v>
      </c>
    </row>
    <row r="95" spans="1:39" x14ac:dyDescent="0.35">
      <c r="A95" s="74" t="s">
        <v>221</v>
      </c>
      <c r="B95" s="74" t="s">
        <v>222</v>
      </c>
      <c r="C95" s="75">
        <v>1644437.74</v>
      </c>
      <c r="D95" s="75">
        <v>0</v>
      </c>
      <c r="E95" s="79">
        <f t="shared" si="1"/>
        <v>1644437.74</v>
      </c>
      <c r="F95" s="76"/>
      <c r="G95" s="77">
        <v>315821.65000000002</v>
      </c>
      <c r="H95" s="75">
        <v>0</v>
      </c>
      <c r="I95" s="75">
        <f t="shared" si="2"/>
        <v>315821.65000000002</v>
      </c>
      <c r="J95" s="76"/>
      <c r="K95" s="75">
        <v>8780777.2100000009</v>
      </c>
      <c r="L95" s="75">
        <v>0</v>
      </c>
      <c r="M95" s="75">
        <f t="shared" si="3"/>
        <v>8780777.2100000009</v>
      </c>
      <c r="N95" s="76"/>
      <c r="O95" s="75">
        <v>1867.95</v>
      </c>
      <c r="P95" s="75">
        <v>0</v>
      </c>
      <c r="Q95" s="75">
        <f t="shared" si="4"/>
        <v>1867.95</v>
      </c>
      <c r="R95" s="76"/>
      <c r="S95" s="75">
        <f t="shared" si="5"/>
        <v>10742904.550000001</v>
      </c>
      <c r="U95" s="55" t="s">
        <v>221</v>
      </c>
      <c r="V95" s="55" t="s">
        <v>222</v>
      </c>
      <c r="W95" s="55">
        <v>1731498.04</v>
      </c>
      <c r="X95" s="55">
        <v>0</v>
      </c>
      <c r="Y95" s="55">
        <v>1731498.04</v>
      </c>
      <c r="AA95" s="55">
        <v>314346.5</v>
      </c>
      <c r="AB95" s="55">
        <v>0</v>
      </c>
      <c r="AC95" s="55">
        <v>314346.5</v>
      </c>
      <c r="AE95" s="55">
        <v>9305984.6500000004</v>
      </c>
      <c r="AF95" s="55">
        <v>0</v>
      </c>
      <c r="AG95" s="55">
        <v>9305984.6500000004</v>
      </c>
      <c r="AI95" s="55">
        <v>2847.23</v>
      </c>
      <c r="AJ95" s="55">
        <v>0</v>
      </c>
      <c r="AK95" s="55">
        <f t="shared" si="6"/>
        <v>2847.23</v>
      </c>
      <c r="AM95" s="57">
        <f t="shared" si="7"/>
        <v>11354676.420000002</v>
      </c>
    </row>
    <row r="96" spans="1:39" x14ac:dyDescent="0.35">
      <c r="A96" s="74" t="s">
        <v>223</v>
      </c>
      <c r="B96" s="74" t="s">
        <v>224</v>
      </c>
      <c r="C96" s="75">
        <v>540874.97</v>
      </c>
      <c r="D96" s="75">
        <v>0</v>
      </c>
      <c r="E96" s="79">
        <f t="shared" si="1"/>
        <v>540874.97</v>
      </c>
      <c r="F96" s="76"/>
      <c r="G96" s="77">
        <v>343902.41</v>
      </c>
      <c r="H96" s="75">
        <v>0</v>
      </c>
      <c r="I96" s="75">
        <f t="shared" si="2"/>
        <v>343902.41</v>
      </c>
      <c r="J96" s="76"/>
      <c r="K96" s="75">
        <v>1284533.3899999999</v>
      </c>
      <c r="L96" s="75">
        <v>0</v>
      </c>
      <c r="M96" s="75">
        <f t="shared" si="3"/>
        <v>1284533.3899999999</v>
      </c>
      <c r="N96" s="76"/>
      <c r="O96" s="75">
        <v>0</v>
      </c>
      <c r="P96" s="75">
        <v>0</v>
      </c>
      <c r="Q96" s="75">
        <f t="shared" si="4"/>
        <v>0</v>
      </c>
      <c r="R96" s="76"/>
      <c r="S96" s="75">
        <f t="shared" si="5"/>
        <v>2169310.7699999996</v>
      </c>
      <c r="U96" s="55" t="s">
        <v>223</v>
      </c>
      <c r="V96" s="55" t="s">
        <v>224</v>
      </c>
      <c r="W96" s="55">
        <v>546629.35</v>
      </c>
      <c r="X96" s="55">
        <v>0</v>
      </c>
      <c r="Y96" s="55">
        <v>546629.35</v>
      </c>
      <c r="AA96" s="55">
        <v>499686.52</v>
      </c>
      <c r="AB96" s="55">
        <v>0</v>
      </c>
      <c r="AC96" s="55">
        <v>499686.52</v>
      </c>
      <c r="AE96" s="55">
        <v>1329353.1399999999</v>
      </c>
      <c r="AF96" s="55">
        <v>0</v>
      </c>
      <c r="AG96" s="55">
        <v>1329353.1399999999</v>
      </c>
      <c r="AI96" s="55">
        <v>0</v>
      </c>
      <c r="AJ96" s="55">
        <v>0</v>
      </c>
      <c r="AK96" s="55">
        <f t="shared" si="6"/>
        <v>0</v>
      </c>
      <c r="AM96" s="57">
        <f t="shared" si="7"/>
        <v>2375669.0099999998</v>
      </c>
    </row>
    <row r="97" spans="1:39" x14ac:dyDescent="0.35">
      <c r="A97" s="74" t="s">
        <v>225</v>
      </c>
      <c r="B97" s="74" t="s">
        <v>226</v>
      </c>
      <c r="C97" s="75">
        <v>432668.08</v>
      </c>
      <c r="D97" s="75">
        <v>0</v>
      </c>
      <c r="E97" s="79">
        <f t="shared" si="1"/>
        <v>432668.08</v>
      </c>
      <c r="F97" s="76"/>
      <c r="G97" s="77">
        <v>297006.65999999997</v>
      </c>
      <c r="H97" s="75">
        <v>0</v>
      </c>
      <c r="I97" s="75">
        <f t="shared" si="2"/>
        <v>297006.65999999997</v>
      </c>
      <c r="J97" s="76"/>
      <c r="K97" s="75">
        <v>1110946.2</v>
      </c>
      <c r="L97" s="75">
        <v>0</v>
      </c>
      <c r="M97" s="75">
        <f t="shared" si="3"/>
        <v>1110946.2</v>
      </c>
      <c r="N97" s="76"/>
      <c r="O97" s="75">
        <v>0</v>
      </c>
      <c r="P97" s="75">
        <v>0</v>
      </c>
      <c r="Q97" s="75">
        <f t="shared" si="4"/>
        <v>0</v>
      </c>
      <c r="R97" s="76"/>
      <c r="S97" s="75">
        <f t="shared" si="5"/>
        <v>1840620.94</v>
      </c>
      <c r="U97" s="55" t="s">
        <v>225</v>
      </c>
      <c r="V97" s="55" t="s">
        <v>226</v>
      </c>
      <c r="W97" s="55">
        <v>435947.19</v>
      </c>
      <c r="X97" s="55">
        <v>0</v>
      </c>
      <c r="Y97" s="55">
        <v>435947.19</v>
      </c>
      <c r="AA97" s="55">
        <v>431547.44</v>
      </c>
      <c r="AB97" s="55">
        <v>0</v>
      </c>
      <c r="AC97" s="55">
        <v>431547.44</v>
      </c>
      <c r="AE97" s="55">
        <v>1165534.02</v>
      </c>
      <c r="AF97" s="55">
        <v>0</v>
      </c>
      <c r="AG97" s="55">
        <v>1165534.02</v>
      </c>
      <c r="AI97" s="55">
        <v>0</v>
      </c>
      <c r="AJ97" s="55">
        <v>0</v>
      </c>
      <c r="AK97" s="55">
        <f t="shared" si="6"/>
        <v>0</v>
      </c>
      <c r="AM97" s="57">
        <f t="shared" si="7"/>
        <v>2033028.65</v>
      </c>
    </row>
    <row r="98" spans="1:39" x14ac:dyDescent="0.35">
      <c r="A98" s="74" t="s">
        <v>227</v>
      </c>
      <c r="B98" s="74" t="s">
        <v>228</v>
      </c>
      <c r="C98" s="75">
        <v>1378471.04</v>
      </c>
      <c r="D98" s="75">
        <v>0</v>
      </c>
      <c r="E98" s="79">
        <f t="shared" si="1"/>
        <v>1378471.04</v>
      </c>
      <c r="F98" s="76"/>
      <c r="G98" s="77">
        <v>922283.74</v>
      </c>
      <c r="H98" s="75">
        <v>0</v>
      </c>
      <c r="I98" s="75">
        <f t="shared" si="2"/>
        <v>922283.74</v>
      </c>
      <c r="J98" s="76"/>
      <c r="K98" s="75">
        <v>3444884.95</v>
      </c>
      <c r="L98" s="75">
        <v>0</v>
      </c>
      <c r="M98" s="75">
        <f t="shared" si="3"/>
        <v>3444884.95</v>
      </c>
      <c r="N98" s="76"/>
      <c r="O98" s="75">
        <v>0</v>
      </c>
      <c r="P98" s="75">
        <v>0</v>
      </c>
      <c r="Q98" s="75">
        <f t="shared" si="4"/>
        <v>0</v>
      </c>
      <c r="R98" s="76"/>
      <c r="S98" s="75">
        <f t="shared" si="5"/>
        <v>5745639.7300000004</v>
      </c>
      <c r="U98" s="55" t="s">
        <v>227</v>
      </c>
      <c r="V98" s="55" t="s">
        <v>228</v>
      </c>
      <c r="W98" s="55">
        <v>1390367.26</v>
      </c>
      <c r="X98" s="55">
        <v>0</v>
      </c>
      <c r="Y98" s="55">
        <v>1390367.26</v>
      </c>
      <c r="AA98" s="55">
        <v>1340068.4099999999</v>
      </c>
      <c r="AB98" s="55">
        <v>0</v>
      </c>
      <c r="AC98" s="55">
        <v>1340068.4099999999</v>
      </c>
      <c r="AE98" s="55">
        <v>3565083.43</v>
      </c>
      <c r="AF98" s="55">
        <v>0</v>
      </c>
      <c r="AG98" s="55">
        <v>3565083.43</v>
      </c>
      <c r="AI98" s="55">
        <v>0</v>
      </c>
      <c r="AJ98" s="55">
        <v>0</v>
      </c>
      <c r="AK98" s="55">
        <f t="shared" si="6"/>
        <v>0</v>
      </c>
      <c r="AM98" s="57">
        <f t="shared" si="7"/>
        <v>6295519.0999999996</v>
      </c>
    </row>
    <row r="99" spans="1:39" x14ac:dyDescent="0.35">
      <c r="A99" s="74" t="s">
        <v>229</v>
      </c>
      <c r="B99" s="74" t="s">
        <v>230</v>
      </c>
      <c r="C99" s="75">
        <v>344791.18</v>
      </c>
      <c r="D99" s="75">
        <v>0</v>
      </c>
      <c r="E99" s="79">
        <f t="shared" si="1"/>
        <v>344791.18</v>
      </c>
      <c r="F99" s="76"/>
      <c r="G99" s="77">
        <v>185194.52</v>
      </c>
      <c r="H99" s="75">
        <v>0</v>
      </c>
      <c r="I99" s="75">
        <f t="shared" si="2"/>
        <v>185194.52</v>
      </c>
      <c r="J99" s="76"/>
      <c r="K99" s="75">
        <v>3202892.55</v>
      </c>
      <c r="L99" s="75">
        <v>0</v>
      </c>
      <c r="M99" s="75">
        <f t="shared" si="3"/>
        <v>3202892.55</v>
      </c>
      <c r="N99" s="76"/>
      <c r="O99" s="75">
        <v>0</v>
      </c>
      <c r="P99" s="75">
        <v>0</v>
      </c>
      <c r="Q99" s="75">
        <f t="shared" si="4"/>
        <v>0</v>
      </c>
      <c r="R99" s="76"/>
      <c r="S99" s="75">
        <f t="shared" si="5"/>
        <v>3732878.25</v>
      </c>
      <c r="U99" s="55" t="s">
        <v>229</v>
      </c>
      <c r="V99" s="55" t="s">
        <v>230</v>
      </c>
      <c r="W99" s="55">
        <v>324733.65999999997</v>
      </c>
      <c r="X99" s="55">
        <v>0</v>
      </c>
      <c r="Y99" s="55">
        <v>324733.65999999997</v>
      </c>
      <c r="AA99" s="55">
        <v>212896.02</v>
      </c>
      <c r="AB99" s="55">
        <v>0</v>
      </c>
      <c r="AC99" s="55">
        <v>212896.02</v>
      </c>
      <c r="AE99" s="55">
        <v>2845802.56</v>
      </c>
      <c r="AF99" s="55">
        <v>0</v>
      </c>
      <c r="AG99" s="55">
        <v>2845802.56</v>
      </c>
      <c r="AI99" s="55">
        <v>0</v>
      </c>
      <c r="AJ99" s="55">
        <v>0</v>
      </c>
      <c r="AK99" s="55">
        <f t="shared" si="6"/>
        <v>0</v>
      </c>
      <c r="AM99" s="57">
        <f t="shared" si="7"/>
        <v>3383432.24</v>
      </c>
    </row>
    <row r="100" spans="1:39" x14ac:dyDescent="0.35">
      <c r="A100" s="74" t="s">
        <v>231</v>
      </c>
      <c r="B100" s="74" t="s">
        <v>232</v>
      </c>
      <c r="C100" s="75">
        <v>307573.26</v>
      </c>
      <c r="D100" s="75">
        <v>0</v>
      </c>
      <c r="E100" s="79">
        <f t="shared" si="1"/>
        <v>307573.26</v>
      </c>
      <c r="F100" s="76"/>
      <c r="G100" s="77">
        <v>355135.89</v>
      </c>
      <c r="H100" s="75">
        <v>0</v>
      </c>
      <c r="I100" s="75">
        <f t="shared" si="2"/>
        <v>355135.89</v>
      </c>
      <c r="J100" s="76"/>
      <c r="K100" s="75">
        <v>591083.55000000005</v>
      </c>
      <c r="L100" s="75">
        <v>0</v>
      </c>
      <c r="M100" s="75">
        <f t="shared" si="3"/>
        <v>591083.55000000005</v>
      </c>
      <c r="N100" s="76"/>
      <c r="O100" s="75">
        <v>5962.51</v>
      </c>
      <c r="P100" s="75">
        <v>0</v>
      </c>
      <c r="Q100" s="75">
        <f t="shared" si="4"/>
        <v>5962.51</v>
      </c>
      <c r="R100" s="76"/>
      <c r="S100" s="75">
        <f t="shared" si="5"/>
        <v>1259755.2100000002</v>
      </c>
      <c r="U100" s="55" t="s">
        <v>231</v>
      </c>
      <c r="V100" s="55" t="s">
        <v>232</v>
      </c>
      <c r="W100" s="55">
        <v>330642.52</v>
      </c>
      <c r="X100" s="55">
        <v>0</v>
      </c>
      <c r="Y100" s="55">
        <v>330642.52</v>
      </c>
      <c r="AA100" s="55">
        <v>464199.31</v>
      </c>
      <c r="AB100" s="55">
        <v>0</v>
      </c>
      <c r="AC100" s="55">
        <v>464199.31</v>
      </c>
      <c r="AE100" s="55">
        <v>552617.34</v>
      </c>
      <c r="AF100" s="55">
        <v>0</v>
      </c>
      <c r="AG100" s="55">
        <v>552617.34</v>
      </c>
      <c r="AI100" s="55">
        <v>4736.38</v>
      </c>
      <c r="AJ100" s="55">
        <v>0</v>
      </c>
      <c r="AK100" s="55">
        <f t="shared" si="6"/>
        <v>4736.38</v>
      </c>
      <c r="AM100" s="57">
        <f t="shared" si="7"/>
        <v>1352195.5499999998</v>
      </c>
    </row>
    <row r="101" spans="1:39" x14ac:dyDescent="0.35">
      <c r="A101" s="74" t="s">
        <v>233</v>
      </c>
      <c r="B101" s="74" t="s">
        <v>234</v>
      </c>
      <c r="C101" s="75">
        <v>108275.27</v>
      </c>
      <c r="D101" s="75">
        <v>0</v>
      </c>
      <c r="E101" s="79">
        <f t="shared" si="1"/>
        <v>108275.27</v>
      </c>
      <c r="F101" s="76"/>
      <c r="G101" s="77">
        <v>0</v>
      </c>
      <c r="H101" s="75">
        <v>0</v>
      </c>
      <c r="I101" s="75">
        <f t="shared" si="2"/>
        <v>0</v>
      </c>
      <c r="J101" s="76"/>
      <c r="K101" s="75">
        <v>5450</v>
      </c>
      <c r="L101" s="75">
        <v>0</v>
      </c>
      <c r="M101" s="75">
        <f t="shared" si="3"/>
        <v>5450</v>
      </c>
      <c r="N101" s="76"/>
      <c r="O101" s="75">
        <v>0</v>
      </c>
      <c r="P101" s="75">
        <v>0</v>
      </c>
      <c r="Q101" s="75">
        <f t="shared" si="4"/>
        <v>0</v>
      </c>
      <c r="R101" s="76"/>
      <c r="S101" s="75">
        <f t="shared" si="5"/>
        <v>113725.27</v>
      </c>
      <c r="U101" s="55" t="s">
        <v>233</v>
      </c>
      <c r="V101" s="55" t="s">
        <v>234</v>
      </c>
      <c r="W101" s="55">
        <v>113588.46</v>
      </c>
      <c r="X101" s="55">
        <v>0</v>
      </c>
      <c r="Y101" s="55">
        <v>113588.46</v>
      </c>
      <c r="AA101" s="55">
        <v>0</v>
      </c>
      <c r="AB101" s="55">
        <v>0</v>
      </c>
      <c r="AC101" s="55">
        <v>0</v>
      </c>
      <c r="AE101" s="55">
        <v>2347.98</v>
      </c>
      <c r="AF101" s="55">
        <v>0</v>
      </c>
      <c r="AG101" s="55">
        <v>2347.98</v>
      </c>
      <c r="AI101" s="55">
        <v>0</v>
      </c>
      <c r="AJ101" s="55">
        <v>0</v>
      </c>
      <c r="AK101" s="55">
        <f t="shared" si="6"/>
        <v>0</v>
      </c>
      <c r="AM101" s="57">
        <f t="shared" si="7"/>
        <v>115936.44</v>
      </c>
    </row>
    <row r="102" spans="1:39" x14ac:dyDescent="0.35">
      <c r="A102" s="74" t="s">
        <v>235</v>
      </c>
      <c r="B102" s="74" t="s">
        <v>236</v>
      </c>
      <c r="C102" s="75">
        <v>1260081.79</v>
      </c>
      <c r="D102" s="75">
        <v>0</v>
      </c>
      <c r="E102" s="79">
        <f t="shared" si="1"/>
        <v>1260081.79</v>
      </c>
      <c r="F102" s="76"/>
      <c r="G102" s="77">
        <v>70430.34</v>
      </c>
      <c r="H102" s="75">
        <v>0</v>
      </c>
      <c r="I102" s="75">
        <f t="shared" si="2"/>
        <v>70430.34</v>
      </c>
      <c r="J102" s="76"/>
      <c r="K102" s="75">
        <v>0</v>
      </c>
      <c r="L102" s="75">
        <v>0</v>
      </c>
      <c r="M102" s="75">
        <f t="shared" si="3"/>
        <v>0</v>
      </c>
      <c r="N102" s="76"/>
      <c r="O102" s="75">
        <v>0</v>
      </c>
      <c r="P102" s="75">
        <v>0</v>
      </c>
      <c r="Q102" s="75">
        <f t="shared" si="4"/>
        <v>0</v>
      </c>
      <c r="R102" s="76"/>
      <c r="S102" s="75">
        <f t="shared" si="5"/>
        <v>1330512.1300000001</v>
      </c>
      <c r="U102" s="55" t="s">
        <v>235</v>
      </c>
      <c r="V102" s="55" t="s">
        <v>236</v>
      </c>
      <c r="W102" s="55">
        <v>1507060.54</v>
      </c>
      <c r="X102" s="55">
        <v>0</v>
      </c>
      <c r="Y102" s="55">
        <v>1507060.54</v>
      </c>
      <c r="AA102" s="55">
        <v>122730.96</v>
      </c>
      <c r="AB102" s="55">
        <v>0</v>
      </c>
      <c r="AC102" s="55">
        <v>122730.96</v>
      </c>
      <c r="AE102" s="55">
        <v>0</v>
      </c>
      <c r="AF102" s="55">
        <v>0</v>
      </c>
      <c r="AG102" s="55">
        <v>0</v>
      </c>
      <c r="AI102" s="55">
        <v>0</v>
      </c>
      <c r="AJ102" s="55">
        <v>0</v>
      </c>
      <c r="AK102" s="55">
        <f t="shared" si="6"/>
        <v>0</v>
      </c>
      <c r="AM102" s="57">
        <f t="shared" si="7"/>
        <v>1629791.5</v>
      </c>
    </row>
    <row r="103" spans="1:39" x14ac:dyDescent="0.35">
      <c r="A103" s="74" t="s">
        <v>237</v>
      </c>
      <c r="B103" s="74" t="s">
        <v>238</v>
      </c>
      <c r="C103" s="75">
        <v>0</v>
      </c>
      <c r="D103" s="75">
        <v>0</v>
      </c>
      <c r="E103" s="79">
        <f t="shared" si="1"/>
        <v>0</v>
      </c>
      <c r="F103" s="76"/>
      <c r="G103" s="77">
        <v>197363.32</v>
      </c>
      <c r="H103" s="75">
        <v>0</v>
      </c>
      <c r="I103" s="75">
        <f t="shared" si="2"/>
        <v>197363.32</v>
      </c>
      <c r="J103" s="76"/>
      <c r="K103" s="75">
        <v>238857.44</v>
      </c>
      <c r="L103" s="75">
        <v>0</v>
      </c>
      <c r="M103" s="75">
        <f t="shared" si="3"/>
        <v>238857.44</v>
      </c>
      <c r="N103" s="76"/>
      <c r="O103" s="75">
        <v>0</v>
      </c>
      <c r="P103" s="75">
        <v>0</v>
      </c>
      <c r="Q103" s="75">
        <f t="shared" si="4"/>
        <v>0</v>
      </c>
      <c r="R103" s="76"/>
      <c r="S103" s="75">
        <f t="shared" si="5"/>
        <v>436220.76</v>
      </c>
      <c r="U103" s="55" t="s">
        <v>237</v>
      </c>
      <c r="V103" s="55" t="s">
        <v>238</v>
      </c>
      <c r="W103" s="55">
        <v>0</v>
      </c>
      <c r="X103" s="55">
        <v>0</v>
      </c>
      <c r="Y103" s="55">
        <v>0</v>
      </c>
      <c r="AA103" s="55">
        <v>180302.52</v>
      </c>
      <c r="AB103" s="55">
        <v>0</v>
      </c>
      <c r="AC103" s="55">
        <v>180302.52</v>
      </c>
      <c r="AE103" s="55">
        <v>277621.84000000003</v>
      </c>
      <c r="AF103" s="55">
        <v>0</v>
      </c>
      <c r="AG103" s="55">
        <v>277621.84000000003</v>
      </c>
      <c r="AI103" s="55">
        <v>0</v>
      </c>
      <c r="AJ103" s="55">
        <v>0</v>
      </c>
      <c r="AK103" s="55">
        <f t="shared" si="6"/>
        <v>0</v>
      </c>
      <c r="AM103" s="57">
        <f t="shared" si="7"/>
        <v>457924.36</v>
      </c>
    </row>
    <row r="104" spans="1:39" x14ac:dyDescent="0.35">
      <c r="A104" s="74" t="s">
        <v>239</v>
      </c>
      <c r="B104" s="74" t="s">
        <v>240</v>
      </c>
      <c r="C104" s="75">
        <v>2989446.97</v>
      </c>
      <c r="D104" s="75">
        <v>0</v>
      </c>
      <c r="E104" s="79">
        <f t="shared" si="1"/>
        <v>2989446.97</v>
      </c>
      <c r="F104" s="76"/>
      <c r="G104" s="77">
        <v>8970562.4600000009</v>
      </c>
      <c r="H104" s="75">
        <v>0</v>
      </c>
      <c r="I104" s="75">
        <f t="shared" si="2"/>
        <v>8970562.4600000009</v>
      </c>
      <c r="J104" s="76"/>
      <c r="K104" s="75">
        <v>1858810.23</v>
      </c>
      <c r="L104" s="75">
        <v>0</v>
      </c>
      <c r="M104" s="75">
        <f t="shared" si="3"/>
        <v>1858810.23</v>
      </c>
      <c r="N104" s="76"/>
      <c r="O104" s="75">
        <v>0</v>
      </c>
      <c r="P104" s="75">
        <v>0</v>
      </c>
      <c r="Q104" s="75">
        <f t="shared" si="4"/>
        <v>0</v>
      </c>
      <c r="R104" s="76"/>
      <c r="S104" s="75">
        <f t="shared" si="5"/>
        <v>13818819.660000002</v>
      </c>
      <c r="U104" s="55" t="s">
        <v>239</v>
      </c>
      <c r="V104" s="55" t="s">
        <v>240</v>
      </c>
      <c r="W104" s="55">
        <v>3107347.66</v>
      </c>
      <c r="X104" s="55">
        <v>0</v>
      </c>
      <c r="Y104" s="55">
        <v>3107347.66</v>
      </c>
      <c r="AA104" s="55">
        <v>8482187.3100000005</v>
      </c>
      <c r="AB104" s="55">
        <v>0</v>
      </c>
      <c r="AC104" s="55">
        <v>8482187.3100000005</v>
      </c>
      <c r="AE104" s="55">
        <v>2091509.22</v>
      </c>
      <c r="AF104" s="55">
        <v>0</v>
      </c>
      <c r="AG104" s="55">
        <v>2091509.22</v>
      </c>
      <c r="AI104" s="55">
        <v>0</v>
      </c>
      <c r="AJ104" s="55">
        <v>0</v>
      </c>
      <c r="AK104" s="55">
        <f t="shared" si="6"/>
        <v>0</v>
      </c>
      <c r="AM104" s="57">
        <f t="shared" si="7"/>
        <v>13681044.190000001</v>
      </c>
    </row>
    <row r="105" spans="1:39" x14ac:dyDescent="0.35">
      <c r="A105" s="74" t="s">
        <v>241</v>
      </c>
      <c r="B105" s="74" t="s">
        <v>242</v>
      </c>
      <c r="C105" s="75">
        <v>0</v>
      </c>
      <c r="D105" s="75">
        <v>0</v>
      </c>
      <c r="E105" s="79">
        <f t="shared" si="1"/>
        <v>0</v>
      </c>
      <c r="F105" s="76"/>
      <c r="G105" s="77">
        <v>13612010.949999999</v>
      </c>
      <c r="H105" s="75">
        <v>0</v>
      </c>
      <c r="I105" s="75">
        <f t="shared" si="2"/>
        <v>13612010.949999999</v>
      </c>
      <c r="J105" s="76"/>
      <c r="K105" s="75">
        <v>957666.44</v>
      </c>
      <c r="L105" s="75">
        <v>0</v>
      </c>
      <c r="M105" s="75">
        <f t="shared" si="3"/>
        <v>957666.44</v>
      </c>
      <c r="N105" s="76"/>
      <c r="O105" s="75">
        <v>1260481.47</v>
      </c>
      <c r="P105" s="75">
        <v>0</v>
      </c>
      <c r="Q105" s="75">
        <f t="shared" si="4"/>
        <v>1260481.47</v>
      </c>
      <c r="R105" s="76"/>
      <c r="S105" s="75">
        <f t="shared" si="5"/>
        <v>15830158.859999999</v>
      </c>
      <c r="U105" s="55" t="s">
        <v>241</v>
      </c>
      <c r="V105" s="55" t="s">
        <v>242</v>
      </c>
      <c r="W105" s="55">
        <v>0</v>
      </c>
      <c r="X105" s="55">
        <v>0</v>
      </c>
      <c r="Y105" s="55">
        <v>0</v>
      </c>
      <c r="AA105" s="55">
        <v>16053866.789999999</v>
      </c>
      <c r="AB105" s="55">
        <v>0</v>
      </c>
      <c r="AC105" s="55">
        <v>16053866.789999999</v>
      </c>
      <c r="AE105" s="55">
        <v>930417.55</v>
      </c>
      <c r="AF105" s="55">
        <v>0</v>
      </c>
      <c r="AG105" s="55">
        <v>930417.55</v>
      </c>
      <c r="AI105" s="55">
        <v>1592603.55</v>
      </c>
      <c r="AJ105" s="55">
        <v>0</v>
      </c>
      <c r="AK105" s="55">
        <f t="shared" si="6"/>
        <v>1592603.55</v>
      </c>
      <c r="AM105" s="57">
        <f t="shared" si="7"/>
        <v>18576887.890000001</v>
      </c>
    </row>
    <row r="106" spans="1:39" x14ac:dyDescent="0.35">
      <c r="A106" s="74" t="s">
        <v>243</v>
      </c>
      <c r="B106" s="74" t="s">
        <v>244</v>
      </c>
      <c r="C106" s="75">
        <v>291131.21999999997</v>
      </c>
      <c r="D106" s="75">
        <v>0</v>
      </c>
      <c r="E106" s="79">
        <f t="shared" si="1"/>
        <v>291131.21999999997</v>
      </c>
      <c r="F106" s="76"/>
      <c r="G106" s="77">
        <v>327297.07</v>
      </c>
      <c r="H106" s="75">
        <v>0</v>
      </c>
      <c r="I106" s="75">
        <f t="shared" si="2"/>
        <v>327297.07</v>
      </c>
      <c r="J106" s="76"/>
      <c r="K106" s="75">
        <v>605176.69999999995</v>
      </c>
      <c r="L106" s="75">
        <v>0</v>
      </c>
      <c r="M106" s="75">
        <f t="shared" si="3"/>
        <v>605176.69999999995</v>
      </c>
      <c r="N106" s="76"/>
      <c r="O106" s="75">
        <v>86354.41</v>
      </c>
      <c r="P106" s="75">
        <v>0</v>
      </c>
      <c r="Q106" s="75">
        <f t="shared" si="4"/>
        <v>86354.41</v>
      </c>
      <c r="R106" s="76"/>
      <c r="S106" s="75">
        <f t="shared" si="5"/>
        <v>1309959.3999999999</v>
      </c>
      <c r="U106" s="55" t="s">
        <v>243</v>
      </c>
      <c r="V106" s="55" t="s">
        <v>244</v>
      </c>
      <c r="W106" s="55">
        <v>209137.65</v>
      </c>
      <c r="X106" s="55">
        <v>0</v>
      </c>
      <c r="Y106" s="55">
        <v>209137.65</v>
      </c>
      <c r="AA106" s="55">
        <v>500134.95</v>
      </c>
      <c r="AB106" s="55">
        <v>0</v>
      </c>
      <c r="AC106" s="55">
        <v>500134.95</v>
      </c>
      <c r="AE106" s="55">
        <v>2160317.86</v>
      </c>
      <c r="AF106" s="55">
        <v>0</v>
      </c>
      <c r="AG106" s="55">
        <v>2160317.86</v>
      </c>
      <c r="AI106" s="55">
        <v>153099.29</v>
      </c>
      <c r="AJ106" s="55">
        <v>0</v>
      </c>
      <c r="AK106" s="55">
        <f t="shared" si="6"/>
        <v>153099.29</v>
      </c>
      <c r="AM106" s="57">
        <f t="shared" si="7"/>
        <v>3022689.75</v>
      </c>
    </row>
    <row r="107" spans="1:39" x14ac:dyDescent="0.35">
      <c r="A107" s="74" t="s">
        <v>245</v>
      </c>
      <c r="B107" s="74" t="s">
        <v>246</v>
      </c>
      <c r="C107" s="75">
        <v>0</v>
      </c>
      <c r="D107" s="75">
        <v>0</v>
      </c>
      <c r="E107" s="79">
        <f t="shared" si="1"/>
        <v>0</v>
      </c>
      <c r="F107" s="76"/>
      <c r="G107" s="77">
        <v>0</v>
      </c>
      <c r="H107" s="75">
        <v>0</v>
      </c>
      <c r="I107" s="75">
        <f t="shared" si="2"/>
        <v>0</v>
      </c>
      <c r="J107" s="76"/>
      <c r="K107" s="75">
        <v>0</v>
      </c>
      <c r="L107" s="75">
        <v>0</v>
      </c>
      <c r="M107" s="75">
        <f t="shared" si="3"/>
        <v>0</v>
      </c>
      <c r="N107" s="76"/>
      <c r="O107" s="75">
        <v>5660934.46</v>
      </c>
      <c r="P107" s="80">
        <v>54197170.810000002</v>
      </c>
      <c r="Q107" s="75">
        <f t="shared" si="4"/>
        <v>59858105.270000003</v>
      </c>
      <c r="R107" s="76"/>
      <c r="S107" s="75">
        <f t="shared" si="5"/>
        <v>59858105.270000003</v>
      </c>
      <c r="U107" s="55" t="s">
        <v>245</v>
      </c>
      <c r="V107" s="55" t="s">
        <v>246</v>
      </c>
      <c r="W107" s="55">
        <v>0</v>
      </c>
      <c r="X107" s="55">
        <v>0</v>
      </c>
      <c r="Y107" s="55">
        <v>0</v>
      </c>
      <c r="AA107" s="55">
        <v>0</v>
      </c>
      <c r="AB107" s="55">
        <v>0</v>
      </c>
      <c r="AC107" s="55">
        <v>0</v>
      </c>
      <c r="AE107" s="55">
        <v>0</v>
      </c>
      <c r="AF107" s="55">
        <v>0</v>
      </c>
      <c r="AG107" s="55">
        <v>0</v>
      </c>
      <c r="AI107" s="55">
        <v>6400147.0700000003</v>
      </c>
      <c r="AJ107" s="55">
        <v>56033212.960000001</v>
      </c>
      <c r="AK107" s="55">
        <f t="shared" si="6"/>
        <v>62433360.030000001</v>
      </c>
      <c r="AM107" s="57">
        <f t="shared" si="7"/>
        <v>62433360.030000001</v>
      </c>
    </row>
    <row r="108" spans="1:39" x14ac:dyDescent="0.35">
      <c r="A108" s="74" t="s">
        <v>247</v>
      </c>
      <c r="B108" s="74" t="s">
        <v>248</v>
      </c>
      <c r="C108" s="75">
        <v>0</v>
      </c>
      <c r="D108" s="75">
        <v>0</v>
      </c>
      <c r="E108" s="79">
        <f t="shared" si="1"/>
        <v>0</v>
      </c>
      <c r="F108" s="76"/>
      <c r="G108" s="77">
        <v>0</v>
      </c>
      <c r="H108" s="75">
        <v>0</v>
      </c>
      <c r="I108" s="75">
        <f t="shared" si="2"/>
        <v>0</v>
      </c>
      <c r="J108" s="76"/>
      <c r="K108" s="75">
        <v>0</v>
      </c>
      <c r="L108" s="75">
        <v>0</v>
      </c>
      <c r="M108" s="75">
        <f t="shared" si="3"/>
        <v>0</v>
      </c>
      <c r="N108" s="76"/>
      <c r="O108" s="75">
        <v>1804935.63</v>
      </c>
      <c r="P108" s="80">
        <v>17280257.359999999</v>
      </c>
      <c r="Q108" s="75">
        <f t="shared" si="4"/>
        <v>19085192.989999998</v>
      </c>
      <c r="R108" s="76"/>
      <c r="S108" s="75">
        <f t="shared" si="5"/>
        <v>19085192.989999998</v>
      </c>
      <c r="U108" s="55" t="s">
        <v>247</v>
      </c>
      <c r="V108" s="55" t="s">
        <v>248</v>
      </c>
      <c r="W108" s="55">
        <v>0</v>
      </c>
      <c r="X108" s="55">
        <v>0</v>
      </c>
      <c r="Y108" s="55">
        <v>0</v>
      </c>
      <c r="AA108" s="55">
        <v>0</v>
      </c>
      <c r="AB108" s="55">
        <v>0</v>
      </c>
      <c r="AC108" s="55">
        <v>0</v>
      </c>
      <c r="AE108" s="55">
        <v>0</v>
      </c>
      <c r="AF108" s="55">
        <v>0</v>
      </c>
      <c r="AG108" s="55">
        <v>0</v>
      </c>
      <c r="AI108" s="55">
        <v>2040626.6</v>
      </c>
      <c r="AJ108" s="55">
        <v>17865662.100000001</v>
      </c>
      <c r="AK108" s="55">
        <f t="shared" si="6"/>
        <v>19906288.700000003</v>
      </c>
      <c r="AM108" s="57">
        <f t="shared" si="7"/>
        <v>19906288.700000003</v>
      </c>
    </row>
    <row r="109" spans="1:39" x14ac:dyDescent="0.35">
      <c r="A109" s="74" t="s">
        <v>249</v>
      </c>
      <c r="B109" s="74" t="s">
        <v>250</v>
      </c>
      <c r="C109" s="75">
        <v>0</v>
      </c>
      <c r="D109" s="75">
        <v>0</v>
      </c>
      <c r="E109" s="79">
        <f t="shared" si="1"/>
        <v>0</v>
      </c>
      <c r="F109" s="76"/>
      <c r="G109" s="77">
        <v>0</v>
      </c>
      <c r="H109" s="75">
        <v>0</v>
      </c>
      <c r="I109" s="75">
        <f t="shared" si="2"/>
        <v>0</v>
      </c>
      <c r="J109" s="76"/>
      <c r="K109" s="75">
        <v>0</v>
      </c>
      <c r="L109" s="75">
        <v>0</v>
      </c>
      <c r="M109" s="75">
        <f t="shared" si="3"/>
        <v>0</v>
      </c>
      <c r="N109" s="76"/>
      <c r="O109" s="75">
        <v>738382.76</v>
      </c>
      <c r="P109" s="80">
        <v>7069196.1900000004</v>
      </c>
      <c r="Q109" s="75">
        <f t="shared" si="4"/>
        <v>7807578.9500000002</v>
      </c>
      <c r="R109" s="76"/>
      <c r="S109" s="75">
        <f t="shared" si="5"/>
        <v>7807578.9500000002</v>
      </c>
      <c r="U109" s="55" t="s">
        <v>249</v>
      </c>
      <c r="V109" s="55" t="s">
        <v>250</v>
      </c>
      <c r="W109" s="55">
        <v>0</v>
      </c>
      <c r="X109" s="55">
        <v>0</v>
      </c>
      <c r="Y109" s="55">
        <v>0</v>
      </c>
      <c r="AA109" s="55">
        <v>0</v>
      </c>
      <c r="AB109" s="55">
        <v>0</v>
      </c>
      <c r="AC109" s="55">
        <v>0</v>
      </c>
      <c r="AE109" s="55">
        <v>0</v>
      </c>
      <c r="AF109" s="55">
        <v>0</v>
      </c>
      <c r="AG109" s="55">
        <v>0</v>
      </c>
      <c r="AI109" s="55">
        <v>834801.79</v>
      </c>
      <c r="AJ109" s="55">
        <v>7308679.9500000002</v>
      </c>
      <c r="AK109" s="55">
        <f t="shared" si="6"/>
        <v>8143481.7400000002</v>
      </c>
      <c r="AM109" s="57">
        <f t="shared" si="7"/>
        <v>8143481.7400000002</v>
      </c>
    </row>
    <row r="110" spans="1:39" x14ac:dyDescent="0.35">
      <c r="A110" s="74" t="s">
        <v>251</v>
      </c>
      <c r="B110" s="74" t="s">
        <v>252</v>
      </c>
      <c r="C110" s="75">
        <v>0</v>
      </c>
      <c r="D110" s="75">
        <v>0</v>
      </c>
      <c r="E110" s="79">
        <f t="shared" si="1"/>
        <v>0</v>
      </c>
      <c r="F110" s="76"/>
      <c r="G110" s="77">
        <v>0</v>
      </c>
      <c r="H110" s="75">
        <v>0</v>
      </c>
      <c r="I110" s="75">
        <f t="shared" si="2"/>
        <v>0</v>
      </c>
      <c r="J110" s="76"/>
      <c r="K110" s="75">
        <v>998605.17</v>
      </c>
      <c r="L110" s="75">
        <v>0</v>
      </c>
      <c r="M110" s="75">
        <f t="shared" si="3"/>
        <v>998605.17</v>
      </c>
      <c r="N110" s="76"/>
      <c r="O110" s="75">
        <v>0</v>
      </c>
      <c r="P110" s="75">
        <v>0</v>
      </c>
      <c r="Q110" s="75">
        <f t="shared" si="4"/>
        <v>0</v>
      </c>
      <c r="R110" s="76"/>
      <c r="S110" s="75">
        <f t="shared" si="5"/>
        <v>998605.17</v>
      </c>
      <c r="U110" s="55" t="s">
        <v>251</v>
      </c>
      <c r="V110" s="55" t="s">
        <v>252</v>
      </c>
      <c r="W110" s="55">
        <v>0</v>
      </c>
      <c r="X110" s="55">
        <v>0</v>
      </c>
      <c r="Y110" s="55">
        <v>0</v>
      </c>
      <c r="AA110" s="55">
        <v>0</v>
      </c>
      <c r="AB110" s="55">
        <v>0</v>
      </c>
      <c r="AC110" s="55">
        <v>0</v>
      </c>
      <c r="AE110" s="55">
        <v>842064.79</v>
      </c>
      <c r="AF110" s="55">
        <v>0</v>
      </c>
      <c r="AG110" s="55">
        <v>842064.79</v>
      </c>
      <c r="AI110" s="55">
        <v>0</v>
      </c>
      <c r="AJ110" s="55">
        <v>0</v>
      </c>
      <c r="AK110" s="55">
        <f t="shared" si="6"/>
        <v>0</v>
      </c>
      <c r="AM110" s="57">
        <f t="shared" si="7"/>
        <v>842064.79</v>
      </c>
    </row>
    <row r="111" spans="1:39" x14ac:dyDescent="0.35">
      <c r="A111" s="74" t="s">
        <v>253</v>
      </c>
      <c r="B111" s="74" t="s">
        <v>254</v>
      </c>
      <c r="C111" s="75">
        <v>0</v>
      </c>
      <c r="D111" s="75">
        <v>0</v>
      </c>
      <c r="E111" s="79">
        <f t="shared" si="1"/>
        <v>0</v>
      </c>
      <c r="F111" s="76"/>
      <c r="G111" s="77">
        <v>0</v>
      </c>
      <c r="H111" s="75">
        <v>0</v>
      </c>
      <c r="I111" s="75">
        <f t="shared" si="2"/>
        <v>0</v>
      </c>
      <c r="J111" s="76"/>
      <c r="K111" s="75">
        <v>298284.69</v>
      </c>
      <c r="L111" s="75">
        <v>0</v>
      </c>
      <c r="M111" s="75">
        <f t="shared" si="3"/>
        <v>298284.69</v>
      </c>
      <c r="N111" s="76"/>
      <c r="O111" s="75">
        <v>0</v>
      </c>
      <c r="P111" s="75">
        <v>0</v>
      </c>
      <c r="Q111" s="75">
        <f t="shared" si="4"/>
        <v>0</v>
      </c>
      <c r="R111" s="76"/>
      <c r="S111" s="75">
        <f t="shared" si="5"/>
        <v>298284.69</v>
      </c>
      <c r="U111" s="55" t="s">
        <v>253</v>
      </c>
      <c r="V111" s="55" t="s">
        <v>254</v>
      </c>
      <c r="W111" s="55">
        <v>0</v>
      </c>
      <c r="X111" s="55">
        <v>0</v>
      </c>
      <c r="Y111" s="55">
        <v>0</v>
      </c>
      <c r="AA111" s="55">
        <v>0</v>
      </c>
      <c r="AB111" s="55">
        <v>0</v>
      </c>
      <c r="AC111" s="55">
        <v>0</v>
      </c>
      <c r="AE111" s="55">
        <v>251525.87</v>
      </c>
      <c r="AF111" s="55">
        <v>0</v>
      </c>
      <c r="AG111" s="55">
        <v>251525.87</v>
      </c>
      <c r="AI111" s="55">
        <v>0</v>
      </c>
      <c r="AJ111" s="55">
        <v>0</v>
      </c>
      <c r="AK111" s="55">
        <f t="shared" si="6"/>
        <v>0</v>
      </c>
      <c r="AM111" s="57">
        <f t="shared" si="7"/>
        <v>251525.87</v>
      </c>
    </row>
    <row r="112" spans="1:39" x14ac:dyDescent="0.35">
      <c r="A112" s="74" t="s">
        <v>255</v>
      </c>
      <c r="B112" s="74" t="s">
        <v>256</v>
      </c>
      <c r="C112" s="75">
        <v>0</v>
      </c>
      <c r="D112" s="75">
        <v>0</v>
      </c>
      <c r="E112" s="79">
        <f t="shared" si="1"/>
        <v>0</v>
      </c>
      <c r="F112" s="76"/>
      <c r="G112" s="77">
        <v>0</v>
      </c>
      <c r="H112" s="75">
        <v>0</v>
      </c>
      <c r="I112" s="75">
        <f t="shared" si="2"/>
        <v>0</v>
      </c>
      <c r="J112" s="76"/>
      <c r="K112" s="75">
        <v>2731179.88</v>
      </c>
      <c r="L112" s="75">
        <v>0</v>
      </c>
      <c r="M112" s="75">
        <f t="shared" si="3"/>
        <v>2731179.88</v>
      </c>
      <c r="N112" s="76"/>
      <c r="O112" s="75">
        <v>0</v>
      </c>
      <c r="P112" s="75">
        <v>0</v>
      </c>
      <c r="Q112" s="75">
        <f t="shared" si="4"/>
        <v>0</v>
      </c>
      <c r="R112" s="76"/>
      <c r="S112" s="75">
        <f t="shared" si="5"/>
        <v>2731179.88</v>
      </c>
      <c r="U112" s="55" t="s">
        <v>255</v>
      </c>
      <c r="V112" s="55" t="s">
        <v>256</v>
      </c>
      <c r="W112" s="55">
        <v>0</v>
      </c>
      <c r="X112" s="55">
        <v>0</v>
      </c>
      <c r="Y112" s="55">
        <v>0</v>
      </c>
      <c r="AA112" s="55">
        <v>0</v>
      </c>
      <c r="AB112" s="55">
        <v>0</v>
      </c>
      <c r="AC112" s="55">
        <v>0</v>
      </c>
      <c r="AE112" s="55">
        <v>2307271.02</v>
      </c>
      <c r="AF112" s="55">
        <v>0</v>
      </c>
      <c r="AG112" s="55">
        <v>2307271.02</v>
      </c>
      <c r="AI112" s="55">
        <v>0</v>
      </c>
      <c r="AJ112" s="55">
        <v>0</v>
      </c>
      <c r="AK112" s="55">
        <f t="shared" si="6"/>
        <v>0</v>
      </c>
      <c r="AM112" s="57">
        <f t="shared" si="7"/>
        <v>2307271.02</v>
      </c>
    </row>
    <row r="113" spans="1:39" x14ac:dyDescent="0.35">
      <c r="A113" s="74" t="s">
        <v>257</v>
      </c>
      <c r="B113" s="74" t="s">
        <v>258</v>
      </c>
      <c r="C113" s="75">
        <v>0</v>
      </c>
      <c r="D113" s="75">
        <v>0</v>
      </c>
      <c r="E113" s="79">
        <f t="shared" si="1"/>
        <v>0</v>
      </c>
      <c r="F113" s="76"/>
      <c r="G113" s="77">
        <v>0</v>
      </c>
      <c r="H113" s="75">
        <v>0</v>
      </c>
      <c r="I113" s="75">
        <f t="shared" si="2"/>
        <v>0</v>
      </c>
      <c r="J113" s="76"/>
      <c r="K113" s="75">
        <v>176205.15</v>
      </c>
      <c r="L113" s="75">
        <v>0</v>
      </c>
      <c r="M113" s="75">
        <f t="shared" si="3"/>
        <v>176205.15</v>
      </c>
      <c r="N113" s="76"/>
      <c r="O113" s="75">
        <v>0</v>
      </c>
      <c r="P113" s="75">
        <v>0</v>
      </c>
      <c r="Q113" s="75">
        <f t="shared" si="4"/>
        <v>0</v>
      </c>
      <c r="R113" s="76"/>
      <c r="S113" s="75">
        <f t="shared" si="5"/>
        <v>176205.15</v>
      </c>
      <c r="U113" s="55" t="s">
        <v>257</v>
      </c>
      <c r="V113" s="55" t="s">
        <v>258</v>
      </c>
      <c r="W113" s="55">
        <v>0</v>
      </c>
      <c r="X113" s="55">
        <v>0</v>
      </c>
      <c r="Y113" s="55">
        <v>0</v>
      </c>
      <c r="AA113" s="55">
        <v>0</v>
      </c>
      <c r="AB113" s="55">
        <v>0</v>
      </c>
      <c r="AC113" s="55">
        <v>0</v>
      </c>
      <c r="AE113" s="55">
        <v>148856.25</v>
      </c>
      <c r="AF113" s="55">
        <v>0</v>
      </c>
      <c r="AG113" s="55">
        <v>148856.25</v>
      </c>
      <c r="AI113" s="55">
        <v>0</v>
      </c>
      <c r="AJ113" s="55">
        <v>0</v>
      </c>
      <c r="AK113" s="55">
        <f t="shared" si="6"/>
        <v>0</v>
      </c>
      <c r="AM113" s="57">
        <f t="shared" si="7"/>
        <v>148856.25</v>
      </c>
    </row>
    <row r="114" spans="1:39" x14ac:dyDescent="0.35">
      <c r="A114" s="74" t="s">
        <v>259</v>
      </c>
      <c r="B114" s="74" t="s">
        <v>260</v>
      </c>
      <c r="C114" s="75">
        <v>0</v>
      </c>
      <c r="D114" s="75">
        <v>0</v>
      </c>
      <c r="E114" s="79">
        <f t="shared" si="1"/>
        <v>0</v>
      </c>
      <c r="F114" s="76"/>
      <c r="G114" s="77">
        <v>0</v>
      </c>
      <c r="H114" s="75">
        <v>0</v>
      </c>
      <c r="I114" s="75">
        <f t="shared" si="2"/>
        <v>0</v>
      </c>
      <c r="J114" s="76"/>
      <c r="K114" s="75">
        <v>29367.53</v>
      </c>
      <c r="L114" s="75">
        <v>0</v>
      </c>
      <c r="M114" s="75">
        <f t="shared" si="3"/>
        <v>29367.53</v>
      </c>
      <c r="N114" s="76"/>
      <c r="O114" s="75">
        <v>0</v>
      </c>
      <c r="P114" s="75">
        <v>0</v>
      </c>
      <c r="Q114" s="75">
        <f t="shared" si="4"/>
        <v>0</v>
      </c>
      <c r="R114" s="76"/>
      <c r="S114" s="75">
        <f t="shared" si="5"/>
        <v>29367.53</v>
      </c>
      <c r="U114" s="55" t="s">
        <v>259</v>
      </c>
      <c r="V114" s="55" t="s">
        <v>260</v>
      </c>
      <c r="W114" s="55">
        <v>0</v>
      </c>
      <c r="X114" s="55">
        <v>0</v>
      </c>
      <c r="Y114" s="55">
        <v>0</v>
      </c>
      <c r="AA114" s="55">
        <v>0</v>
      </c>
      <c r="AB114" s="55">
        <v>0</v>
      </c>
      <c r="AC114" s="55">
        <v>0</v>
      </c>
      <c r="AE114" s="55">
        <v>24809.32</v>
      </c>
      <c r="AF114" s="55">
        <v>0</v>
      </c>
      <c r="AG114" s="55">
        <v>24809.32</v>
      </c>
      <c r="AI114" s="55">
        <v>0</v>
      </c>
      <c r="AJ114" s="55">
        <v>0</v>
      </c>
      <c r="AK114" s="55">
        <f t="shared" si="6"/>
        <v>0</v>
      </c>
      <c r="AM114" s="57">
        <f t="shared" si="7"/>
        <v>24809.32</v>
      </c>
    </row>
    <row r="115" spans="1:39" x14ac:dyDescent="0.35">
      <c r="A115" s="74" t="s">
        <v>261</v>
      </c>
      <c r="B115" s="74" t="s">
        <v>262</v>
      </c>
      <c r="C115" s="75">
        <v>0</v>
      </c>
      <c r="D115" s="75">
        <v>0</v>
      </c>
      <c r="E115" s="79">
        <f t="shared" si="1"/>
        <v>0</v>
      </c>
      <c r="F115" s="76"/>
      <c r="G115" s="77">
        <v>0</v>
      </c>
      <c r="H115" s="75">
        <v>0</v>
      </c>
      <c r="I115" s="75">
        <f t="shared" si="2"/>
        <v>0</v>
      </c>
      <c r="J115" s="76"/>
      <c r="K115" s="75">
        <v>-1917400.11</v>
      </c>
      <c r="L115" s="75">
        <v>0</v>
      </c>
      <c r="M115" s="75">
        <f t="shared" si="3"/>
        <v>-1917400.11</v>
      </c>
      <c r="N115" s="76"/>
      <c r="O115" s="75">
        <v>0</v>
      </c>
      <c r="P115" s="75">
        <v>0</v>
      </c>
      <c r="Q115" s="75">
        <f t="shared" si="4"/>
        <v>0</v>
      </c>
      <c r="R115" s="76"/>
      <c r="S115" s="75">
        <f t="shared" si="5"/>
        <v>-1917400.11</v>
      </c>
      <c r="U115" s="55" t="s">
        <v>261</v>
      </c>
      <c r="V115" s="55" t="s">
        <v>262</v>
      </c>
      <c r="W115" s="55">
        <v>0</v>
      </c>
      <c r="X115" s="55">
        <v>0</v>
      </c>
      <c r="Y115" s="55">
        <v>0</v>
      </c>
      <c r="AA115" s="55">
        <v>0</v>
      </c>
      <c r="AB115" s="55">
        <v>0</v>
      </c>
      <c r="AC115" s="55">
        <v>0</v>
      </c>
      <c r="AE115" s="55">
        <v>-3113155.92</v>
      </c>
      <c r="AF115" s="55">
        <v>0</v>
      </c>
      <c r="AG115" s="55">
        <v>-3113155.92</v>
      </c>
      <c r="AI115" s="55">
        <v>0</v>
      </c>
      <c r="AJ115" s="55">
        <v>0</v>
      </c>
      <c r="AK115" s="55">
        <f t="shared" si="6"/>
        <v>0</v>
      </c>
      <c r="AM115" s="57">
        <f t="shared" si="7"/>
        <v>-3113155.92</v>
      </c>
    </row>
    <row r="116" spans="1:39" x14ac:dyDescent="0.35">
      <c r="A116" s="74" t="s">
        <v>263</v>
      </c>
      <c r="B116" s="74" t="s">
        <v>264</v>
      </c>
      <c r="C116" s="75">
        <v>0</v>
      </c>
      <c r="D116" s="75">
        <v>0</v>
      </c>
      <c r="E116" s="79">
        <f t="shared" si="1"/>
        <v>0</v>
      </c>
      <c r="F116" s="76"/>
      <c r="G116" s="77">
        <v>0</v>
      </c>
      <c r="H116" s="75">
        <v>0</v>
      </c>
      <c r="I116" s="75">
        <f t="shared" si="2"/>
        <v>0</v>
      </c>
      <c r="J116" s="76"/>
      <c r="K116" s="75">
        <v>-215438.22</v>
      </c>
      <c r="L116" s="75">
        <v>0</v>
      </c>
      <c r="M116" s="75">
        <f t="shared" si="3"/>
        <v>-215438.22</v>
      </c>
      <c r="N116" s="76"/>
      <c r="O116" s="75">
        <v>0</v>
      </c>
      <c r="P116" s="75">
        <v>0</v>
      </c>
      <c r="Q116" s="75">
        <f t="shared" si="4"/>
        <v>0</v>
      </c>
      <c r="R116" s="76"/>
      <c r="S116" s="75">
        <f t="shared" si="5"/>
        <v>-215438.22</v>
      </c>
      <c r="U116" s="55" t="s">
        <v>263</v>
      </c>
      <c r="V116" s="55" t="s">
        <v>264</v>
      </c>
      <c r="W116" s="55">
        <v>0</v>
      </c>
      <c r="X116" s="55">
        <v>0</v>
      </c>
      <c r="Y116" s="55">
        <v>0</v>
      </c>
      <c r="AA116" s="55">
        <v>0</v>
      </c>
      <c r="AB116" s="55">
        <v>0</v>
      </c>
      <c r="AC116" s="55">
        <v>0</v>
      </c>
      <c r="AE116" s="55">
        <v>-349792.87</v>
      </c>
      <c r="AF116" s="55">
        <v>0</v>
      </c>
      <c r="AG116" s="55">
        <v>-349792.87</v>
      </c>
      <c r="AI116" s="55">
        <v>0</v>
      </c>
      <c r="AJ116" s="55">
        <v>0</v>
      </c>
      <c r="AK116" s="55">
        <f t="shared" si="6"/>
        <v>0</v>
      </c>
      <c r="AM116" s="57">
        <f t="shared" si="7"/>
        <v>-349792.87</v>
      </c>
    </row>
    <row r="117" spans="1:39" x14ac:dyDescent="0.35">
      <c r="A117" s="74" t="s">
        <v>265</v>
      </c>
      <c r="B117" s="74" t="s">
        <v>266</v>
      </c>
      <c r="C117" s="75">
        <v>0</v>
      </c>
      <c r="D117" s="75">
        <v>0</v>
      </c>
      <c r="E117" s="79">
        <f t="shared" si="1"/>
        <v>0</v>
      </c>
      <c r="F117" s="76"/>
      <c r="G117" s="77">
        <v>0</v>
      </c>
      <c r="H117" s="75">
        <v>0</v>
      </c>
      <c r="I117" s="75">
        <f t="shared" si="2"/>
        <v>0</v>
      </c>
      <c r="J117" s="76"/>
      <c r="K117" s="75">
        <v>-21543.84</v>
      </c>
      <c r="L117" s="75">
        <v>0</v>
      </c>
      <c r="M117" s="75">
        <f t="shared" si="3"/>
        <v>-21543.84</v>
      </c>
      <c r="N117" s="76"/>
      <c r="O117" s="75">
        <v>0</v>
      </c>
      <c r="P117" s="75">
        <v>0</v>
      </c>
      <c r="Q117" s="75">
        <f t="shared" si="4"/>
        <v>0</v>
      </c>
      <c r="R117" s="76"/>
      <c r="S117" s="75">
        <f t="shared" si="5"/>
        <v>-21543.84</v>
      </c>
      <c r="U117" s="55" t="s">
        <v>265</v>
      </c>
      <c r="V117" s="55" t="s">
        <v>266</v>
      </c>
      <c r="W117" s="55">
        <v>0</v>
      </c>
      <c r="X117" s="55">
        <v>0</v>
      </c>
      <c r="Y117" s="55">
        <v>0</v>
      </c>
      <c r="AA117" s="55">
        <v>0</v>
      </c>
      <c r="AB117" s="55">
        <v>0</v>
      </c>
      <c r="AC117" s="55">
        <v>0</v>
      </c>
      <c r="AE117" s="55">
        <v>-34979.31</v>
      </c>
      <c r="AF117" s="55">
        <v>0</v>
      </c>
      <c r="AG117" s="55">
        <v>-34979.31</v>
      </c>
      <c r="AI117" s="55">
        <v>0</v>
      </c>
      <c r="AJ117" s="55">
        <v>0</v>
      </c>
      <c r="AK117" s="55">
        <f t="shared" si="6"/>
        <v>0</v>
      </c>
      <c r="AM117" s="57">
        <f t="shared" si="7"/>
        <v>-34979.31</v>
      </c>
    </row>
    <row r="118" spans="1:39" x14ac:dyDescent="0.35">
      <c r="A118" s="74" t="s">
        <v>267</v>
      </c>
      <c r="B118" s="74" t="s">
        <v>268</v>
      </c>
      <c r="C118" s="75">
        <v>0</v>
      </c>
      <c r="D118" s="75">
        <v>0</v>
      </c>
      <c r="E118" s="79">
        <f t="shared" si="1"/>
        <v>0</v>
      </c>
      <c r="F118" s="76"/>
      <c r="G118" s="77">
        <v>0</v>
      </c>
      <c r="H118" s="75">
        <v>0</v>
      </c>
      <c r="I118" s="75">
        <f t="shared" si="2"/>
        <v>0</v>
      </c>
      <c r="J118" s="76"/>
      <c r="K118" s="75">
        <v>0</v>
      </c>
      <c r="L118" s="75">
        <v>0</v>
      </c>
      <c r="M118" s="75">
        <f t="shared" si="3"/>
        <v>0</v>
      </c>
      <c r="N118" s="76"/>
      <c r="O118" s="75">
        <v>0</v>
      </c>
      <c r="P118" s="75">
        <v>0</v>
      </c>
      <c r="Q118" s="75">
        <f t="shared" si="4"/>
        <v>0</v>
      </c>
      <c r="R118" s="76"/>
      <c r="S118" s="75">
        <f t="shared" si="5"/>
        <v>0</v>
      </c>
      <c r="U118" s="55" t="s">
        <v>267</v>
      </c>
      <c r="V118" s="55" t="s">
        <v>268</v>
      </c>
      <c r="W118" s="55">
        <v>0</v>
      </c>
      <c r="X118" s="55">
        <v>0</v>
      </c>
      <c r="Y118" s="55">
        <v>0</v>
      </c>
      <c r="AA118" s="55">
        <v>0</v>
      </c>
      <c r="AB118" s="55">
        <v>0</v>
      </c>
      <c r="AC118" s="55">
        <v>0</v>
      </c>
      <c r="AE118" s="55">
        <v>0</v>
      </c>
      <c r="AF118" s="55">
        <v>0</v>
      </c>
      <c r="AG118" s="55">
        <v>0</v>
      </c>
      <c r="AI118" s="55">
        <v>0</v>
      </c>
      <c r="AJ118" s="55">
        <v>0</v>
      </c>
      <c r="AK118" s="55">
        <f t="shared" si="6"/>
        <v>0</v>
      </c>
      <c r="AM118" s="57">
        <f t="shared" si="7"/>
        <v>0</v>
      </c>
    </row>
    <row r="119" spans="1:39" x14ac:dyDescent="0.35">
      <c r="A119" s="74" t="s">
        <v>269</v>
      </c>
      <c r="B119" s="74" t="s">
        <v>270</v>
      </c>
      <c r="C119" s="75">
        <v>0</v>
      </c>
      <c r="D119" s="75">
        <v>0</v>
      </c>
      <c r="E119" s="79">
        <f t="shared" si="1"/>
        <v>0</v>
      </c>
      <c r="F119" s="76"/>
      <c r="G119" s="77">
        <v>0</v>
      </c>
      <c r="H119" s="75">
        <v>0</v>
      </c>
      <c r="I119" s="75">
        <f t="shared" si="2"/>
        <v>0</v>
      </c>
      <c r="J119" s="76"/>
      <c r="K119" s="75">
        <v>0</v>
      </c>
      <c r="L119" s="75">
        <v>0</v>
      </c>
      <c r="M119" s="75">
        <f t="shared" si="3"/>
        <v>0</v>
      </c>
      <c r="N119" s="76"/>
      <c r="O119" s="75">
        <v>0</v>
      </c>
      <c r="P119" s="75">
        <v>0</v>
      </c>
      <c r="Q119" s="75">
        <f t="shared" si="4"/>
        <v>0</v>
      </c>
      <c r="R119" s="76"/>
      <c r="S119" s="75">
        <f t="shared" si="5"/>
        <v>0</v>
      </c>
      <c r="U119" s="55" t="s">
        <v>269</v>
      </c>
      <c r="V119" s="55" t="s">
        <v>270</v>
      </c>
      <c r="W119" s="55">
        <v>0</v>
      </c>
      <c r="X119" s="55">
        <v>0</v>
      </c>
      <c r="Y119" s="55">
        <v>0</v>
      </c>
      <c r="AA119" s="55">
        <v>0</v>
      </c>
      <c r="AB119" s="55">
        <v>0</v>
      </c>
      <c r="AC119" s="55">
        <v>0</v>
      </c>
      <c r="AE119" s="55">
        <v>0</v>
      </c>
      <c r="AF119" s="55">
        <v>0</v>
      </c>
      <c r="AG119" s="55">
        <v>0</v>
      </c>
      <c r="AI119" s="55">
        <v>0</v>
      </c>
      <c r="AJ119" s="55">
        <v>0</v>
      </c>
      <c r="AK119" s="55">
        <f t="shared" si="6"/>
        <v>0</v>
      </c>
      <c r="AM119" s="57">
        <f t="shared" si="7"/>
        <v>0</v>
      </c>
    </row>
    <row r="120" spans="1:39" s="90" customFormat="1" x14ac:dyDescent="0.35">
      <c r="A120" s="94" t="s">
        <v>271</v>
      </c>
      <c r="B120" s="94" t="s">
        <v>272</v>
      </c>
      <c r="C120" s="95">
        <v>0</v>
      </c>
      <c r="D120" s="96">
        <v>0</v>
      </c>
      <c r="E120" s="96">
        <f t="shared" si="1"/>
        <v>0</v>
      </c>
      <c r="F120" s="97"/>
      <c r="G120" s="95">
        <v>0</v>
      </c>
      <c r="H120" s="96">
        <v>0</v>
      </c>
      <c r="I120" s="96">
        <f t="shared" si="2"/>
        <v>0</v>
      </c>
      <c r="J120" s="97"/>
      <c r="K120" s="96">
        <v>0</v>
      </c>
      <c r="L120" s="96">
        <v>0</v>
      </c>
      <c r="M120" s="96">
        <f t="shared" si="3"/>
        <v>0</v>
      </c>
      <c r="N120" s="97"/>
      <c r="O120" s="96"/>
      <c r="P120" s="96"/>
      <c r="Q120" s="96">
        <v>191740914.41999999</v>
      </c>
      <c r="R120" s="97"/>
      <c r="S120" s="96">
        <f>E120+I120+M120+Q120</f>
        <v>191740914.41999999</v>
      </c>
      <c r="U120" s="90" t="s">
        <v>271</v>
      </c>
      <c r="V120" s="90" t="s">
        <v>272</v>
      </c>
      <c r="W120" s="90">
        <v>0</v>
      </c>
      <c r="X120" s="90">
        <v>0</v>
      </c>
      <c r="Y120" s="90">
        <v>0</v>
      </c>
      <c r="AA120" s="90">
        <v>0</v>
      </c>
      <c r="AB120" s="90">
        <v>0</v>
      </c>
      <c r="AC120" s="90">
        <v>0</v>
      </c>
      <c r="AE120" s="90">
        <v>0</v>
      </c>
      <c r="AF120" s="90">
        <v>0</v>
      </c>
      <c r="AG120" s="90">
        <v>0</v>
      </c>
      <c r="AI120" s="83">
        <v>199516583.59</v>
      </c>
      <c r="AK120" s="55">
        <f t="shared" si="6"/>
        <v>199516583.59</v>
      </c>
      <c r="AM120" s="57">
        <f t="shared" si="7"/>
        <v>199516583.59</v>
      </c>
    </row>
    <row r="121" spans="1:39" s="90" customFormat="1" x14ac:dyDescent="0.35">
      <c r="A121" s="94" t="s">
        <v>273</v>
      </c>
      <c r="B121" s="94" t="s">
        <v>274</v>
      </c>
      <c r="C121" s="95">
        <v>0</v>
      </c>
      <c r="D121" s="96">
        <v>0</v>
      </c>
      <c r="E121" s="96">
        <f t="shared" si="1"/>
        <v>0</v>
      </c>
      <c r="F121" s="97"/>
      <c r="G121" s="95">
        <v>0</v>
      </c>
      <c r="H121" s="96">
        <v>0</v>
      </c>
      <c r="I121" s="96">
        <f t="shared" si="2"/>
        <v>0</v>
      </c>
      <c r="J121" s="97"/>
      <c r="K121" s="96">
        <v>0</v>
      </c>
      <c r="L121" s="96">
        <v>0</v>
      </c>
      <c r="M121" s="96">
        <f t="shared" si="3"/>
        <v>0</v>
      </c>
      <c r="N121" s="97"/>
      <c r="O121" s="96"/>
      <c r="P121" s="96"/>
      <c r="Q121" s="96">
        <v>57273260.149999999</v>
      </c>
      <c r="R121" s="97"/>
      <c r="S121" s="96">
        <f t="shared" si="5"/>
        <v>57273260.149999999</v>
      </c>
      <c r="U121" s="90" t="s">
        <v>273</v>
      </c>
      <c r="V121" s="90" t="s">
        <v>274</v>
      </c>
      <c r="W121" s="90">
        <v>0</v>
      </c>
      <c r="X121" s="90">
        <v>0</v>
      </c>
      <c r="Y121" s="90">
        <v>0</v>
      </c>
      <c r="AA121" s="90">
        <v>0</v>
      </c>
      <c r="AB121" s="90">
        <v>0</v>
      </c>
      <c r="AC121" s="90">
        <v>0</v>
      </c>
      <c r="AE121" s="90">
        <v>0</v>
      </c>
      <c r="AF121" s="90">
        <v>0</v>
      </c>
      <c r="AG121" s="90">
        <v>0</v>
      </c>
      <c r="AI121" s="83">
        <v>59595862.619999997</v>
      </c>
      <c r="AK121" s="55">
        <f t="shared" si="6"/>
        <v>59595862.619999997</v>
      </c>
      <c r="AM121" s="57">
        <f t="shared" si="7"/>
        <v>59595862.619999997</v>
      </c>
    </row>
    <row r="122" spans="1:39" s="90" customFormat="1" x14ac:dyDescent="0.35">
      <c r="A122" s="94" t="s">
        <v>275</v>
      </c>
      <c r="B122" s="94" t="s">
        <v>276</v>
      </c>
      <c r="C122" s="95">
        <v>0</v>
      </c>
      <c r="D122" s="96">
        <v>0</v>
      </c>
      <c r="E122" s="96">
        <f t="shared" si="1"/>
        <v>0</v>
      </c>
      <c r="F122" s="97"/>
      <c r="G122" s="95">
        <v>0</v>
      </c>
      <c r="H122" s="96">
        <v>0</v>
      </c>
      <c r="I122" s="96">
        <f t="shared" si="2"/>
        <v>0</v>
      </c>
      <c r="J122" s="97"/>
      <c r="K122" s="96">
        <v>0</v>
      </c>
      <c r="L122" s="96">
        <v>0</v>
      </c>
      <c r="M122" s="96">
        <f t="shared" si="3"/>
        <v>0</v>
      </c>
      <c r="N122" s="97"/>
      <c r="O122" s="96"/>
      <c r="P122" s="96"/>
      <c r="Q122" s="96">
        <v>179239103.19999999</v>
      </c>
      <c r="R122" s="97"/>
      <c r="S122" s="96">
        <f t="shared" si="5"/>
        <v>179239103.19999999</v>
      </c>
      <c r="U122" s="90" t="s">
        <v>275</v>
      </c>
      <c r="V122" s="90" t="s">
        <v>276</v>
      </c>
      <c r="W122" s="90">
        <v>0</v>
      </c>
      <c r="X122" s="90">
        <v>0</v>
      </c>
      <c r="Y122" s="90">
        <v>0</v>
      </c>
      <c r="AA122" s="90">
        <v>0</v>
      </c>
      <c r="AB122" s="90">
        <v>0</v>
      </c>
      <c r="AC122" s="90">
        <v>0</v>
      </c>
      <c r="AE122" s="90">
        <v>0</v>
      </c>
      <c r="AF122" s="90">
        <v>0</v>
      </c>
      <c r="AG122" s="90">
        <v>0</v>
      </c>
      <c r="AI122" s="83">
        <v>186160080.05000001</v>
      </c>
      <c r="AK122" s="55">
        <f t="shared" si="6"/>
        <v>186160080.05000001</v>
      </c>
      <c r="AM122" s="57">
        <f t="shared" si="7"/>
        <v>186160080.05000001</v>
      </c>
    </row>
    <row r="123" spans="1:39" x14ac:dyDescent="0.35">
      <c r="A123" s="74" t="s">
        <v>277</v>
      </c>
      <c r="B123" s="74" t="s">
        <v>278</v>
      </c>
      <c r="C123" s="75">
        <v>0</v>
      </c>
      <c r="D123" s="75">
        <v>0</v>
      </c>
      <c r="E123" s="79">
        <f t="shared" si="1"/>
        <v>0</v>
      </c>
      <c r="F123" s="76"/>
      <c r="G123" s="77">
        <v>0</v>
      </c>
      <c r="H123" s="75">
        <v>0</v>
      </c>
      <c r="I123" s="75">
        <f t="shared" si="2"/>
        <v>0</v>
      </c>
      <c r="J123" s="76"/>
      <c r="K123" s="75">
        <v>48193137.420000002</v>
      </c>
      <c r="L123" s="75">
        <v>0</v>
      </c>
      <c r="M123" s="75">
        <f t="shared" si="3"/>
        <v>48193137.420000002</v>
      </c>
      <c r="N123" s="76"/>
      <c r="O123" s="75">
        <v>0</v>
      </c>
      <c r="P123" s="75">
        <v>0</v>
      </c>
      <c r="Q123" s="75">
        <f t="shared" si="4"/>
        <v>0</v>
      </c>
      <c r="R123" s="76"/>
      <c r="S123" s="75">
        <f t="shared" si="5"/>
        <v>48193137.420000002</v>
      </c>
      <c r="U123" s="55" t="s">
        <v>277</v>
      </c>
      <c r="V123" s="55" t="s">
        <v>278</v>
      </c>
      <c r="W123" s="55">
        <v>0</v>
      </c>
      <c r="X123" s="55">
        <v>0</v>
      </c>
      <c r="Y123" s="55">
        <v>0</v>
      </c>
      <c r="AA123" s="55">
        <v>0</v>
      </c>
      <c r="AB123" s="55">
        <v>0</v>
      </c>
      <c r="AC123" s="55">
        <v>0</v>
      </c>
      <c r="AE123" s="55">
        <v>50305632.630000003</v>
      </c>
      <c r="AF123" s="55">
        <v>0</v>
      </c>
      <c r="AG123" s="55">
        <v>50305632.630000003</v>
      </c>
      <c r="AI123" s="55">
        <v>0</v>
      </c>
      <c r="AJ123" s="55">
        <v>0</v>
      </c>
      <c r="AK123" s="55">
        <f t="shared" si="6"/>
        <v>0</v>
      </c>
      <c r="AM123" s="57">
        <f t="shared" si="7"/>
        <v>50305632.630000003</v>
      </c>
    </row>
    <row r="124" spans="1:39" x14ac:dyDescent="0.35">
      <c r="A124" s="74" t="s">
        <v>279</v>
      </c>
      <c r="B124" s="74" t="s">
        <v>280</v>
      </c>
      <c r="C124" s="75">
        <v>0</v>
      </c>
      <c r="D124" s="75">
        <v>0</v>
      </c>
      <c r="E124" s="79">
        <f t="shared" si="1"/>
        <v>0</v>
      </c>
      <c r="F124" s="76"/>
      <c r="G124" s="77">
        <v>0</v>
      </c>
      <c r="H124" s="75">
        <v>0</v>
      </c>
      <c r="I124" s="75">
        <f t="shared" si="2"/>
        <v>0</v>
      </c>
      <c r="J124" s="76"/>
      <c r="K124" s="75">
        <v>3844909.97</v>
      </c>
      <c r="L124" s="75">
        <v>0</v>
      </c>
      <c r="M124" s="75">
        <f t="shared" si="3"/>
        <v>3844909.97</v>
      </c>
      <c r="N124" s="76"/>
      <c r="O124" s="75">
        <v>0</v>
      </c>
      <c r="P124" s="75">
        <v>0</v>
      </c>
      <c r="Q124" s="75">
        <f t="shared" si="4"/>
        <v>0</v>
      </c>
      <c r="R124" s="76"/>
      <c r="S124" s="75">
        <f t="shared" si="5"/>
        <v>3844909.97</v>
      </c>
      <c r="U124" s="55" t="s">
        <v>279</v>
      </c>
      <c r="V124" s="55" t="s">
        <v>280</v>
      </c>
      <c r="W124" s="55">
        <v>0</v>
      </c>
      <c r="X124" s="55">
        <v>0</v>
      </c>
      <c r="Y124" s="55">
        <v>0</v>
      </c>
      <c r="AA124" s="55">
        <v>0</v>
      </c>
      <c r="AB124" s="55">
        <v>0</v>
      </c>
      <c r="AC124" s="55">
        <v>0</v>
      </c>
      <c r="AE124" s="55">
        <v>3981552.31</v>
      </c>
      <c r="AF124" s="55">
        <v>0</v>
      </c>
      <c r="AG124" s="55">
        <v>3981552.31</v>
      </c>
      <c r="AI124" s="55">
        <v>0</v>
      </c>
      <c r="AJ124" s="55">
        <v>0</v>
      </c>
      <c r="AK124" s="55">
        <f t="shared" si="6"/>
        <v>0</v>
      </c>
      <c r="AM124" s="57">
        <f t="shared" si="7"/>
        <v>3981552.31</v>
      </c>
    </row>
    <row r="125" spans="1:39" x14ac:dyDescent="0.35">
      <c r="A125" s="74" t="s">
        <v>281</v>
      </c>
      <c r="B125" s="74" t="s">
        <v>282</v>
      </c>
      <c r="C125" s="75">
        <v>0</v>
      </c>
      <c r="D125" s="75">
        <v>0</v>
      </c>
      <c r="E125" s="79">
        <f t="shared" si="1"/>
        <v>0</v>
      </c>
      <c r="F125" s="76"/>
      <c r="G125" s="77">
        <v>0</v>
      </c>
      <c r="H125" s="75">
        <v>0</v>
      </c>
      <c r="I125" s="75">
        <f t="shared" si="2"/>
        <v>0</v>
      </c>
      <c r="J125" s="76"/>
      <c r="K125" s="75">
        <v>-18618451.629999999</v>
      </c>
      <c r="L125" s="75">
        <v>0</v>
      </c>
      <c r="M125" s="75">
        <f t="shared" si="3"/>
        <v>-18618451.629999999</v>
      </c>
      <c r="N125" s="76"/>
      <c r="O125" s="75">
        <v>0</v>
      </c>
      <c r="P125" s="75">
        <v>0</v>
      </c>
      <c r="Q125" s="75">
        <f t="shared" si="4"/>
        <v>0</v>
      </c>
      <c r="R125" s="76"/>
      <c r="S125" s="75">
        <f t="shared" si="5"/>
        <v>-18618451.629999999</v>
      </c>
      <c r="U125" s="55" t="s">
        <v>281</v>
      </c>
      <c r="V125" s="55" t="s">
        <v>282</v>
      </c>
      <c r="W125" s="55">
        <v>0</v>
      </c>
      <c r="X125" s="55">
        <v>0</v>
      </c>
      <c r="Y125" s="55">
        <v>0</v>
      </c>
      <c r="AA125" s="55">
        <v>0</v>
      </c>
      <c r="AB125" s="55">
        <v>0</v>
      </c>
      <c r="AC125" s="55">
        <v>0</v>
      </c>
      <c r="AE125" s="55">
        <v>-16771620.779999999</v>
      </c>
      <c r="AF125" s="55">
        <v>0</v>
      </c>
      <c r="AG125" s="55">
        <v>-16771620.779999999</v>
      </c>
      <c r="AI125" s="55">
        <v>0</v>
      </c>
      <c r="AJ125" s="55">
        <v>0</v>
      </c>
      <c r="AK125" s="55">
        <f t="shared" si="6"/>
        <v>0</v>
      </c>
      <c r="AM125" s="57">
        <f t="shared" si="7"/>
        <v>-16771620.779999999</v>
      </c>
    </row>
    <row r="126" spans="1:39" x14ac:dyDescent="0.35">
      <c r="A126" s="74" t="s">
        <v>283</v>
      </c>
      <c r="B126" s="74" t="s">
        <v>284</v>
      </c>
      <c r="C126" s="75">
        <v>0</v>
      </c>
      <c r="D126" s="75">
        <v>0</v>
      </c>
      <c r="E126" s="79">
        <f t="shared" si="1"/>
        <v>0</v>
      </c>
      <c r="F126" s="76"/>
      <c r="G126" s="77">
        <v>0</v>
      </c>
      <c r="H126" s="75">
        <v>0</v>
      </c>
      <c r="I126" s="75">
        <f t="shared" si="2"/>
        <v>0</v>
      </c>
      <c r="J126" s="76"/>
      <c r="K126" s="75">
        <v>-2602386.84</v>
      </c>
      <c r="L126" s="75">
        <v>0</v>
      </c>
      <c r="M126" s="75">
        <f t="shared" si="3"/>
        <v>-2602386.84</v>
      </c>
      <c r="N126" s="76"/>
      <c r="O126" s="75">
        <v>0</v>
      </c>
      <c r="P126" s="75">
        <v>0</v>
      </c>
      <c r="Q126" s="75">
        <f t="shared" si="4"/>
        <v>0</v>
      </c>
      <c r="R126" s="76"/>
      <c r="S126" s="75">
        <f t="shared" si="5"/>
        <v>-2602386.84</v>
      </c>
      <c r="U126" s="55" t="s">
        <v>283</v>
      </c>
      <c r="V126" s="55" t="s">
        <v>284</v>
      </c>
      <c r="W126" s="55">
        <v>0</v>
      </c>
      <c r="X126" s="55">
        <v>0</v>
      </c>
      <c r="Y126" s="55">
        <v>0</v>
      </c>
      <c r="AA126" s="55">
        <v>0</v>
      </c>
      <c r="AB126" s="55">
        <v>0</v>
      </c>
      <c r="AC126" s="55">
        <v>0</v>
      </c>
      <c r="AE126" s="55">
        <v>-2314820.38</v>
      </c>
      <c r="AF126" s="55">
        <v>0</v>
      </c>
      <c r="AG126" s="55">
        <v>-2314820.38</v>
      </c>
      <c r="AI126" s="55">
        <v>0</v>
      </c>
      <c r="AJ126" s="55">
        <v>0</v>
      </c>
      <c r="AK126" s="55">
        <f t="shared" si="6"/>
        <v>0</v>
      </c>
      <c r="AM126" s="57">
        <f t="shared" si="7"/>
        <v>-2314820.38</v>
      </c>
    </row>
    <row r="127" spans="1:39" x14ac:dyDescent="0.35">
      <c r="A127" s="74" t="s">
        <v>285</v>
      </c>
      <c r="B127" s="74" t="s">
        <v>286</v>
      </c>
      <c r="C127" s="75">
        <v>14132.34</v>
      </c>
      <c r="D127" s="75">
        <v>0</v>
      </c>
      <c r="E127" s="79">
        <f t="shared" si="1"/>
        <v>14132.34</v>
      </c>
      <c r="F127" s="76"/>
      <c r="G127" s="77">
        <v>106136.43</v>
      </c>
      <c r="H127" s="75">
        <v>0</v>
      </c>
      <c r="I127" s="75">
        <f t="shared" si="2"/>
        <v>106136.43</v>
      </c>
      <c r="J127" s="76"/>
      <c r="K127" s="75">
        <v>516416.51</v>
      </c>
      <c r="L127" s="75">
        <v>0</v>
      </c>
      <c r="M127" s="75">
        <f t="shared" si="3"/>
        <v>516416.51</v>
      </c>
      <c r="N127" s="76"/>
      <c r="O127" s="75">
        <v>191505.93</v>
      </c>
      <c r="P127" s="75">
        <v>0</v>
      </c>
      <c r="Q127" s="75">
        <f t="shared" si="4"/>
        <v>191505.93</v>
      </c>
      <c r="R127" s="76"/>
      <c r="S127" s="75">
        <f t="shared" si="5"/>
        <v>828191.21</v>
      </c>
      <c r="U127" s="55" t="s">
        <v>285</v>
      </c>
      <c r="V127" s="55" t="s">
        <v>286</v>
      </c>
      <c r="W127" s="55">
        <v>16462.21</v>
      </c>
      <c r="X127" s="55">
        <v>0</v>
      </c>
      <c r="Y127" s="55">
        <v>16462.21</v>
      </c>
      <c r="AA127" s="55">
        <v>133260.32</v>
      </c>
      <c r="AB127" s="55">
        <v>0</v>
      </c>
      <c r="AC127" s="55">
        <v>133260.32</v>
      </c>
      <c r="AE127" s="55">
        <v>663183.81999999995</v>
      </c>
      <c r="AF127" s="55">
        <v>0</v>
      </c>
      <c r="AG127" s="55">
        <v>663183.81999999995</v>
      </c>
      <c r="AI127" s="55">
        <v>12310.13</v>
      </c>
      <c r="AJ127" s="55">
        <v>0</v>
      </c>
      <c r="AK127" s="55">
        <f t="shared" si="6"/>
        <v>12310.13</v>
      </c>
      <c r="AM127" s="57">
        <f t="shared" si="7"/>
        <v>825216.48</v>
      </c>
    </row>
    <row r="128" spans="1:39" x14ac:dyDescent="0.35">
      <c r="A128" s="74" t="s">
        <v>287</v>
      </c>
      <c r="B128" s="74" t="s">
        <v>288</v>
      </c>
      <c r="C128" s="75">
        <v>5387.53</v>
      </c>
      <c r="D128" s="75">
        <v>0</v>
      </c>
      <c r="E128" s="79">
        <f t="shared" si="1"/>
        <v>5387.53</v>
      </c>
      <c r="F128" s="76"/>
      <c r="G128" s="77">
        <v>32302.38</v>
      </c>
      <c r="H128" s="75">
        <v>0</v>
      </c>
      <c r="I128" s="75">
        <f t="shared" si="2"/>
        <v>32302.38</v>
      </c>
      <c r="J128" s="76"/>
      <c r="K128" s="75">
        <v>157170.25</v>
      </c>
      <c r="L128" s="75">
        <v>0</v>
      </c>
      <c r="M128" s="75">
        <f t="shared" si="3"/>
        <v>157170.25</v>
      </c>
      <c r="N128" s="76"/>
      <c r="O128" s="75">
        <v>58284.41</v>
      </c>
      <c r="P128" s="75">
        <v>0</v>
      </c>
      <c r="Q128" s="75">
        <f t="shared" si="4"/>
        <v>58284.41</v>
      </c>
      <c r="R128" s="76"/>
      <c r="S128" s="75">
        <f t="shared" si="5"/>
        <v>253144.57</v>
      </c>
      <c r="U128" s="55" t="s">
        <v>287</v>
      </c>
      <c r="V128" s="55" t="s">
        <v>288</v>
      </c>
      <c r="W128" s="55">
        <v>6149.92</v>
      </c>
      <c r="X128" s="55">
        <v>0</v>
      </c>
      <c r="Y128" s="55">
        <v>6149.92</v>
      </c>
      <c r="AA128" s="55">
        <v>40557.5</v>
      </c>
      <c r="AB128" s="55">
        <v>0</v>
      </c>
      <c r="AC128" s="55">
        <v>40557.5</v>
      </c>
      <c r="AE128" s="55">
        <v>201838.52</v>
      </c>
      <c r="AF128" s="55">
        <v>0</v>
      </c>
      <c r="AG128" s="55">
        <v>201838.52</v>
      </c>
      <c r="AI128" s="55">
        <v>3746.57</v>
      </c>
      <c r="AJ128" s="55">
        <v>0</v>
      </c>
      <c r="AK128" s="55">
        <f t="shared" si="6"/>
        <v>3746.57</v>
      </c>
      <c r="AM128" s="57">
        <f t="shared" si="7"/>
        <v>252292.51</v>
      </c>
    </row>
    <row r="129" spans="1:41" x14ac:dyDescent="0.35">
      <c r="A129" s="74" t="s">
        <v>289</v>
      </c>
      <c r="B129" s="74" t="s">
        <v>290</v>
      </c>
      <c r="C129" s="75">
        <v>1243.44</v>
      </c>
      <c r="D129" s="75">
        <v>0</v>
      </c>
      <c r="E129" s="79">
        <f t="shared" si="1"/>
        <v>1243.44</v>
      </c>
      <c r="F129" s="76"/>
      <c r="G129" s="77">
        <v>24839.77</v>
      </c>
      <c r="H129" s="75">
        <v>0</v>
      </c>
      <c r="I129" s="75">
        <f t="shared" si="2"/>
        <v>24839.77</v>
      </c>
      <c r="J129" s="76"/>
      <c r="K129" s="75">
        <v>74842.97</v>
      </c>
      <c r="L129" s="75">
        <v>0</v>
      </c>
      <c r="M129" s="75">
        <f t="shared" si="3"/>
        <v>74842.97</v>
      </c>
      <c r="N129" s="76"/>
      <c r="O129" s="75">
        <v>28193.87</v>
      </c>
      <c r="P129" s="75">
        <v>0</v>
      </c>
      <c r="Q129" s="75">
        <f t="shared" si="4"/>
        <v>28193.87</v>
      </c>
      <c r="R129" s="76"/>
      <c r="S129" s="75">
        <f t="shared" si="5"/>
        <v>129120.04999999999</v>
      </c>
      <c r="U129" s="55" t="s">
        <v>289</v>
      </c>
      <c r="V129" s="55" t="s">
        <v>290</v>
      </c>
      <c r="W129" s="55">
        <v>1541.62</v>
      </c>
      <c r="X129" s="55">
        <v>0</v>
      </c>
      <c r="Y129" s="55">
        <v>1541.62</v>
      </c>
      <c r="AA129" s="55">
        <v>34740.79</v>
      </c>
      <c r="AB129" s="55">
        <v>0</v>
      </c>
      <c r="AC129" s="55">
        <v>34740.79</v>
      </c>
      <c r="AE129" s="55">
        <v>96113.63</v>
      </c>
      <c r="AF129" s="55">
        <v>0</v>
      </c>
      <c r="AG129" s="55">
        <v>96113.63</v>
      </c>
      <c r="AI129" s="55">
        <v>1784.08</v>
      </c>
      <c r="AJ129" s="55">
        <v>0</v>
      </c>
      <c r="AK129" s="55">
        <f t="shared" si="6"/>
        <v>1784.08</v>
      </c>
      <c r="AM129" s="57">
        <f t="shared" si="7"/>
        <v>134180.12</v>
      </c>
    </row>
    <row r="130" spans="1:41" x14ac:dyDescent="0.35">
      <c r="A130" s="84"/>
      <c r="B130" s="84" t="s">
        <v>291</v>
      </c>
      <c r="C130" s="85">
        <f>SUM(C72:C129)</f>
        <v>192737447.04999995</v>
      </c>
      <c r="D130" s="86">
        <f>SUM(D72:D129)</f>
        <v>0</v>
      </c>
      <c r="E130" s="86">
        <f>SUM(E72:E129)</f>
        <v>192737447.04999995</v>
      </c>
      <c r="F130" s="87"/>
      <c r="G130" s="85">
        <f t="shared" ref="G130:Q130" si="8">SUM(G72:G129)</f>
        <v>60860823.900000006</v>
      </c>
      <c r="H130" s="86">
        <f t="shared" si="8"/>
        <v>0</v>
      </c>
      <c r="I130" s="86">
        <f t="shared" si="8"/>
        <v>60860823.900000006</v>
      </c>
      <c r="J130" s="87"/>
      <c r="K130" s="86">
        <f t="shared" si="8"/>
        <v>111686781.92000002</v>
      </c>
      <c r="L130" s="86">
        <f t="shared" si="8"/>
        <v>0</v>
      </c>
      <c r="M130" s="86">
        <f t="shared" si="8"/>
        <v>111686781.92000002</v>
      </c>
      <c r="N130" s="87"/>
      <c r="O130" s="86">
        <f t="shared" si="8"/>
        <v>24813049</v>
      </c>
      <c r="P130" s="86">
        <f t="shared" si="8"/>
        <v>78546624.359999999</v>
      </c>
      <c r="Q130" s="86">
        <f t="shared" si="8"/>
        <v>531612951.13</v>
      </c>
      <c r="R130" s="87"/>
      <c r="S130" s="86">
        <f>SUM(S72:S129)</f>
        <v>896898003.99999976</v>
      </c>
      <c r="V130" s="55" t="s">
        <v>291</v>
      </c>
      <c r="W130" s="55">
        <v>208747374.30999997</v>
      </c>
      <c r="X130" s="55">
        <v>0</v>
      </c>
      <c r="Y130" s="86">
        <f t="shared" ref="Y130:AM130" si="9">SUM(Y72:Y129)</f>
        <v>208747374.30999997</v>
      </c>
      <c r="Z130" s="86">
        <f t="shared" si="9"/>
        <v>0</v>
      </c>
      <c r="AA130" s="86">
        <f t="shared" si="9"/>
        <v>66392994.960000016</v>
      </c>
      <c r="AB130" s="86">
        <f t="shared" si="9"/>
        <v>0</v>
      </c>
      <c r="AC130" s="86">
        <f t="shared" si="9"/>
        <v>66392994.960000016</v>
      </c>
      <c r="AD130" s="86">
        <f t="shared" si="9"/>
        <v>0</v>
      </c>
      <c r="AE130" s="86">
        <f t="shared" si="9"/>
        <v>128016225.48999999</v>
      </c>
      <c r="AF130" s="86">
        <f t="shared" si="9"/>
        <v>0</v>
      </c>
      <c r="AG130" s="86">
        <f t="shared" si="9"/>
        <v>128016225.48999999</v>
      </c>
      <c r="AH130" s="86">
        <f t="shared" si="9"/>
        <v>0</v>
      </c>
      <c r="AI130" s="86">
        <f t="shared" si="9"/>
        <v>478320835.01999998</v>
      </c>
      <c r="AJ130" s="86">
        <f t="shared" si="9"/>
        <v>81207555.010000005</v>
      </c>
      <c r="AK130" s="86">
        <f t="shared" si="9"/>
        <v>559528390.03000009</v>
      </c>
      <c r="AL130" s="86">
        <f t="shared" si="9"/>
        <v>0</v>
      </c>
      <c r="AM130" s="86">
        <f t="shared" si="9"/>
        <v>962684984.79000008</v>
      </c>
    </row>
    <row r="132" spans="1:41" x14ac:dyDescent="0.35">
      <c r="S132" s="57"/>
      <c r="AM132" s="57"/>
    </row>
    <row r="136" spans="1:41" x14ac:dyDescent="0.35">
      <c r="A136" s="62" t="s">
        <v>168</v>
      </c>
      <c r="B136" s="62" t="s">
        <v>169</v>
      </c>
      <c r="AO136" s="55" t="s">
        <v>84</v>
      </c>
    </row>
    <row r="137" spans="1:41" x14ac:dyDescent="0.35">
      <c r="A137" s="69"/>
      <c r="B137" s="69"/>
      <c r="U137" s="62" t="s">
        <v>168</v>
      </c>
      <c r="V137" s="62" t="s">
        <v>169</v>
      </c>
      <c r="Y137" s="55" t="s">
        <v>295</v>
      </c>
      <c r="AC137" s="55" t="s">
        <v>296</v>
      </c>
      <c r="AG137" s="55" t="s">
        <v>297</v>
      </c>
      <c r="AK137" s="55" t="s">
        <v>166</v>
      </c>
      <c r="AM137" s="55" t="s">
        <v>294</v>
      </c>
    </row>
    <row r="138" spans="1:41" x14ac:dyDescent="0.35">
      <c r="A138" s="74" t="s">
        <v>175</v>
      </c>
      <c r="B138" s="74" t="s">
        <v>176</v>
      </c>
      <c r="E138" s="57">
        <f>+E6-E72</f>
        <v>513057.53999999911</v>
      </c>
      <c r="I138" s="57">
        <f>+I6-I72</f>
        <v>3074542.290000001</v>
      </c>
      <c r="M138" s="57">
        <f>+M6-M72</f>
        <v>-2115823.5999999996</v>
      </c>
      <c r="Q138" s="57">
        <f>+Q6-Q72</f>
        <v>1138974.92</v>
      </c>
      <c r="S138" s="57">
        <f>SUM(E138:Q138)</f>
        <v>2610751.1500000004</v>
      </c>
      <c r="U138" s="74" t="s">
        <v>175</v>
      </c>
      <c r="V138" s="74" t="s">
        <v>176</v>
      </c>
      <c r="Y138" s="57">
        <f>+Y6-Y72</f>
        <v>24851698.870000001</v>
      </c>
      <c r="AC138" s="57">
        <f>+AC6-AC72</f>
        <v>1797266.33</v>
      </c>
      <c r="AG138" s="57">
        <f>+AG6-AG72</f>
        <v>-2637737.42</v>
      </c>
      <c r="AK138" s="57">
        <f>+AK6-AK72</f>
        <v>1047822.6500000004</v>
      </c>
      <c r="AM138" s="57">
        <f>SUM(Y138:AK138)</f>
        <v>25059050.43</v>
      </c>
      <c r="AO138" s="57">
        <f>+AM138-S138</f>
        <v>22448299.280000001</v>
      </c>
    </row>
    <row r="139" spans="1:41" x14ac:dyDescent="0.35">
      <c r="A139" s="74" t="s">
        <v>177</v>
      </c>
      <c r="B139" s="74" t="s">
        <v>178</v>
      </c>
      <c r="E139" s="57">
        <f t="shared" ref="E139:E195" si="10">+E7-E73</f>
        <v>119705.22000000067</v>
      </c>
      <c r="I139" s="57">
        <f t="shared" ref="I139:I195" si="11">+I7-I73</f>
        <v>1062114.8100000005</v>
      </c>
      <c r="M139" s="57">
        <f t="shared" ref="M139:M195" si="12">+M7-M73</f>
        <v>-730920.62999999989</v>
      </c>
      <c r="Q139" s="57">
        <f t="shared" ref="Q139:Q195" si="13">+Q7-Q73</f>
        <v>393464.38000000012</v>
      </c>
      <c r="S139" s="57">
        <f t="shared" ref="S139:S195" si="14">SUM(E139:Q139)</f>
        <v>844363.78000000142</v>
      </c>
      <c r="U139" s="74" t="s">
        <v>177</v>
      </c>
      <c r="V139" s="74" t="s">
        <v>178</v>
      </c>
      <c r="Y139" s="57">
        <f t="shared" ref="Y139:Y195" si="15">+Y7-Y73</f>
        <v>6670576.9000000004</v>
      </c>
      <c r="AC139" s="57">
        <f t="shared" ref="AC139:AC195" si="16">+AC7-AC73</f>
        <v>620873.31999999983</v>
      </c>
      <c r="AG139" s="57">
        <f t="shared" ref="AG139:AG195" si="17">+AG7-AG73</f>
        <v>-911218.18999999948</v>
      </c>
      <c r="AK139" s="57">
        <f t="shared" ref="AK139:AK195" si="18">+AK7-AK73</f>
        <v>361975.06000000006</v>
      </c>
      <c r="AM139" s="57">
        <f t="shared" ref="AM139:AM195" si="19">SUM(Y139:AK139)</f>
        <v>6742207.0900000017</v>
      </c>
      <c r="AO139" s="57">
        <f t="shared" ref="AO139:AO195" si="20">+AM139-S139</f>
        <v>5897843.3100000005</v>
      </c>
    </row>
    <row r="140" spans="1:41" x14ac:dyDescent="0.35">
      <c r="A140" s="74" t="s">
        <v>179</v>
      </c>
      <c r="B140" s="74" t="s">
        <v>180</v>
      </c>
      <c r="E140" s="57">
        <f t="shared" si="10"/>
        <v>135129.59999999963</v>
      </c>
      <c r="I140" s="57">
        <f t="shared" si="11"/>
        <v>726709.91000000015</v>
      </c>
      <c r="M140" s="57">
        <f t="shared" si="12"/>
        <v>-500103.60000000009</v>
      </c>
      <c r="Q140" s="57">
        <f t="shared" si="13"/>
        <v>269212.25</v>
      </c>
      <c r="S140" s="57">
        <f t="shared" si="14"/>
        <v>630948.15999999968</v>
      </c>
      <c r="U140" s="74" t="s">
        <v>179</v>
      </c>
      <c r="V140" s="74" t="s">
        <v>180</v>
      </c>
      <c r="Y140" s="57">
        <f t="shared" si="15"/>
        <v>6335313.5900000008</v>
      </c>
      <c r="AC140" s="57">
        <f t="shared" si="16"/>
        <v>424808.75999999978</v>
      </c>
      <c r="AG140" s="57">
        <f t="shared" si="17"/>
        <v>-623465.02</v>
      </c>
      <c r="AK140" s="57">
        <f t="shared" si="18"/>
        <v>247667.37000000011</v>
      </c>
      <c r="AM140" s="57">
        <f t="shared" si="19"/>
        <v>6384324.7000000002</v>
      </c>
      <c r="AO140" s="57">
        <f t="shared" si="20"/>
        <v>5753376.540000001</v>
      </c>
    </row>
    <row r="141" spans="1:41" x14ac:dyDescent="0.35">
      <c r="A141" s="74" t="s">
        <v>181</v>
      </c>
      <c r="B141" s="74" t="s">
        <v>182</v>
      </c>
      <c r="E141" s="57">
        <f t="shared" si="10"/>
        <v>38230.810000000056</v>
      </c>
      <c r="I141" s="57">
        <f t="shared" si="11"/>
        <v>167702.32999999996</v>
      </c>
      <c r="M141" s="57">
        <f t="shared" si="12"/>
        <v>-115408.60999999999</v>
      </c>
      <c r="Q141" s="57">
        <f t="shared" si="13"/>
        <v>62541.619999999995</v>
      </c>
      <c r="S141" s="57">
        <f t="shared" si="14"/>
        <v>153066.15000000002</v>
      </c>
      <c r="U141" s="74" t="s">
        <v>181</v>
      </c>
      <c r="V141" s="74" t="s">
        <v>182</v>
      </c>
      <c r="Y141" s="57">
        <f t="shared" si="15"/>
        <v>1696504.54</v>
      </c>
      <c r="AC141" s="57">
        <f t="shared" si="16"/>
        <v>98032.810000000056</v>
      </c>
      <c r="AG141" s="57">
        <f t="shared" si="17"/>
        <v>-143876.21000000008</v>
      </c>
      <c r="AK141" s="57">
        <f t="shared" si="18"/>
        <v>58180.430000000051</v>
      </c>
      <c r="AM141" s="57">
        <f t="shared" si="19"/>
        <v>1708841.5700000003</v>
      </c>
      <c r="AO141" s="57">
        <f t="shared" si="20"/>
        <v>1555775.4200000004</v>
      </c>
    </row>
    <row r="142" spans="1:41" x14ac:dyDescent="0.35">
      <c r="A142" s="74" t="s">
        <v>183</v>
      </c>
      <c r="B142" s="74" t="s">
        <v>184</v>
      </c>
      <c r="E142" s="57">
        <f t="shared" si="10"/>
        <v>31207.149999999907</v>
      </c>
      <c r="I142" s="57">
        <f t="shared" si="11"/>
        <v>559008.06000000006</v>
      </c>
      <c r="M142" s="57">
        <f t="shared" si="12"/>
        <v>-384694.60000000009</v>
      </c>
      <c r="Q142" s="57">
        <f t="shared" si="13"/>
        <v>207086.07999999996</v>
      </c>
      <c r="S142" s="57">
        <f t="shared" si="14"/>
        <v>412606.68999999983</v>
      </c>
      <c r="U142" s="74" t="s">
        <v>183</v>
      </c>
      <c r="V142" s="74" t="s">
        <v>184</v>
      </c>
      <c r="Y142" s="57">
        <f t="shared" si="15"/>
        <v>2452749.0499999998</v>
      </c>
      <c r="AC142" s="57">
        <f t="shared" si="16"/>
        <v>326775.61999999988</v>
      </c>
      <c r="AG142" s="57">
        <f t="shared" si="17"/>
        <v>-479588.25</v>
      </c>
      <c r="AK142" s="57">
        <f t="shared" si="18"/>
        <v>190513.14000000013</v>
      </c>
      <c r="AM142" s="57">
        <f t="shared" si="19"/>
        <v>2490449.56</v>
      </c>
      <c r="AO142" s="57">
        <f t="shared" si="20"/>
        <v>2077842.87</v>
      </c>
    </row>
    <row r="143" spans="1:41" x14ac:dyDescent="0.35">
      <c r="A143" s="74" t="s">
        <v>185</v>
      </c>
      <c r="B143" s="74" t="s">
        <v>186</v>
      </c>
      <c r="E143" s="57">
        <f t="shared" si="10"/>
        <v>784419.8200000003</v>
      </c>
      <c r="I143" s="57">
        <f t="shared" si="11"/>
        <v>1560015.4699999997</v>
      </c>
      <c r="M143" s="57">
        <f t="shared" si="12"/>
        <v>786594.29</v>
      </c>
      <c r="Q143" s="57">
        <f t="shared" si="13"/>
        <v>-1564.2199999999721</v>
      </c>
      <c r="S143" s="57">
        <f t="shared" si="14"/>
        <v>3129465.3600000003</v>
      </c>
      <c r="U143" s="74" t="s">
        <v>185</v>
      </c>
      <c r="V143" s="74" t="s">
        <v>186</v>
      </c>
      <c r="Y143" s="57">
        <f t="shared" si="15"/>
        <v>2118344.7400000002</v>
      </c>
      <c r="AC143" s="57">
        <f t="shared" si="16"/>
        <v>1264967.5499999998</v>
      </c>
      <c r="AG143" s="57">
        <f t="shared" si="17"/>
        <v>1260793.4900000002</v>
      </c>
      <c r="AK143" s="57">
        <f t="shared" si="18"/>
        <v>13541.059999999939</v>
      </c>
      <c r="AM143" s="57">
        <f t="shared" si="19"/>
        <v>4657646.84</v>
      </c>
      <c r="AO143" s="57">
        <f t="shared" si="20"/>
        <v>1528181.4799999995</v>
      </c>
    </row>
    <row r="144" spans="1:41" x14ac:dyDescent="0.35">
      <c r="A144" s="74" t="s">
        <v>187</v>
      </c>
      <c r="B144" s="74" t="s">
        <v>188</v>
      </c>
      <c r="E144" s="57">
        <f t="shared" si="10"/>
        <v>234225.29000000004</v>
      </c>
      <c r="I144" s="57">
        <f t="shared" si="11"/>
        <v>465978.71000000008</v>
      </c>
      <c r="M144" s="57">
        <f t="shared" si="12"/>
        <v>234956.65999999992</v>
      </c>
      <c r="Q144" s="57">
        <f t="shared" si="13"/>
        <v>-467.25</v>
      </c>
      <c r="S144" s="57">
        <f t="shared" si="14"/>
        <v>934693.41</v>
      </c>
      <c r="U144" s="74" t="s">
        <v>187</v>
      </c>
      <c r="V144" s="74" t="s">
        <v>188</v>
      </c>
      <c r="Y144" s="57">
        <f t="shared" si="15"/>
        <v>630025.90999999922</v>
      </c>
      <c r="AC144" s="57">
        <f t="shared" si="16"/>
        <v>377847.49</v>
      </c>
      <c r="AG144" s="57">
        <f t="shared" si="17"/>
        <v>376600.61</v>
      </c>
      <c r="AK144" s="57">
        <f t="shared" si="18"/>
        <v>4044.710000000021</v>
      </c>
      <c r="AM144" s="57">
        <f t="shared" si="19"/>
        <v>1388518.7199999993</v>
      </c>
      <c r="AO144" s="57">
        <f t="shared" si="20"/>
        <v>453825.30999999924</v>
      </c>
    </row>
    <row r="145" spans="1:41" x14ac:dyDescent="0.35">
      <c r="A145" s="74" t="s">
        <v>189</v>
      </c>
      <c r="B145" s="74" t="s">
        <v>190</v>
      </c>
      <c r="E145" s="57">
        <f t="shared" si="10"/>
        <v>6894.5199999999995</v>
      </c>
      <c r="I145" s="57">
        <f t="shared" si="11"/>
        <v>0</v>
      </c>
      <c r="M145" s="57">
        <f t="shared" si="12"/>
        <v>-362.84999999999854</v>
      </c>
      <c r="Q145" s="57">
        <f t="shared" si="13"/>
        <v>0</v>
      </c>
      <c r="S145" s="57">
        <f t="shared" si="14"/>
        <v>6531.670000000001</v>
      </c>
      <c r="U145" s="74" t="s">
        <v>189</v>
      </c>
      <c r="V145" s="74" t="s">
        <v>190</v>
      </c>
      <c r="Y145" s="57">
        <f t="shared" si="15"/>
        <v>6454.4599999999991</v>
      </c>
      <c r="AC145" s="57">
        <f t="shared" si="16"/>
        <v>0</v>
      </c>
      <c r="AG145" s="57">
        <f t="shared" si="17"/>
        <v>-33888.19</v>
      </c>
      <c r="AK145" s="57">
        <f t="shared" si="18"/>
        <v>0</v>
      </c>
      <c r="AM145" s="57">
        <f t="shared" si="19"/>
        <v>-27433.730000000003</v>
      </c>
      <c r="AO145" s="57">
        <f t="shared" si="20"/>
        <v>-33965.4</v>
      </c>
    </row>
    <row r="146" spans="1:41" x14ac:dyDescent="0.35">
      <c r="A146" s="74" t="s">
        <v>191</v>
      </c>
      <c r="B146" s="74" t="s">
        <v>192</v>
      </c>
      <c r="E146" s="57">
        <f t="shared" si="10"/>
        <v>2059.4</v>
      </c>
      <c r="I146" s="57">
        <f t="shared" si="11"/>
        <v>0</v>
      </c>
      <c r="M146" s="57">
        <f t="shared" si="12"/>
        <v>-108.38999999999942</v>
      </c>
      <c r="Q146" s="57">
        <f t="shared" si="13"/>
        <v>0</v>
      </c>
      <c r="S146" s="57">
        <f t="shared" si="14"/>
        <v>1951.0100000000007</v>
      </c>
      <c r="U146" s="74" t="s">
        <v>191</v>
      </c>
      <c r="V146" s="74" t="s">
        <v>192</v>
      </c>
      <c r="Y146" s="57">
        <f t="shared" si="15"/>
        <v>1927.96</v>
      </c>
      <c r="AC146" s="57">
        <f t="shared" si="16"/>
        <v>0</v>
      </c>
      <c r="AG146" s="57">
        <f t="shared" si="17"/>
        <v>-10122.44</v>
      </c>
      <c r="AK146" s="57">
        <f t="shared" si="18"/>
        <v>0</v>
      </c>
      <c r="AM146" s="57">
        <f t="shared" si="19"/>
        <v>-8194.48</v>
      </c>
      <c r="AO146" s="57">
        <f t="shared" si="20"/>
        <v>-10145.49</v>
      </c>
    </row>
    <row r="147" spans="1:41" x14ac:dyDescent="0.35">
      <c r="A147" s="74" t="s">
        <v>193</v>
      </c>
      <c r="B147" s="74" t="s">
        <v>194</v>
      </c>
      <c r="E147" s="57">
        <f t="shared" si="10"/>
        <v>585445.93000000063</v>
      </c>
      <c r="I147" s="57">
        <f t="shared" si="11"/>
        <v>52870.739999999991</v>
      </c>
      <c r="M147" s="57">
        <f t="shared" si="12"/>
        <v>420367.45999999996</v>
      </c>
      <c r="Q147" s="57">
        <f t="shared" si="13"/>
        <v>126240.85999999987</v>
      </c>
      <c r="S147" s="57">
        <f t="shared" si="14"/>
        <v>1184924.9900000005</v>
      </c>
      <c r="U147" s="74" t="s">
        <v>193</v>
      </c>
      <c r="V147" s="74" t="s">
        <v>194</v>
      </c>
      <c r="Y147" s="57">
        <f t="shared" si="15"/>
        <v>958047.45000000019</v>
      </c>
      <c r="AC147" s="57">
        <f t="shared" si="16"/>
        <v>141587.60999999999</v>
      </c>
      <c r="AG147" s="57">
        <f t="shared" si="17"/>
        <v>2059026.0799999996</v>
      </c>
      <c r="AK147" s="57">
        <f t="shared" si="18"/>
        <v>382064.24000000022</v>
      </c>
      <c r="AM147" s="57">
        <f t="shared" si="19"/>
        <v>3540725.38</v>
      </c>
      <c r="AO147" s="57">
        <f t="shared" si="20"/>
        <v>2355800.3899999997</v>
      </c>
    </row>
    <row r="148" spans="1:41" x14ac:dyDescent="0.35">
      <c r="A148" s="74" t="s">
        <v>195</v>
      </c>
      <c r="B148" s="74" t="s">
        <v>196</v>
      </c>
      <c r="E148" s="57">
        <f t="shared" si="10"/>
        <v>174567.10000000009</v>
      </c>
      <c r="I148" s="57">
        <f t="shared" si="11"/>
        <v>15792.600000000002</v>
      </c>
      <c r="M148" s="57">
        <f t="shared" si="12"/>
        <v>125564.32999999996</v>
      </c>
      <c r="Q148" s="57">
        <f t="shared" si="13"/>
        <v>37708.31</v>
      </c>
      <c r="S148" s="57">
        <f t="shared" si="14"/>
        <v>353632.34</v>
      </c>
      <c r="U148" s="74" t="s">
        <v>195</v>
      </c>
      <c r="V148" s="74" t="s">
        <v>196</v>
      </c>
      <c r="Y148" s="57">
        <f t="shared" si="15"/>
        <v>275975.56999999983</v>
      </c>
      <c r="AC148" s="57">
        <f t="shared" si="16"/>
        <v>42292.429999999993</v>
      </c>
      <c r="AG148" s="57">
        <f t="shared" si="17"/>
        <v>615033.76</v>
      </c>
      <c r="AK148" s="57">
        <f t="shared" si="18"/>
        <v>114123.06999999995</v>
      </c>
      <c r="AM148" s="57">
        <f t="shared" si="19"/>
        <v>1047424.8299999997</v>
      </c>
      <c r="AO148" s="57">
        <f t="shared" si="20"/>
        <v>693792.48999999976</v>
      </c>
    </row>
    <row r="149" spans="1:41" x14ac:dyDescent="0.35">
      <c r="A149" s="74" t="s">
        <v>197</v>
      </c>
      <c r="B149" s="74" t="s">
        <v>198</v>
      </c>
      <c r="E149" s="57">
        <f t="shared" si="10"/>
        <v>3363572.2800000012</v>
      </c>
      <c r="I149" s="57">
        <f t="shared" si="11"/>
        <v>-335408.29000000004</v>
      </c>
      <c r="M149" s="57">
        <f t="shared" si="12"/>
        <v>696289.84000000008</v>
      </c>
      <c r="Q149" s="57">
        <f t="shared" si="13"/>
        <v>-4599.8000000000029</v>
      </c>
      <c r="S149" s="57">
        <f t="shared" si="14"/>
        <v>3719854.0300000012</v>
      </c>
      <c r="U149" s="74" t="s">
        <v>197</v>
      </c>
      <c r="V149" s="74" t="s">
        <v>198</v>
      </c>
      <c r="Y149" s="57">
        <f t="shared" si="15"/>
        <v>4501999.72</v>
      </c>
      <c r="AC149" s="57">
        <f t="shared" si="16"/>
        <v>-26973.989999999991</v>
      </c>
      <c r="AG149" s="57">
        <f t="shared" si="17"/>
        <v>96503.459999999992</v>
      </c>
      <c r="AK149" s="57">
        <f t="shared" si="18"/>
        <v>8490.1199999999953</v>
      </c>
      <c r="AM149" s="57">
        <f t="shared" si="19"/>
        <v>4580019.3099999996</v>
      </c>
      <c r="AO149" s="57">
        <f t="shared" si="20"/>
        <v>860165.2799999984</v>
      </c>
    </row>
    <row r="150" spans="1:41" x14ac:dyDescent="0.35">
      <c r="A150" s="74" t="s">
        <v>199</v>
      </c>
      <c r="B150" s="74" t="s">
        <v>200</v>
      </c>
      <c r="E150" s="57">
        <f t="shared" si="10"/>
        <v>1004608.9900000002</v>
      </c>
      <c r="I150" s="57">
        <f t="shared" si="11"/>
        <v>-99074.57</v>
      </c>
      <c r="M150" s="57">
        <f t="shared" si="12"/>
        <v>177683.39999999997</v>
      </c>
      <c r="Q150" s="57">
        <f t="shared" si="13"/>
        <v>-1361.9699999999993</v>
      </c>
      <c r="S150" s="57">
        <f t="shared" si="14"/>
        <v>1081855.8500000001</v>
      </c>
      <c r="U150" s="74" t="s">
        <v>199</v>
      </c>
      <c r="V150" s="74" t="s">
        <v>200</v>
      </c>
      <c r="Y150" s="57">
        <f t="shared" si="15"/>
        <v>1341611.8500000001</v>
      </c>
      <c r="AC150" s="57">
        <f t="shared" si="16"/>
        <v>-5071.8600000000006</v>
      </c>
      <c r="AG150" s="57">
        <f t="shared" si="17"/>
        <v>25261.440000000002</v>
      </c>
      <c r="AK150" s="57">
        <f t="shared" si="18"/>
        <v>2524.7599999999984</v>
      </c>
      <c r="AM150" s="57">
        <f t="shared" si="19"/>
        <v>1364326.19</v>
      </c>
      <c r="AO150" s="57">
        <f t="shared" si="20"/>
        <v>282470.33999999985</v>
      </c>
    </row>
    <row r="151" spans="1:41" x14ac:dyDescent="0.35">
      <c r="A151" s="74" t="s">
        <v>201</v>
      </c>
      <c r="B151" s="74" t="s">
        <v>202</v>
      </c>
      <c r="E151" s="57">
        <f t="shared" si="10"/>
        <v>-4349942.0200000033</v>
      </c>
      <c r="I151" s="57">
        <f t="shared" si="11"/>
        <v>-977103.0700000003</v>
      </c>
      <c r="M151" s="57">
        <f t="shared" si="12"/>
        <v>3366258.5500000007</v>
      </c>
      <c r="Q151" s="57">
        <f t="shared" si="13"/>
        <v>-101714.15999999992</v>
      </c>
      <c r="S151" s="57">
        <f t="shared" si="14"/>
        <v>-2062500.7000000027</v>
      </c>
      <c r="U151" s="74" t="s">
        <v>201</v>
      </c>
      <c r="V151" s="74" t="s">
        <v>202</v>
      </c>
      <c r="Y151" s="57">
        <f t="shared" si="15"/>
        <v>-1671768.7300000042</v>
      </c>
      <c r="AC151" s="57">
        <f t="shared" si="16"/>
        <v>10498159.42</v>
      </c>
      <c r="AG151" s="57">
        <f t="shared" si="17"/>
        <v>-831636.98000000045</v>
      </c>
      <c r="AK151" s="57">
        <f t="shared" si="18"/>
        <v>-52141.600000000093</v>
      </c>
      <c r="AM151" s="57">
        <f t="shared" si="19"/>
        <v>7942612.1099999957</v>
      </c>
      <c r="AO151" s="57">
        <f t="shared" si="20"/>
        <v>10005112.809999999</v>
      </c>
    </row>
    <row r="152" spans="1:41" x14ac:dyDescent="0.35">
      <c r="A152" s="74" t="s">
        <v>203</v>
      </c>
      <c r="B152" s="74" t="s">
        <v>204</v>
      </c>
      <c r="E152" s="57">
        <f t="shared" si="10"/>
        <v>-1299677.08</v>
      </c>
      <c r="I152" s="57">
        <f t="shared" si="11"/>
        <v>-291877.66000000015</v>
      </c>
      <c r="M152" s="57">
        <f t="shared" si="12"/>
        <v>997207.15000000037</v>
      </c>
      <c r="Q152" s="57">
        <f t="shared" si="13"/>
        <v>-30379.219999999972</v>
      </c>
      <c r="S152" s="57">
        <f t="shared" si="14"/>
        <v>-624726.80999999982</v>
      </c>
      <c r="U152" s="74" t="s">
        <v>203</v>
      </c>
      <c r="V152" s="74" t="s">
        <v>204</v>
      </c>
      <c r="Y152" s="57">
        <f t="shared" si="15"/>
        <v>-510798.6099999994</v>
      </c>
      <c r="AC152" s="57">
        <f t="shared" si="16"/>
        <v>3137068.2300000004</v>
      </c>
      <c r="AG152" s="57">
        <f t="shared" si="17"/>
        <v>-249387.47999999952</v>
      </c>
      <c r="AK152" s="57">
        <f t="shared" si="18"/>
        <v>-15578.120000000112</v>
      </c>
      <c r="AM152" s="57">
        <f t="shared" si="19"/>
        <v>2361304.0200000014</v>
      </c>
      <c r="AO152" s="57">
        <f t="shared" si="20"/>
        <v>2986030.830000001</v>
      </c>
    </row>
    <row r="153" spans="1:41" x14ac:dyDescent="0.35">
      <c r="A153" s="74" t="s">
        <v>205</v>
      </c>
      <c r="B153" s="74" t="s">
        <v>206</v>
      </c>
      <c r="E153" s="57">
        <f t="shared" si="10"/>
        <v>4958133.3499999996</v>
      </c>
      <c r="I153" s="57">
        <f t="shared" si="11"/>
        <v>201512.01</v>
      </c>
      <c r="M153" s="57">
        <f t="shared" si="12"/>
        <v>1841463.2099999995</v>
      </c>
      <c r="Q153" s="57">
        <f t="shared" si="13"/>
        <v>1383.2299999999959</v>
      </c>
      <c r="S153" s="57">
        <f t="shared" si="14"/>
        <v>7002491.7999999989</v>
      </c>
      <c r="U153" s="74" t="s">
        <v>205</v>
      </c>
      <c r="V153" s="74" t="s">
        <v>206</v>
      </c>
      <c r="Y153" s="57">
        <f t="shared" si="15"/>
        <v>5986132.25</v>
      </c>
      <c r="AC153" s="57">
        <f t="shared" si="16"/>
        <v>-48117.500000000007</v>
      </c>
      <c r="AG153" s="57">
        <f t="shared" si="17"/>
        <v>1747920.9199999995</v>
      </c>
      <c r="AK153" s="57">
        <f t="shared" si="18"/>
        <v>17504</v>
      </c>
      <c r="AM153" s="57">
        <f t="shared" si="19"/>
        <v>7703439.6699999999</v>
      </c>
      <c r="AO153" s="57">
        <f t="shared" si="20"/>
        <v>700947.87000000104</v>
      </c>
    </row>
    <row r="154" spans="1:41" x14ac:dyDescent="0.35">
      <c r="A154" s="74" t="s">
        <v>207</v>
      </c>
      <c r="B154" s="74" t="s">
        <v>208</v>
      </c>
      <c r="E154" s="57">
        <f t="shared" si="10"/>
        <v>1481056.08</v>
      </c>
      <c r="I154" s="57">
        <f t="shared" si="11"/>
        <v>60191.839999999997</v>
      </c>
      <c r="M154" s="57">
        <f t="shared" si="12"/>
        <v>550047.45000000007</v>
      </c>
      <c r="Q154" s="57">
        <f t="shared" si="13"/>
        <v>413.15000000000146</v>
      </c>
      <c r="S154" s="57">
        <f t="shared" si="14"/>
        <v>2091708.52</v>
      </c>
      <c r="U154" s="74" t="s">
        <v>207</v>
      </c>
      <c r="V154" s="74" t="s">
        <v>208</v>
      </c>
      <c r="Y154" s="57">
        <f t="shared" si="15"/>
        <v>1789902.8400000003</v>
      </c>
      <c r="AC154" s="57">
        <f t="shared" si="16"/>
        <v>-14372.739999999998</v>
      </c>
      <c r="AG154" s="57">
        <f t="shared" si="17"/>
        <v>522106.22</v>
      </c>
      <c r="AK154" s="57">
        <f t="shared" si="18"/>
        <v>5228.4599999999991</v>
      </c>
      <c r="AM154" s="57">
        <f t="shared" si="19"/>
        <v>2302864.7800000003</v>
      </c>
      <c r="AO154" s="57">
        <f t="shared" si="20"/>
        <v>211156.26000000024</v>
      </c>
    </row>
    <row r="155" spans="1:41" x14ac:dyDescent="0.35">
      <c r="A155" s="74" t="s">
        <v>209</v>
      </c>
      <c r="B155" s="74" t="s">
        <v>210</v>
      </c>
      <c r="E155" s="57">
        <f t="shared" si="10"/>
        <v>221179.5</v>
      </c>
      <c r="I155" s="57">
        <f t="shared" si="11"/>
        <v>35978.100000000093</v>
      </c>
      <c r="M155" s="57">
        <f t="shared" si="12"/>
        <v>-156111.06000000006</v>
      </c>
      <c r="Q155" s="57">
        <f t="shared" si="13"/>
        <v>49614.320000000065</v>
      </c>
      <c r="S155" s="57">
        <f t="shared" si="14"/>
        <v>150660.8600000001</v>
      </c>
      <c r="U155" s="74" t="s">
        <v>209</v>
      </c>
      <c r="V155" s="74" t="s">
        <v>210</v>
      </c>
      <c r="Y155" s="57">
        <f t="shared" si="15"/>
        <v>2455476.2699999996</v>
      </c>
      <c r="AC155" s="57">
        <f t="shared" si="16"/>
        <v>-250083.71999999974</v>
      </c>
      <c r="AG155" s="57">
        <f t="shared" si="17"/>
        <v>-413832</v>
      </c>
      <c r="AK155" s="57">
        <f t="shared" si="18"/>
        <v>-879427.12000000011</v>
      </c>
      <c r="AM155" s="57">
        <f t="shared" si="19"/>
        <v>912133.4299999997</v>
      </c>
      <c r="AO155" s="57">
        <f t="shared" si="20"/>
        <v>761472.5699999996</v>
      </c>
    </row>
    <row r="156" spans="1:41" x14ac:dyDescent="0.35">
      <c r="A156" s="74" t="s">
        <v>211</v>
      </c>
      <c r="B156" s="74" t="s">
        <v>212</v>
      </c>
      <c r="E156" s="57">
        <f t="shared" si="10"/>
        <v>65973.990000000224</v>
      </c>
      <c r="I156" s="57">
        <f t="shared" si="11"/>
        <v>10746.429999999935</v>
      </c>
      <c r="M156" s="57">
        <f t="shared" si="12"/>
        <v>-46630.739999999991</v>
      </c>
      <c r="Q156" s="57">
        <f t="shared" si="13"/>
        <v>14819.559999999998</v>
      </c>
      <c r="S156" s="57">
        <f t="shared" si="14"/>
        <v>44909.240000000165</v>
      </c>
      <c r="U156" s="74" t="s">
        <v>211</v>
      </c>
      <c r="V156" s="74" t="s">
        <v>212</v>
      </c>
      <c r="Y156" s="57">
        <f t="shared" si="15"/>
        <v>730371.91000000015</v>
      </c>
      <c r="AC156" s="57">
        <f t="shared" si="16"/>
        <v>-74618.530000000028</v>
      </c>
      <c r="AG156" s="57">
        <f t="shared" si="17"/>
        <v>-123611.77000000002</v>
      </c>
      <c r="AK156" s="57">
        <f t="shared" si="18"/>
        <v>-262686.52</v>
      </c>
      <c r="AM156" s="57">
        <f t="shared" si="19"/>
        <v>269455.09000000008</v>
      </c>
      <c r="AO156" s="57">
        <f t="shared" si="20"/>
        <v>224545.84999999992</v>
      </c>
    </row>
    <row r="157" spans="1:41" x14ac:dyDescent="0.35">
      <c r="A157" s="74" t="s">
        <v>213</v>
      </c>
      <c r="B157" s="74" t="s">
        <v>214</v>
      </c>
      <c r="E157" s="57">
        <f t="shared" si="10"/>
        <v>-122251.54000000004</v>
      </c>
      <c r="I157" s="57">
        <f t="shared" si="11"/>
        <v>216847.58999999985</v>
      </c>
      <c r="M157" s="57">
        <f t="shared" si="12"/>
        <v>-759337.62999999989</v>
      </c>
      <c r="Q157" s="57">
        <f t="shared" si="13"/>
        <v>-450.80999999999995</v>
      </c>
      <c r="S157" s="57">
        <f t="shared" si="14"/>
        <v>-665192.39000000013</v>
      </c>
      <c r="U157" s="74" t="s">
        <v>213</v>
      </c>
      <c r="V157" s="74" t="s">
        <v>214</v>
      </c>
      <c r="Y157" s="57">
        <f t="shared" si="15"/>
        <v>-185911.06999999937</v>
      </c>
      <c r="AC157" s="57">
        <f t="shared" si="16"/>
        <v>1157717.3599999999</v>
      </c>
      <c r="AG157" s="57">
        <f t="shared" si="17"/>
        <v>-985676.78</v>
      </c>
      <c r="AK157" s="57">
        <f t="shared" si="18"/>
        <v>1211.25</v>
      </c>
      <c r="AM157" s="57">
        <f t="shared" si="19"/>
        <v>-12659.239999999525</v>
      </c>
      <c r="AO157" s="57">
        <f t="shared" si="20"/>
        <v>652533.15000000061</v>
      </c>
    </row>
    <row r="158" spans="1:41" x14ac:dyDescent="0.35">
      <c r="A158" s="74" t="s">
        <v>215</v>
      </c>
      <c r="B158" s="74" t="s">
        <v>216</v>
      </c>
      <c r="E158" s="57">
        <f t="shared" si="10"/>
        <v>-240807.9700000002</v>
      </c>
      <c r="I158" s="57">
        <f t="shared" si="11"/>
        <v>26547.63</v>
      </c>
      <c r="M158" s="57">
        <f t="shared" si="12"/>
        <v>-238446.94999999995</v>
      </c>
      <c r="Q158" s="57">
        <f t="shared" si="13"/>
        <v>0</v>
      </c>
      <c r="S158" s="57">
        <f t="shared" si="14"/>
        <v>-452707.29000000015</v>
      </c>
      <c r="U158" s="74" t="s">
        <v>215</v>
      </c>
      <c r="V158" s="74" t="s">
        <v>216</v>
      </c>
      <c r="Y158" s="57">
        <f t="shared" si="15"/>
        <v>-27473.010000000009</v>
      </c>
      <c r="AC158" s="57">
        <f t="shared" si="16"/>
        <v>-128332.85</v>
      </c>
      <c r="AG158" s="57">
        <f t="shared" si="17"/>
        <v>-280227.04000000004</v>
      </c>
      <c r="AK158" s="57">
        <f t="shared" si="18"/>
        <v>0</v>
      </c>
      <c r="AM158" s="57">
        <f t="shared" si="19"/>
        <v>-436032.9</v>
      </c>
      <c r="AO158" s="57">
        <f t="shared" si="20"/>
        <v>16674.39000000013</v>
      </c>
    </row>
    <row r="159" spans="1:41" x14ac:dyDescent="0.35">
      <c r="A159" s="74" t="s">
        <v>217</v>
      </c>
      <c r="B159" s="74" t="s">
        <v>218</v>
      </c>
      <c r="E159" s="57">
        <f t="shared" si="10"/>
        <v>304366.73</v>
      </c>
      <c r="I159" s="57">
        <f t="shared" si="11"/>
        <v>0</v>
      </c>
      <c r="M159" s="57">
        <f t="shared" si="12"/>
        <v>440755.44</v>
      </c>
      <c r="Q159" s="57">
        <f t="shared" si="13"/>
        <v>0</v>
      </c>
      <c r="S159" s="57">
        <f t="shared" si="14"/>
        <v>745122.16999999993</v>
      </c>
      <c r="U159" s="74" t="s">
        <v>217</v>
      </c>
      <c r="V159" s="74" t="s">
        <v>218</v>
      </c>
      <c r="Y159" s="57">
        <f t="shared" si="15"/>
        <v>432978.25</v>
      </c>
      <c r="AC159" s="57">
        <f t="shared" si="16"/>
        <v>4523.3599999999997</v>
      </c>
      <c r="AG159" s="57">
        <f t="shared" si="17"/>
        <v>326951.66000000003</v>
      </c>
      <c r="AK159" s="57">
        <f t="shared" si="18"/>
        <v>0</v>
      </c>
      <c r="AM159" s="57">
        <f t="shared" si="19"/>
        <v>764453.27</v>
      </c>
      <c r="AO159" s="57">
        <f t="shared" si="20"/>
        <v>19331.100000000093</v>
      </c>
    </row>
    <row r="160" spans="1:41" x14ac:dyDescent="0.35">
      <c r="A160" s="74" t="s">
        <v>219</v>
      </c>
      <c r="B160" s="74" t="s">
        <v>220</v>
      </c>
      <c r="E160" s="57">
        <f t="shared" si="10"/>
        <v>90914.739999999991</v>
      </c>
      <c r="I160" s="57">
        <f t="shared" si="11"/>
        <v>0</v>
      </c>
      <c r="M160" s="57">
        <f t="shared" si="12"/>
        <v>131654.26</v>
      </c>
      <c r="Q160" s="57">
        <f t="shared" si="13"/>
        <v>0</v>
      </c>
      <c r="S160" s="57">
        <f t="shared" si="14"/>
        <v>222569</v>
      </c>
      <c r="U160" s="74" t="s">
        <v>219</v>
      </c>
      <c r="V160" s="74" t="s">
        <v>220</v>
      </c>
      <c r="Y160" s="57">
        <f t="shared" si="15"/>
        <v>129331.16000000003</v>
      </c>
      <c r="AC160" s="57">
        <f t="shared" si="16"/>
        <v>1351.13</v>
      </c>
      <c r="AG160" s="57">
        <f t="shared" si="17"/>
        <v>97660.849999999991</v>
      </c>
      <c r="AK160" s="57">
        <f t="shared" si="18"/>
        <v>0</v>
      </c>
      <c r="AM160" s="57">
        <f t="shared" si="19"/>
        <v>228343.14</v>
      </c>
      <c r="AO160" s="57">
        <f t="shared" si="20"/>
        <v>5774.140000000014</v>
      </c>
    </row>
    <row r="161" spans="1:41" x14ac:dyDescent="0.35">
      <c r="A161" s="74" t="s">
        <v>221</v>
      </c>
      <c r="B161" s="74" t="s">
        <v>222</v>
      </c>
      <c r="E161" s="57">
        <f t="shared" si="10"/>
        <v>-371283.59000000008</v>
      </c>
      <c r="I161" s="57">
        <f t="shared" si="11"/>
        <v>-115609.04000000004</v>
      </c>
      <c r="M161" s="57">
        <f t="shared" si="12"/>
        <v>-2026136.0200000005</v>
      </c>
      <c r="Q161" s="57">
        <f t="shared" si="13"/>
        <v>1503.6000000000001</v>
      </c>
      <c r="S161" s="57">
        <f t="shared" si="14"/>
        <v>-2511525.0500000003</v>
      </c>
      <c r="U161" s="74" t="s">
        <v>221</v>
      </c>
      <c r="V161" s="74" t="s">
        <v>222</v>
      </c>
      <c r="Y161" s="57">
        <f t="shared" si="15"/>
        <v>-234655.77000000002</v>
      </c>
      <c r="AC161" s="57">
        <f t="shared" si="16"/>
        <v>7543.8800000000047</v>
      </c>
      <c r="AG161" s="57">
        <f t="shared" si="17"/>
        <v>1248128.0700000003</v>
      </c>
      <c r="AK161" s="57">
        <f t="shared" si="18"/>
        <v>-162.84999999999991</v>
      </c>
      <c r="AM161" s="57">
        <f t="shared" si="19"/>
        <v>1020853.3300000003</v>
      </c>
      <c r="AO161" s="57">
        <f t="shared" si="20"/>
        <v>3532378.3800000008</v>
      </c>
    </row>
    <row r="162" spans="1:41" x14ac:dyDescent="0.35">
      <c r="A162" s="74" t="s">
        <v>223</v>
      </c>
      <c r="B162" s="74" t="s">
        <v>224</v>
      </c>
      <c r="E162" s="57">
        <f t="shared" si="10"/>
        <v>1240.5500000000466</v>
      </c>
      <c r="I162" s="57">
        <f t="shared" si="11"/>
        <v>39878.23000000004</v>
      </c>
      <c r="M162" s="57">
        <f t="shared" si="12"/>
        <v>297024.48000000021</v>
      </c>
      <c r="Q162" s="57">
        <f t="shared" si="13"/>
        <v>0</v>
      </c>
      <c r="S162" s="57">
        <f t="shared" si="14"/>
        <v>338143.2600000003</v>
      </c>
      <c r="U162" s="74" t="s">
        <v>223</v>
      </c>
      <c r="V162" s="74" t="s">
        <v>224</v>
      </c>
      <c r="Y162" s="57">
        <f t="shared" si="15"/>
        <v>138464.20000000007</v>
      </c>
      <c r="AC162" s="57">
        <f t="shared" si="16"/>
        <v>-126374.27000000002</v>
      </c>
      <c r="AG162" s="57">
        <f t="shared" si="17"/>
        <v>346930.39000000013</v>
      </c>
      <c r="AK162" s="57">
        <f t="shared" si="18"/>
        <v>0</v>
      </c>
      <c r="AM162" s="57">
        <f t="shared" si="19"/>
        <v>359020.32000000018</v>
      </c>
      <c r="AO162" s="57">
        <f t="shared" si="20"/>
        <v>20877.059999999881</v>
      </c>
    </row>
    <row r="163" spans="1:41" x14ac:dyDescent="0.35">
      <c r="A163" s="74" t="s">
        <v>225</v>
      </c>
      <c r="B163" s="74" t="s">
        <v>226</v>
      </c>
      <c r="E163" s="57">
        <f t="shared" si="10"/>
        <v>-630.45000000001164</v>
      </c>
      <c r="I163" s="57">
        <f t="shared" si="11"/>
        <v>34440.23000000004</v>
      </c>
      <c r="M163" s="57">
        <f t="shared" si="12"/>
        <v>254944.70999999996</v>
      </c>
      <c r="Q163" s="57">
        <f t="shared" si="13"/>
        <v>0</v>
      </c>
      <c r="S163" s="57">
        <f t="shared" si="14"/>
        <v>288754.49</v>
      </c>
      <c r="U163" s="74" t="s">
        <v>225</v>
      </c>
      <c r="V163" s="74" t="s">
        <v>226</v>
      </c>
      <c r="Y163" s="57">
        <f t="shared" si="15"/>
        <v>62950.119999999995</v>
      </c>
      <c r="AC163" s="57">
        <f t="shared" si="16"/>
        <v>-109141.39000000001</v>
      </c>
      <c r="AG163" s="57">
        <f t="shared" si="17"/>
        <v>282165.42999999993</v>
      </c>
      <c r="AK163" s="57">
        <f t="shared" si="18"/>
        <v>0</v>
      </c>
      <c r="AM163" s="57">
        <f t="shared" si="19"/>
        <v>235974.15999999992</v>
      </c>
      <c r="AO163" s="57">
        <f t="shared" si="20"/>
        <v>-52780.330000000075</v>
      </c>
    </row>
    <row r="164" spans="1:41" x14ac:dyDescent="0.35">
      <c r="A164" s="74" t="s">
        <v>227</v>
      </c>
      <c r="B164" s="74" t="s">
        <v>228</v>
      </c>
      <c r="E164" s="57">
        <f t="shared" si="10"/>
        <v>-232.59000000008382</v>
      </c>
      <c r="I164" s="57">
        <f t="shared" si="11"/>
        <v>106946.15000000002</v>
      </c>
      <c r="M164" s="57">
        <f t="shared" si="12"/>
        <v>796565.75999999978</v>
      </c>
      <c r="Q164" s="57">
        <f t="shared" si="13"/>
        <v>0</v>
      </c>
      <c r="S164" s="57">
        <f t="shared" si="14"/>
        <v>903279.31999999972</v>
      </c>
      <c r="U164" s="74" t="s">
        <v>227</v>
      </c>
      <c r="V164" s="74" t="s">
        <v>228</v>
      </c>
      <c r="Y164" s="57">
        <f t="shared" si="15"/>
        <v>252884.47999999998</v>
      </c>
      <c r="AC164" s="57">
        <f t="shared" si="16"/>
        <v>-338912.72999999986</v>
      </c>
      <c r="AG164" s="57">
        <f t="shared" si="17"/>
        <v>930404.23</v>
      </c>
      <c r="AK164" s="57">
        <f t="shared" si="18"/>
        <v>0</v>
      </c>
      <c r="AM164" s="57">
        <f t="shared" si="19"/>
        <v>844375.9800000001</v>
      </c>
      <c r="AO164" s="57">
        <f t="shared" si="20"/>
        <v>-58903.339999999618</v>
      </c>
    </row>
    <row r="165" spans="1:41" x14ac:dyDescent="0.35">
      <c r="A165" s="74" t="s">
        <v>229</v>
      </c>
      <c r="B165" s="74" t="s">
        <v>230</v>
      </c>
      <c r="E165" s="57">
        <f t="shared" si="10"/>
        <v>-59301.399999999965</v>
      </c>
      <c r="I165" s="57">
        <f t="shared" si="11"/>
        <v>-67651.849999999991</v>
      </c>
      <c r="M165" s="57">
        <f t="shared" si="12"/>
        <v>869097.51000000024</v>
      </c>
      <c r="Q165" s="57">
        <f t="shared" si="13"/>
        <v>0</v>
      </c>
      <c r="S165" s="57">
        <f t="shared" si="14"/>
        <v>742144.26000000024</v>
      </c>
      <c r="U165" s="74" t="s">
        <v>229</v>
      </c>
      <c r="V165" s="74" t="s">
        <v>230</v>
      </c>
      <c r="Y165" s="57">
        <f t="shared" si="15"/>
        <v>-3062.4599999999627</v>
      </c>
      <c r="AC165" s="57">
        <f t="shared" si="16"/>
        <v>-122543.82999999999</v>
      </c>
      <c r="AG165" s="57">
        <f t="shared" si="17"/>
        <v>2363459.7600000002</v>
      </c>
      <c r="AK165" s="57">
        <f t="shared" si="18"/>
        <v>0</v>
      </c>
      <c r="AM165" s="57">
        <f t="shared" si="19"/>
        <v>2237853.4700000002</v>
      </c>
      <c r="AO165" s="57">
        <f t="shared" si="20"/>
        <v>1495709.21</v>
      </c>
    </row>
    <row r="166" spans="1:41" x14ac:dyDescent="0.35">
      <c r="A166" s="74" t="s">
        <v>231</v>
      </c>
      <c r="B166" s="74" t="s">
        <v>232</v>
      </c>
      <c r="E166" s="57">
        <f t="shared" si="10"/>
        <v>117247.02999999997</v>
      </c>
      <c r="I166" s="57">
        <f t="shared" si="11"/>
        <v>206135.51</v>
      </c>
      <c r="M166" s="57">
        <f t="shared" si="12"/>
        <v>79753.459999999963</v>
      </c>
      <c r="Q166" s="57">
        <f t="shared" si="13"/>
        <v>-5379.87</v>
      </c>
      <c r="S166" s="57">
        <f t="shared" si="14"/>
        <v>397756.12999999995</v>
      </c>
      <c r="U166" s="74" t="s">
        <v>231</v>
      </c>
      <c r="V166" s="74" t="s">
        <v>232</v>
      </c>
      <c r="Y166" s="57">
        <f t="shared" si="15"/>
        <v>6134.2099999999627</v>
      </c>
      <c r="AC166" s="57">
        <f t="shared" si="16"/>
        <v>-61069.489999999991</v>
      </c>
      <c r="AG166" s="57">
        <f t="shared" si="17"/>
        <v>201154.08000000007</v>
      </c>
      <c r="AK166" s="57">
        <f t="shared" si="18"/>
        <v>-1095.06</v>
      </c>
      <c r="AM166" s="57">
        <f t="shared" si="19"/>
        <v>145123.74000000005</v>
      </c>
      <c r="AO166" s="57">
        <f t="shared" si="20"/>
        <v>-252632.3899999999</v>
      </c>
    </row>
    <row r="167" spans="1:41" x14ac:dyDescent="0.35">
      <c r="A167" s="74" t="s">
        <v>233</v>
      </c>
      <c r="B167" s="74" t="s">
        <v>234</v>
      </c>
      <c r="E167" s="57">
        <f t="shared" si="10"/>
        <v>5348.5899999999965</v>
      </c>
      <c r="I167" s="57">
        <f t="shared" si="11"/>
        <v>112.5</v>
      </c>
      <c r="M167" s="57">
        <f t="shared" si="12"/>
        <v>-5450</v>
      </c>
      <c r="Q167" s="57">
        <f t="shared" si="13"/>
        <v>0</v>
      </c>
      <c r="S167" s="57">
        <f t="shared" si="14"/>
        <v>11.089999999996508</v>
      </c>
      <c r="U167" s="74" t="s">
        <v>233</v>
      </c>
      <c r="V167" s="74" t="s">
        <v>234</v>
      </c>
      <c r="Y167" s="57">
        <f t="shared" si="15"/>
        <v>177988.18</v>
      </c>
      <c r="AC167" s="57">
        <f t="shared" si="16"/>
        <v>74.72</v>
      </c>
      <c r="AG167" s="57">
        <f t="shared" si="17"/>
        <v>-1816.96</v>
      </c>
      <c r="AK167" s="57">
        <f t="shared" si="18"/>
        <v>0</v>
      </c>
      <c r="AM167" s="57">
        <f t="shared" si="19"/>
        <v>176245.94</v>
      </c>
      <c r="AO167" s="57">
        <f t="shared" si="20"/>
        <v>176234.85</v>
      </c>
    </row>
    <row r="168" spans="1:41" x14ac:dyDescent="0.35">
      <c r="A168" s="74" t="s">
        <v>235</v>
      </c>
      <c r="B168" s="74" t="s">
        <v>236</v>
      </c>
      <c r="E168" s="57">
        <f t="shared" si="10"/>
        <v>31916.35999999987</v>
      </c>
      <c r="I168" s="57">
        <f t="shared" si="11"/>
        <v>118230.45000000001</v>
      </c>
      <c r="M168" s="57">
        <f t="shared" si="12"/>
        <v>0</v>
      </c>
      <c r="Q168" s="57">
        <f t="shared" si="13"/>
        <v>0</v>
      </c>
      <c r="S168" s="57">
        <f t="shared" si="14"/>
        <v>150146.80999999988</v>
      </c>
      <c r="U168" s="74" t="s">
        <v>235</v>
      </c>
      <c r="V168" s="74" t="s">
        <v>236</v>
      </c>
      <c r="Y168" s="57">
        <f t="shared" si="15"/>
        <v>-14343.090000000084</v>
      </c>
      <c r="AC168" s="57">
        <f t="shared" si="16"/>
        <v>67164.83</v>
      </c>
      <c r="AG168" s="57">
        <f t="shared" si="17"/>
        <v>0</v>
      </c>
      <c r="AK168" s="57">
        <f t="shared" si="18"/>
        <v>0</v>
      </c>
      <c r="AM168" s="57">
        <f t="shared" si="19"/>
        <v>52821.739999999918</v>
      </c>
      <c r="AO168" s="57">
        <f t="shared" si="20"/>
        <v>-97325.069999999963</v>
      </c>
    </row>
    <row r="169" spans="1:41" x14ac:dyDescent="0.35">
      <c r="A169" s="74" t="s">
        <v>237</v>
      </c>
      <c r="B169" s="74" t="s">
        <v>238</v>
      </c>
      <c r="E169" s="57">
        <f t="shared" si="10"/>
        <v>0</v>
      </c>
      <c r="I169" s="57">
        <f t="shared" si="11"/>
        <v>109917.15999999997</v>
      </c>
      <c r="M169" s="57">
        <f t="shared" si="12"/>
        <v>141480.34999999998</v>
      </c>
      <c r="Q169" s="57">
        <f t="shared" si="13"/>
        <v>0</v>
      </c>
      <c r="S169" s="57">
        <f t="shared" si="14"/>
        <v>251397.50999999995</v>
      </c>
      <c r="U169" s="74" t="s">
        <v>237</v>
      </c>
      <c r="V169" s="74" t="s">
        <v>238</v>
      </c>
      <c r="Y169" s="57">
        <f t="shared" si="15"/>
        <v>0</v>
      </c>
      <c r="AC169" s="57">
        <f t="shared" si="16"/>
        <v>-57845.469999999987</v>
      </c>
      <c r="AG169" s="57">
        <f t="shared" si="17"/>
        <v>-2036.3400000000256</v>
      </c>
      <c r="AK169" s="57">
        <f t="shared" si="18"/>
        <v>0</v>
      </c>
      <c r="AM169" s="57">
        <f t="shared" si="19"/>
        <v>-59881.810000000012</v>
      </c>
      <c r="AO169" s="57">
        <f t="shared" si="20"/>
        <v>-311279.31999999995</v>
      </c>
    </row>
    <row r="170" spans="1:41" x14ac:dyDescent="0.35">
      <c r="A170" s="74" t="s">
        <v>239</v>
      </c>
      <c r="B170" s="74" t="s">
        <v>240</v>
      </c>
      <c r="E170" s="57">
        <f t="shared" si="10"/>
        <v>100054.12999999989</v>
      </c>
      <c r="I170" s="57">
        <f t="shared" si="11"/>
        <v>-1272463.7300000004</v>
      </c>
      <c r="M170" s="57">
        <f t="shared" si="12"/>
        <v>-460482.10999999987</v>
      </c>
      <c r="Q170" s="57">
        <f t="shared" si="13"/>
        <v>0</v>
      </c>
      <c r="S170" s="57">
        <f t="shared" si="14"/>
        <v>-1632891.7100000004</v>
      </c>
      <c r="U170" s="74" t="s">
        <v>239</v>
      </c>
      <c r="V170" s="74" t="s">
        <v>240</v>
      </c>
      <c r="Y170" s="57">
        <f t="shared" si="15"/>
        <v>765871.41999999993</v>
      </c>
      <c r="AC170" s="57">
        <f t="shared" si="16"/>
        <v>1515969.0199999996</v>
      </c>
      <c r="AG170" s="57">
        <f t="shared" si="17"/>
        <v>-414777.56000000006</v>
      </c>
      <c r="AK170" s="57">
        <f t="shared" si="18"/>
        <v>0</v>
      </c>
      <c r="AM170" s="57">
        <f t="shared" si="19"/>
        <v>1867062.8799999994</v>
      </c>
      <c r="AO170" s="57">
        <f t="shared" si="20"/>
        <v>3499954.59</v>
      </c>
    </row>
    <row r="171" spans="1:41" x14ac:dyDescent="0.35">
      <c r="A171" s="74" t="s">
        <v>241</v>
      </c>
      <c r="B171" s="74" t="s">
        <v>242</v>
      </c>
      <c r="E171" s="57">
        <f t="shared" si="10"/>
        <v>0</v>
      </c>
      <c r="I171" s="57">
        <f t="shared" si="11"/>
        <v>3957670.0500000007</v>
      </c>
      <c r="M171" s="57">
        <f t="shared" si="12"/>
        <v>-39893.369999999995</v>
      </c>
      <c r="Q171" s="57">
        <f t="shared" si="13"/>
        <v>-72237.969999999972</v>
      </c>
      <c r="S171" s="57">
        <f t="shared" si="14"/>
        <v>3845538.7100000009</v>
      </c>
      <c r="U171" s="74" t="s">
        <v>241</v>
      </c>
      <c r="V171" s="74" t="s">
        <v>242</v>
      </c>
      <c r="Y171" s="57">
        <f t="shared" si="15"/>
        <v>0</v>
      </c>
      <c r="AC171" s="57">
        <f t="shared" si="16"/>
        <v>463974.90000000037</v>
      </c>
      <c r="AG171" s="57">
        <f t="shared" si="17"/>
        <v>154239.66999999993</v>
      </c>
      <c r="AK171" s="57">
        <f t="shared" si="18"/>
        <v>-315288.76</v>
      </c>
      <c r="AM171" s="57">
        <f t="shared" si="19"/>
        <v>302925.81000000029</v>
      </c>
      <c r="AO171" s="57">
        <f t="shared" si="20"/>
        <v>-3542612.9000000004</v>
      </c>
    </row>
    <row r="172" spans="1:41" x14ac:dyDescent="0.35">
      <c r="A172" s="74" t="s">
        <v>243</v>
      </c>
      <c r="B172" s="74" t="s">
        <v>244</v>
      </c>
      <c r="E172" s="57">
        <f t="shared" si="10"/>
        <v>-205066.58999999997</v>
      </c>
      <c r="I172" s="57">
        <f t="shared" si="11"/>
        <v>54258.909999999974</v>
      </c>
      <c r="M172" s="57">
        <f t="shared" si="12"/>
        <v>-510239.58999999997</v>
      </c>
      <c r="Q172" s="57">
        <f t="shared" si="13"/>
        <v>19953</v>
      </c>
      <c r="S172" s="57">
        <f t="shared" si="14"/>
        <v>-641094.27</v>
      </c>
      <c r="U172" s="74" t="s">
        <v>243</v>
      </c>
      <c r="V172" s="74" t="s">
        <v>244</v>
      </c>
      <c r="Y172" s="57">
        <f t="shared" si="15"/>
        <v>-83880.37</v>
      </c>
      <c r="AC172" s="57">
        <f t="shared" si="16"/>
        <v>-286543.25</v>
      </c>
      <c r="AG172" s="57">
        <f t="shared" si="17"/>
        <v>-843947.01999999979</v>
      </c>
      <c r="AK172" s="57">
        <f t="shared" si="18"/>
        <v>31623.059999999998</v>
      </c>
      <c r="AM172" s="57">
        <f t="shared" si="19"/>
        <v>-1182747.5799999996</v>
      </c>
      <c r="AO172" s="57">
        <f t="shared" si="20"/>
        <v>-541653.30999999959</v>
      </c>
    </row>
    <row r="173" spans="1:41" x14ac:dyDescent="0.35">
      <c r="A173" s="74" t="s">
        <v>245</v>
      </c>
      <c r="B173" s="74" t="s">
        <v>246</v>
      </c>
      <c r="E173" s="57">
        <f t="shared" si="10"/>
        <v>0</v>
      </c>
      <c r="I173" s="57">
        <f t="shared" si="11"/>
        <v>0</v>
      </c>
      <c r="M173" s="57">
        <f t="shared" si="12"/>
        <v>0</v>
      </c>
      <c r="Q173" s="57">
        <f t="shared" si="13"/>
        <v>-14509294.870000005</v>
      </c>
      <c r="S173" s="57">
        <f t="shared" si="14"/>
        <v>-14509294.870000005</v>
      </c>
      <c r="U173" s="74" t="s">
        <v>245</v>
      </c>
      <c r="V173" s="74" t="s">
        <v>246</v>
      </c>
      <c r="Y173" s="57">
        <f t="shared" si="15"/>
        <v>0</v>
      </c>
      <c r="AC173" s="57">
        <f t="shared" si="16"/>
        <v>0</v>
      </c>
      <c r="AG173" s="57">
        <f t="shared" si="17"/>
        <v>0</v>
      </c>
      <c r="AK173" s="57">
        <f t="shared" si="18"/>
        <v>8655094.549999997</v>
      </c>
      <c r="AM173" s="57">
        <f t="shared" si="19"/>
        <v>8655094.549999997</v>
      </c>
      <c r="AO173" s="58">
        <f t="shared" si="20"/>
        <v>23164389.420000002</v>
      </c>
    </row>
    <row r="174" spans="1:41" x14ac:dyDescent="0.35">
      <c r="A174" s="74" t="s">
        <v>247</v>
      </c>
      <c r="B174" s="74" t="s">
        <v>248</v>
      </c>
      <c r="E174" s="57">
        <f t="shared" si="10"/>
        <v>0</v>
      </c>
      <c r="I174" s="57">
        <f t="shared" si="11"/>
        <v>0</v>
      </c>
      <c r="M174" s="57">
        <f t="shared" si="12"/>
        <v>0</v>
      </c>
      <c r="Q174" s="57">
        <f t="shared" si="13"/>
        <v>-4626152</v>
      </c>
      <c r="S174" s="57">
        <f t="shared" si="14"/>
        <v>-4626152</v>
      </c>
      <c r="U174" s="74" t="s">
        <v>247</v>
      </c>
      <c r="V174" s="74" t="s">
        <v>248</v>
      </c>
      <c r="Y174" s="57">
        <f t="shared" si="15"/>
        <v>0</v>
      </c>
      <c r="AC174" s="57">
        <f t="shared" si="16"/>
        <v>0</v>
      </c>
      <c r="AG174" s="57">
        <f t="shared" si="17"/>
        <v>0</v>
      </c>
      <c r="AK174" s="57">
        <f t="shared" si="18"/>
        <v>2759595.3699999973</v>
      </c>
      <c r="AM174" s="57">
        <f t="shared" si="19"/>
        <v>2759595.3699999973</v>
      </c>
      <c r="AO174" s="58">
        <f t="shared" si="20"/>
        <v>7385747.3699999973</v>
      </c>
    </row>
    <row r="175" spans="1:41" x14ac:dyDescent="0.35">
      <c r="A175" s="74" t="s">
        <v>249</v>
      </c>
      <c r="B175" s="74" t="s">
        <v>250</v>
      </c>
      <c r="E175" s="57">
        <f t="shared" si="10"/>
        <v>0</v>
      </c>
      <c r="I175" s="57">
        <f t="shared" si="11"/>
        <v>0</v>
      </c>
      <c r="M175" s="57">
        <f t="shared" si="12"/>
        <v>0</v>
      </c>
      <c r="Q175" s="57">
        <f t="shared" si="13"/>
        <v>-1892516.7200000007</v>
      </c>
      <c r="S175" s="57">
        <f t="shared" si="14"/>
        <v>-1892516.7200000007</v>
      </c>
      <c r="U175" s="74" t="s">
        <v>249</v>
      </c>
      <c r="V175" s="74" t="s">
        <v>250</v>
      </c>
      <c r="Y175" s="57">
        <f t="shared" si="15"/>
        <v>0</v>
      </c>
      <c r="AC175" s="57">
        <f t="shared" si="16"/>
        <v>0</v>
      </c>
      <c r="AG175" s="57">
        <f t="shared" si="17"/>
        <v>0</v>
      </c>
      <c r="AK175" s="57">
        <f t="shared" si="18"/>
        <v>1128925.3800000008</v>
      </c>
      <c r="AM175" s="57">
        <f t="shared" si="19"/>
        <v>1128925.3800000008</v>
      </c>
      <c r="AO175" s="58">
        <f t="shared" si="20"/>
        <v>3021442.1000000015</v>
      </c>
    </row>
    <row r="176" spans="1:41" x14ac:dyDescent="0.35">
      <c r="A176" s="74" t="s">
        <v>251</v>
      </c>
      <c r="B176" s="74" t="s">
        <v>252</v>
      </c>
      <c r="E176" s="57">
        <f t="shared" si="10"/>
        <v>0</v>
      </c>
      <c r="I176" s="57">
        <f t="shared" si="11"/>
        <v>0</v>
      </c>
      <c r="M176" s="57">
        <f t="shared" si="12"/>
        <v>-428531.59000000008</v>
      </c>
      <c r="Q176" s="57">
        <f t="shared" si="13"/>
        <v>0</v>
      </c>
      <c r="S176" s="57">
        <f t="shared" si="14"/>
        <v>-428531.59000000008</v>
      </c>
      <c r="U176" s="74" t="s">
        <v>251</v>
      </c>
      <c r="V176" s="74" t="s">
        <v>252</v>
      </c>
      <c r="Y176" s="57">
        <f t="shared" si="15"/>
        <v>0</v>
      </c>
      <c r="AC176" s="57">
        <f t="shared" si="16"/>
        <v>0</v>
      </c>
      <c r="AG176" s="57">
        <f t="shared" si="17"/>
        <v>-75857.780000000028</v>
      </c>
      <c r="AK176" s="57">
        <f t="shared" si="18"/>
        <v>0</v>
      </c>
      <c r="AM176" s="57">
        <f t="shared" si="19"/>
        <v>-75857.780000000028</v>
      </c>
      <c r="AO176" s="57">
        <f t="shared" si="20"/>
        <v>352673.81000000006</v>
      </c>
    </row>
    <row r="177" spans="1:41" x14ac:dyDescent="0.35">
      <c r="A177" s="74" t="s">
        <v>253</v>
      </c>
      <c r="B177" s="74" t="s">
        <v>254</v>
      </c>
      <c r="E177" s="57">
        <f t="shared" si="10"/>
        <v>0</v>
      </c>
      <c r="I177" s="57">
        <f t="shared" si="11"/>
        <v>0</v>
      </c>
      <c r="M177" s="57">
        <f t="shared" si="12"/>
        <v>-128002.98999999999</v>
      </c>
      <c r="Q177" s="57">
        <f t="shared" si="13"/>
        <v>0</v>
      </c>
      <c r="S177" s="57">
        <f t="shared" si="14"/>
        <v>-128002.98999999999</v>
      </c>
      <c r="U177" s="74" t="s">
        <v>253</v>
      </c>
      <c r="V177" s="74" t="s">
        <v>254</v>
      </c>
      <c r="Y177" s="57">
        <f t="shared" si="15"/>
        <v>0</v>
      </c>
      <c r="AC177" s="57">
        <f t="shared" si="16"/>
        <v>0</v>
      </c>
      <c r="AG177" s="57">
        <f t="shared" si="17"/>
        <v>-22658.850000000006</v>
      </c>
      <c r="AK177" s="57">
        <f t="shared" si="18"/>
        <v>0</v>
      </c>
      <c r="AM177" s="57">
        <f t="shared" si="19"/>
        <v>-22658.850000000006</v>
      </c>
      <c r="AO177" s="57">
        <f t="shared" si="20"/>
        <v>105344.13999999998</v>
      </c>
    </row>
    <row r="178" spans="1:41" x14ac:dyDescent="0.35">
      <c r="A178" s="74" t="s">
        <v>255</v>
      </c>
      <c r="B178" s="74" t="s">
        <v>256</v>
      </c>
      <c r="E178" s="57">
        <f t="shared" si="10"/>
        <v>0</v>
      </c>
      <c r="I178" s="57">
        <f t="shared" si="11"/>
        <v>0</v>
      </c>
      <c r="M178" s="57">
        <f t="shared" si="12"/>
        <v>-1806982.04</v>
      </c>
      <c r="Q178" s="57">
        <f t="shared" si="13"/>
        <v>0</v>
      </c>
      <c r="S178" s="57">
        <f t="shared" si="14"/>
        <v>-1806982.04</v>
      </c>
      <c r="U178" s="74" t="s">
        <v>255</v>
      </c>
      <c r="V178" s="74" t="s">
        <v>256</v>
      </c>
      <c r="Y178" s="57">
        <f t="shared" si="15"/>
        <v>0</v>
      </c>
      <c r="AC178" s="57">
        <f t="shared" si="16"/>
        <v>0</v>
      </c>
      <c r="AG178" s="57">
        <f t="shared" si="17"/>
        <v>-491286.97</v>
      </c>
      <c r="AK178" s="57">
        <f t="shared" si="18"/>
        <v>0</v>
      </c>
      <c r="AM178" s="57">
        <f t="shared" si="19"/>
        <v>-491286.97</v>
      </c>
      <c r="AO178" s="57">
        <f t="shared" si="20"/>
        <v>1315695.07</v>
      </c>
    </row>
    <row r="179" spans="1:41" x14ac:dyDescent="0.35">
      <c r="A179" s="74" t="s">
        <v>257</v>
      </c>
      <c r="B179" s="74" t="s">
        <v>258</v>
      </c>
      <c r="E179" s="57">
        <f t="shared" si="10"/>
        <v>0</v>
      </c>
      <c r="I179" s="57">
        <f t="shared" si="11"/>
        <v>0</v>
      </c>
      <c r="M179" s="57">
        <f t="shared" si="12"/>
        <v>-116579.48</v>
      </c>
      <c r="Q179" s="57">
        <f t="shared" si="13"/>
        <v>0</v>
      </c>
      <c r="S179" s="57">
        <f t="shared" si="14"/>
        <v>-116579.48</v>
      </c>
      <c r="U179" s="74" t="s">
        <v>257</v>
      </c>
      <c r="V179" s="74" t="s">
        <v>258</v>
      </c>
      <c r="Y179" s="57">
        <f t="shared" si="15"/>
        <v>0</v>
      </c>
      <c r="AC179" s="57">
        <f t="shared" si="16"/>
        <v>0</v>
      </c>
      <c r="AG179" s="57">
        <f t="shared" si="17"/>
        <v>-31695.990000000005</v>
      </c>
      <c r="AK179" s="57">
        <f t="shared" si="18"/>
        <v>0</v>
      </c>
      <c r="AM179" s="57">
        <f t="shared" si="19"/>
        <v>-31695.990000000005</v>
      </c>
      <c r="AO179" s="57">
        <f t="shared" si="20"/>
        <v>84883.489999999991</v>
      </c>
    </row>
    <row r="180" spans="1:41" x14ac:dyDescent="0.35">
      <c r="A180" s="74" t="s">
        <v>259</v>
      </c>
      <c r="B180" s="74" t="s">
        <v>260</v>
      </c>
      <c r="E180" s="57">
        <f t="shared" si="10"/>
        <v>0</v>
      </c>
      <c r="I180" s="57">
        <f t="shared" si="11"/>
        <v>0</v>
      </c>
      <c r="M180" s="57">
        <f t="shared" si="12"/>
        <v>-19429.909999999996</v>
      </c>
      <c r="Q180" s="57">
        <f t="shared" si="13"/>
        <v>0</v>
      </c>
      <c r="S180" s="57">
        <f t="shared" si="14"/>
        <v>-19429.909999999996</v>
      </c>
      <c r="U180" s="74" t="s">
        <v>259</v>
      </c>
      <c r="V180" s="74" t="s">
        <v>260</v>
      </c>
      <c r="Y180" s="57">
        <f t="shared" si="15"/>
        <v>0</v>
      </c>
      <c r="AC180" s="57">
        <f t="shared" si="16"/>
        <v>0</v>
      </c>
      <c r="AG180" s="57">
        <f t="shared" si="17"/>
        <v>-5282.619999999999</v>
      </c>
      <c r="AK180" s="57">
        <f t="shared" si="18"/>
        <v>0</v>
      </c>
      <c r="AM180" s="57">
        <f t="shared" si="19"/>
        <v>-5282.619999999999</v>
      </c>
      <c r="AO180" s="57">
        <f t="shared" si="20"/>
        <v>14147.289999999997</v>
      </c>
    </row>
    <row r="181" spans="1:41" x14ac:dyDescent="0.35">
      <c r="A181" s="74" t="s">
        <v>261</v>
      </c>
      <c r="B181" s="74" t="s">
        <v>262</v>
      </c>
      <c r="E181" s="57">
        <f t="shared" si="10"/>
        <v>0</v>
      </c>
      <c r="I181" s="57">
        <f t="shared" si="11"/>
        <v>0</v>
      </c>
      <c r="M181" s="57">
        <f t="shared" si="12"/>
        <v>476699.05000000005</v>
      </c>
      <c r="Q181" s="57">
        <f t="shared" si="13"/>
        <v>0</v>
      </c>
      <c r="S181" s="57">
        <f t="shared" si="14"/>
        <v>476699.05000000005</v>
      </c>
      <c r="U181" s="74" t="s">
        <v>261</v>
      </c>
      <c r="V181" s="74" t="s">
        <v>262</v>
      </c>
      <c r="Y181" s="57">
        <f t="shared" si="15"/>
        <v>0</v>
      </c>
      <c r="AC181" s="57">
        <f t="shared" si="16"/>
        <v>0</v>
      </c>
      <c r="AG181" s="57">
        <f t="shared" si="17"/>
        <v>790899.75999999978</v>
      </c>
      <c r="AK181" s="57">
        <f t="shared" si="18"/>
        <v>0</v>
      </c>
      <c r="AM181" s="57">
        <f t="shared" si="19"/>
        <v>790899.75999999978</v>
      </c>
      <c r="AO181" s="57">
        <f t="shared" si="20"/>
        <v>314200.70999999973</v>
      </c>
    </row>
    <row r="182" spans="1:41" x14ac:dyDescent="0.35">
      <c r="A182" s="74" t="s">
        <v>263</v>
      </c>
      <c r="B182" s="74" t="s">
        <v>264</v>
      </c>
      <c r="E182" s="57">
        <f t="shared" si="10"/>
        <v>0</v>
      </c>
      <c r="I182" s="57">
        <f t="shared" si="11"/>
        <v>0</v>
      </c>
      <c r="M182" s="57">
        <f t="shared" si="12"/>
        <v>53561.700000000012</v>
      </c>
      <c r="Q182" s="57">
        <f t="shared" si="13"/>
        <v>0</v>
      </c>
      <c r="S182" s="57">
        <f t="shared" si="14"/>
        <v>53561.700000000012</v>
      </c>
      <c r="U182" s="74" t="s">
        <v>263</v>
      </c>
      <c r="V182" s="74" t="s">
        <v>264</v>
      </c>
      <c r="Y182" s="57">
        <f t="shared" si="15"/>
        <v>0</v>
      </c>
      <c r="AC182" s="57">
        <f t="shared" si="16"/>
        <v>0</v>
      </c>
      <c r="AG182" s="57">
        <f t="shared" si="17"/>
        <v>88865.18</v>
      </c>
      <c r="AK182" s="57">
        <f t="shared" si="18"/>
        <v>0</v>
      </c>
      <c r="AM182" s="57">
        <f t="shared" si="19"/>
        <v>88865.18</v>
      </c>
      <c r="AO182" s="57">
        <f t="shared" si="20"/>
        <v>35303.479999999981</v>
      </c>
    </row>
    <row r="183" spans="1:41" x14ac:dyDescent="0.35">
      <c r="A183" s="74" t="s">
        <v>265</v>
      </c>
      <c r="B183" s="74" t="s">
        <v>266</v>
      </c>
      <c r="E183" s="57">
        <f t="shared" si="10"/>
        <v>0</v>
      </c>
      <c r="I183" s="57">
        <f t="shared" si="11"/>
        <v>0</v>
      </c>
      <c r="M183" s="57">
        <f t="shared" si="12"/>
        <v>5356.16</v>
      </c>
      <c r="Q183" s="57">
        <f t="shared" si="13"/>
        <v>0</v>
      </c>
      <c r="S183" s="57">
        <f t="shared" si="14"/>
        <v>5356.16</v>
      </c>
      <c r="U183" s="74" t="s">
        <v>265</v>
      </c>
      <c r="V183" s="74" t="s">
        <v>266</v>
      </c>
      <c r="Y183" s="57">
        <f t="shared" si="15"/>
        <v>0</v>
      </c>
      <c r="AC183" s="57">
        <f t="shared" si="16"/>
        <v>0</v>
      </c>
      <c r="AG183" s="57">
        <f t="shared" si="17"/>
        <v>8886.5199999999968</v>
      </c>
      <c r="AK183" s="57">
        <f t="shared" si="18"/>
        <v>0</v>
      </c>
      <c r="AM183" s="57">
        <f t="shared" si="19"/>
        <v>8886.5199999999968</v>
      </c>
      <c r="AO183" s="57">
        <f t="shared" si="20"/>
        <v>3530.3599999999969</v>
      </c>
    </row>
    <row r="184" spans="1:41" x14ac:dyDescent="0.35">
      <c r="A184" s="74" t="s">
        <v>267</v>
      </c>
      <c r="B184" s="74" t="s">
        <v>268</v>
      </c>
      <c r="E184" s="57">
        <f t="shared" si="10"/>
        <v>0</v>
      </c>
      <c r="I184" s="57">
        <f t="shared" si="11"/>
        <v>0</v>
      </c>
      <c r="M184" s="57">
        <f t="shared" si="12"/>
        <v>0</v>
      </c>
      <c r="Q184" s="57">
        <f t="shared" si="13"/>
        <v>0</v>
      </c>
      <c r="S184" s="57">
        <f t="shared" si="14"/>
        <v>0</v>
      </c>
      <c r="U184" s="74" t="s">
        <v>267</v>
      </c>
      <c r="V184" s="74" t="s">
        <v>268</v>
      </c>
      <c r="Y184" s="57">
        <f t="shared" si="15"/>
        <v>0</v>
      </c>
      <c r="AC184" s="57">
        <f t="shared" si="16"/>
        <v>0</v>
      </c>
      <c r="AG184" s="57">
        <f t="shared" si="17"/>
        <v>0</v>
      </c>
      <c r="AK184" s="57">
        <f t="shared" si="18"/>
        <v>0</v>
      </c>
      <c r="AM184" s="57">
        <f t="shared" si="19"/>
        <v>0</v>
      </c>
      <c r="AO184" s="57">
        <f t="shared" si="20"/>
        <v>0</v>
      </c>
    </row>
    <row r="185" spans="1:41" x14ac:dyDescent="0.35">
      <c r="A185" s="74" t="s">
        <v>269</v>
      </c>
      <c r="B185" s="74" t="s">
        <v>270</v>
      </c>
      <c r="E185" s="57">
        <f t="shared" si="10"/>
        <v>0</v>
      </c>
      <c r="I185" s="57">
        <f t="shared" si="11"/>
        <v>0</v>
      </c>
      <c r="M185" s="57">
        <f t="shared" si="12"/>
        <v>0</v>
      </c>
      <c r="Q185" s="57">
        <f t="shared" si="13"/>
        <v>0</v>
      </c>
      <c r="S185" s="57">
        <f t="shared" si="14"/>
        <v>0</v>
      </c>
      <c r="U185" s="74" t="s">
        <v>269</v>
      </c>
      <c r="V185" s="74" t="s">
        <v>270</v>
      </c>
      <c r="Y185" s="57">
        <f t="shared" si="15"/>
        <v>0</v>
      </c>
      <c r="AC185" s="57">
        <f t="shared" si="16"/>
        <v>0</v>
      </c>
      <c r="AG185" s="57">
        <f t="shared" si="17"/>
        <v>0</v>
      </c>
      <c r="AK185" s="57">
        <f t="shared" si="18"/>
        <v>0</v>
      </c>
      <c r="AM185" s="57">
        <f t="shared" si="19"/>
        <v>0</v>
      </c>
      <c r="AO185" s="57">
        <f t="shared" si="20"/>
        <v>0</v>
      </c>
    </row>
    <row r="186" spans="1:41" x14ac:dyDescent="0.35">
      <c r="A186" s="81" t="s">
        <v>271</v>
      </c>
      <c r="B186" s="81" t="s">
        <v>272</v>
      </c>
      <c r="E186" s="57">
        <f t="shared" si="10"/>
        <v>0</v>
      </c>
      <c r="I186" s="57">
        <f t="shared" si="11"/>
        <v>0</v>
      </c>
      <c r="M186" s="57">
        <f t="shared" si="12"/>
        <v>0</v>
      </c>
      <c r="Q186" s="57">
        <f t="shared" si="13"/>
        <v>1763506.6700000167</v>
      </c>
      <c r="S186" s="57">
        <f t="shared" si="14"/>
        <v>1763506.6700000167</v>
      </c>
      <c r="U186" s="81" t="s">
        <v>271</v>
      </c>
      <c r="V186" s="81" t="s">
        <v>272</v>
      </c>
      <c r="Y186" s="57">
        <f t="shared" si="15"/>
        <v>0</v>
      </c>
      <c r="AC186" s="57">
        <f t="shared" si="16"/>
        <v>0</v>
      </c>
      <c r="AG186" s="57">
        <f t="shared" si="17"/>
        <v>0</v>
      </c>
      <c r="AK186" s="57">
        <f t="shared" si="18"/>
        <v>4268748</v>
      </c>
      <c r="AM186" s="57">
        <f t="shared" si="19"/>
        <v>4268748</v>
      </c>
      <c r="AO186" s="57">
        <f t="shared" si="20"/>
        <v>2505241.3299999833</v>
      </c>
    </row>
    <row r="187" spans="1:41" x14ac:dyDescent="0.35">
      <c r="A187" s="81" t="s">
        <v>273</v>
      </c>
      <c r="B187" s="81" t="s">
        <v>274</v>
      </c>
      <c r="E187" s="57">
        <f t="shared" si="10"/>
        <v>0</v>
      </c>
      <c r="I187" s="57">
        <f t="shared" si="11"/>
        <v>0</v>
      </c>
      <c r="M187" s="57">
        <f t="shared" si="12"/>
        <v>0</v>
      </c>
      <c r="Q187" s="57">
        <f t="shared" si="13"/>
        <v>526761.74000000209</v>
      </c>
      <c r="S187" s="57">
        <f t="shared" si="14"/>
        <v>526761.74000000209</v>
      </c>
      <c r="U187" s="81" t="s">
        <v>273</v>
      </c>
      <c r="V187" s="81" t="s">
        <v>274</v>
      </c>
      <c r="Y187" s="57">
        <f t="shared" si="15"/>
        <v>0</v>
      </c>
      <c r="AC187" s="57">
        <f t="shared" si="16"/>
        <v>0</v>
      </c>
      <c r="AG187" s="57">
        <f t="shared" si="17"/>
        <v>0</v>
      </c>
      <c r="AK187" s="57">
        <f t="shared" si="18"/>
        <v>1275080.5800000057</v>
      </c>
      <c r="AM187" s="57">
        <f t="shared" si="19"/>
        <v>1275080.5800000057</v>
      </c>
      <c r="AO187" s="57">
        <f t="shared" si="20"/>
        <v>748318.84000000358</v>
      </c>
    </row>
    <row r="188" spans="1:41" x14ac:dyDescent="0.35">
      <c r="A188" s="81" t="s">
        <v>275</v>
      </c>
      <c r="B188" s="81" t="s">
        <v>276</v>
      </c>
      <c r="E188" s="57">
        <f t="shared" si="10"/>
        <v>0</v>
      </c>
      <c r="I188" s="57">
        <f t="shared" si="11"/>
        <v>3856371.99</v>
      </c>
      <c r="M188" s="57">
        <f t="shared" si="12"/>
        <v>0</v>
      </c>
      <c r="Q188" s="57">
        <f t="shared" si="13"/>
        <v>-2582487.6999999881</v>
      </c>
      <c r="S188" s="57">
        <f t="shared" si="14"/>
        <v>1273884.2900000121</v>
      </c>
      <c r="U188" s="81" t="s">
        <v>275</v>
      </c>
      <c r="V188" s="81" t="s">
        <v>276</v>
      </c>
      <c r="Y188" s="57">
        <f t="shared" si="15"/>
        <v>0</v>
      </c>
      <c r="AC188" s="57">
        <f t="shared" si="16"/>
        <v>0</v>
      </c>
      <c r="AG188" s="57">
        <f t="shared" si="17"/>
        <v>0</v>
      </c>
      <c r="AK188" s="57">
        <f t="shared" si="18"/>
        <v>1632809.6399999857</v>
      </c>
      <c r="AM188" s="57">
        <f t="shared" si="19"/>
        <v>1632809.6399999857</v>
      </c>
      <c r="AO188" s="57">
        <f t="shared" si="20"/>
        <v>358925.34999997355</v>
      </c>
    </row>
    <row r="189" spans="1:41" x14ac:dyDescent="0.35">
      <c r="A189" s="74" t="s">
        <v>277</v>
      </c>
      <c r="B189" s="74" t="s">
        <v>278</v>
      </c>
      <c r="E189" s="57">
        <f t="shared" si="10"/>
        <v>0</v>
      </c>
      <c r="I189" s="57">
        <f t="shared" si="11"/>
        <v>0</v>
      </c>
      <c r="M189" s="57">
        <f t="shared" si="12"/>
        <v>-40421846.189999998</v>
      </c>
      <c r="Q189" s="57">
        <f t="shared" si="13"/>
        <v>0</v>
      </c>
      <c r="S189" s="57">
        <f t="shared" si="14"/>
        <v>-40421846.189999998</v>
      </c>
      <c r="U189" s="74" t="s">
        <v>277</v>
      </c>
      <c r="V189" s="74" t="s">
        <v>278</v>
      </c>
      <c r="Y189" s="57">
        <f t="shared" si="15"/>
        <v>0</v>
      </c>
      <c r="AC189" s="57">
        <f t="shared" si="16"/>
        <v>0</v>
      </c>
      <c r="AG189" s="57">
        <f t="shared" si="17"/>
        <v>4743788.8599999994</v>
      </c>
      <c r="AK189" s="57">
        <f t="shared" si="18"/>
        <v>0</v>
      </c>
      <c r="AM189" s="57">
        <f t="shared" si="19"/>
        <v>4743788.8599999994</v>
      </c>
      <c r="AO189" s="57">
        <f t="shared" si="20"/>
        <v>45165635.049999997</v>
      </c>
    </row>
    <row r="190" spans="1:41" x14ac:dyDescent="0.35">
      <c r="A190" s="74" t="s">
        <v>279</v>
      </c>
      <c r="B190" s="74" t="s">
        <v>280</v>
      </c>
      <c r="E190" s="57">
        <f t="shared" si="10"/>
        <v>0</v>
      </c>
      <c r="I190" s="57">
        <f t="shared" si="11"/>
        <v>0</v>
      </c>
      <c r="M190" s="57">
        <f t="shared" si="12"/>
        <v>1195729.77</v>
      </c>
      <c r="Q190" s="57">
        <f t="shared" si="13"/>
        <v>0</v>
      </c>
      <c r="S190" s="57">
        <f t="shared" si="14"/>
        <v>1195729.77</v>
      </c>
      <c r="U190" s="74" t="s">
        <v>279</v>
      </c>
      <c r="V190" s="74" t="s">
        <v>280</v>
      </c>
      <c r="Y190" s="57">
        <f t="shared" si="15"/>
        <v>0</v>
      </c>
      <c r="AC190" s="57">
        <f t="shared" si="16"/>
        <v>0</v>
      </c>
      <c r="AG190" s="57">
        <f t="shared" si="17"/>
        <v>-375174.85000000009</v>
      </c>
      <c r="AK190" s="57">
        <f t="shared" si="18"/>
        <v>0</v>
      </c>
      <c r="AM190" s="57">
        <f t="shared" si="19"/>
        <v>-375174.85000000009</v>
      </c>
      <c r="AO190" s="57">
        <f t="shared" si="20"/>
        <v>-1570904.62</v>
      </c>
    </row>
    <row r="191" spans="1:41" x14ac:dyDescent="0.35">
      <c r="A191" s="74" t="s">
        <v>281</v>
      </c>
      <c r="B191" s="74" t="s">
        <v>282</v>
      </c>
      <c r="E191" s="57">
        <f t="shared" si="10"/>
        <v>0</v>
      </c>
      <c r="I191" s="57">
        <f t="shared" si="11"/>
        <v>0</v>
      </c>
      <c r="M191" s="57">
        <f t="shared" si="12"/>
        <v>43676500.340000004</v>
      </c>
      <c r="Q191" s="57">
        <f t="shared" si="13"/>
        <v>0</v>
      </c>
      <c r="S191" s="57">
        <f t="shared" si="14"/>
        <v>43676500.340000004</v>
      </c>
      <c r="U191" s="74" t="s">
        <v>281</v>
      </c>
      <c r="V191" s="74" t="s">
        <v>282</v>
      </c>
      <c r="Y191" s="57">
        <f t="shared" si="15"/>
        <v>0</v>
      </c>
      <c r="AC191" s="57">
        <f t="shared" si="16"/>
        <v>0</v>
      </c>
      <c r="AG191" s="57">
        <f t="shared" si="17"/>
        <v>-2371978.7000000011</v>
      </c>
      <c r="AK191" s="57">
        <f t="shared" si="18"/>
        <v>0</v>
      </c>
      <c r="AM191" s="57">
        <f t="shared" si="19"/>
        <v>-2371978.7000000011</v>
      </c>
      <c r="AO191" s="57">
        <f t="shared" si="20"/>
        <v>-46048479.040000007</v>
      </c>
    </row>
    <row r="192" spans="1:41" x14ac:dyDescent="0.35">
      <c r="A192" s="74" t="s">
        <v>283</v>
      </c>
      <c r="B192" s="74" t="s">
        <v>284</v>
      </c>
      <c r="E192" s="57">
        <f t="shared" si="10"/>
        <v>0</v>
      </c>
      <c r="I192" s="57">
        <f t="shared" si="11"/>
        <v>0</v>
      </c>
      <c r="M192" s="57">
        <f t="shared" si="12"/>
        <v>-162752.25</v>
      </c>
      <c r="Q192" s="57">
        <f t="shared" si="13"/>
        <v>0</v>
      </c>
      <c r="S192" s="57">
        <f t="shared" si="14"/>
        <v>-162752.25</v>
      </c>
      <c r="U192" s="74" t="s">
        <v>283</v>
      </c>
      <c r="V192" s="74" t="s">
        <v>284</v>
      </c>
      <c r="Y192" s="57">
        <f t="shared" si="15"/>
        <v>0</v>
      </c>
      <c r="AC192" s="57">
        <f t="shared" si="16"/>
        <v>0</v>
      </c>
      <c r="AG192" s="57">
        <f t="shared" si="17"/>
        <v>-197814.39000000013</v>
      </c>
      <c r="AK192" s="57">
        <f t="shared" si="18"/>
        <v>0</v>
      </c>
      <c r="AM192" s="57">
        <f t="shared" si="19"/>
        <v>-197814.39000000013</v>
      </c>
      <c r="AO192" s="57">
        <f t="shared" si="20"/>
        <v>-35062.14000000013</v>
      </c>
    </row>
    <row r="193" spans="1:41" x14ac:dyDescent="0.35">
      <c r="A193" s="74" t="s">
        <v>285</v>
      </c>
      <c r="B193" s="74" t="s">
        <v>286</v>
      </c>
      <c r="E193" s="57">
        <f t="shared" si="10"/>
        <v>-199.01000000000022</v>
      </c>
      <c r="I193" s="57">
        <f t="shared" si="11"/>
        <v>4667.4900000000052</v>
      </c>
      <c r="M193" s="57">
        <f t="shared" si="12"/>
        <v>731317.84000000008</v>
      </c>
      <c r="Q193" s="57">
        <f t="shared" si="13"/>
        <v>-9023369.5099999998</v>
      </c>
      <c r="S193" s="57">
        <f t="shared" si="14"/>
        <v>-8287583.1899999995</v>
      </c>
      <c r="U193" s="74" t="s">
        <v>285</v>
      </c>
      <c r="V193" s="74" t="s">
        <v>286</v>
      </c>
      <c r="Y193" s="57">
        <f t="shared" si="15"/>
        <v>7905.5499999999993</v>
      </c>
      <c r="AC193" s="57">
        <f t="shared" si="16"/>
        <v>17052.489999999991</v>
      </c>
      <c r="AG193" s="57">
        <f t="shared" si="17"/>
        <v>189151.12</v>
      </c>
      <c r="AK193" s="57">
        <f t="shared" si="18"/>
        <v>-4467.7599999999993</v>
      </c>
      <c r="AM193" s="57">
        <f t="shared" si="19"/>
        <v>209641.39999999997</v>
      </c>
      <c r="AO193" s="57">
        <f t="shared" si="20"/>
        <v>8497224.5899999999</v>
      </c>
    </row>
    <row r="194" spans="1:41" x14ac:dyDescent="0.35">
      <c r="A194" s="74" t="s">
        <v>287</v>
      </c>
      <c r="B194" s="74" t="s">
        <v>288</v>
      </c>
      <c r="E194" s="57">
        <f t="shared" si="10"/>
        <v>-6.8999999999996362</v>
      </c>
      <c r="I194" s="57">
        <f t="shared" si="11"/>
        <v>1420.5799999999981</v>
      </c>
      <c r="M194" s="57">
        <f t="shared" si="12"/>
        <v>222575</v>
      </c>
      <c r="Q194" s="57">
        <f t="shared" si="13"/>
        <v>-2746242.89</v>
      </c>
      <c r="S194" s="57">
        <f t="shared" si="14"/>
        <v>-2522254.21</v>
      </c>
      <c r="U194" s="74" t="s">
        <v>287</v>
      </c>
      <c r="V194" s="74" t="s">
        <v>288</v>
      </c>
      <c r="Y194" s="57">
        <f t="shared" si="15"/>
        <v>4191.8700000000008</v>
      </c>
      <c r="AC194" s="57">
        <f t="shared" si="16"/>
        <v>5189.8700000000026</v>
      </c>
      <c r="AG194" s="57">
        <f t="shared" si="17"/>
        <v>57567.75</v>
      </c>
      <c r="AK194" s="57">
        <f t="shared" si="18"/>
        <v>-1359.7600000000002</v>
      </c>
      <c r="AM194" s="57">
        <f t="shared" si="19"/>
        <v>65589.73000000001</v>
      </c>
      <c r="AO194" s="57">
        <f t="shared" si="20"/>
        <v>2587843.94</v>
      </c>
    </row>
    <row r="195" spans="1:41" x14ac:dyDescent="0.35">
      <c r="A195" s="74" t="s">
        <v>289</v>
      </c>
      <c r="B195" s="74" t="s">
        <v>290</v>
      </c>
      <c r="E195" s="57">
        <f t="shared" si="10"/>
        <v>-68.590000000000146</v>
      </c>
      <c r="I195" s="57">
        <f t="shared" si="11"/>
        <v>6975.6100000000006</v>
      </c>
      <c r="M195" s="57">
        <f t="shared" si="12"/>
        <v>105988.10999999999</v>
      </c>
      <c r="Q195" s="57">
        <f t="shared" si="13"/>
        <v>-1308109.3400000001</v>
      </c>
      <c r="S195" s="57">
        <f t="shared" si="14"/>
        <v>-1195214.2100000002</v>
      </c>
      <c r="U195" s="74" t="s">
        <v>289</v>
      </c>
      <c r="V195" s="74" t="s">
        <v>290</v>
      </c>
      <c r="Y195" s="57">
        <f t="shared" si="15"/>
        <v>-177.1099999999999</v>
      </c>
      <c r="AC195" s="57">
        <f t="shared" si="16"/>
        <v>7997.9700000000012</v>
      </c>
      <c r="AG195" s="57">
        <f t="shared" si="17"/>
        <v>27413.159999999989</v>
      </c>
      <c r="AK195" s="57">
        <f t="shared" si="18"/>
        <v>-636.71</v>
      </c>
      <c r="AM195" s="57">
        <f t="shared" si="19"/>
        <v>34597.30999999999</v>
      </c>
      <c r="AO195" s="57">
        <f t="shared" si="20"/>
        <v>1229811.5200000003</v>
      </c>
    </row>
    <row r="196" spans="1:41" x14ac:dyDescent="0.35">
      <c r="A196" s="84"/>
      <c r="B196" s="89" t="s">
        <v>291</v>
      </c>
      <c r="C196" s="90"/>
      <c r="D196" s="90"/>
      <c r="E196" s="91">
        <f>SUM(E138:E195)</f>
        <v>7721086.9699999997</v>
      </c>
      <c r="F196" s="90"/>
      <c r="G196" s="90"/>
      <c r="H196" s="90"/>
      <c r="I196" s="91">
        <f>SUM(I138:I195)</f>
        <v>13574395.170000004</v>
      </c>
      <c r="J196" s="90"/>
      <c r="K196" s="90"/>
      <c r="L196" s="90"/>
      <c r="M196" s="91">
        <f>SUM(M138:M195)</f>
        <v>7501162.0800000103</v>
      </c>
      <c r="N196" s="90"/>
      <c r="O196" s="90"/>
      <c r="P196" s="90"/>
      <c r="Q196" s="91">
        <f>SUM(Q138:Q195)</f>
        <v>-32293144.609999973</v>
      </c>
      <c r="R196" s="90"/>
      <c r="S196" s="91">
        <f>SUM(S138:S195)</f>
        <v>-3496500.3899999708</v>
      </c>
      <c r="U196" s="84"/>
      <c r="V196" s="84" t="s">
        <v>291</v>
      </c>
      <c r="Y196" s="91">
        <f>SUM(Y138:Y195)</f>
        <v>62049743.099999994</v>
      </c>
      <c r="Z196" s="91"/>
      <c r="AA196" s="91"/>
      <c r="AB196" s="91"/>
      <c r="AC196" s="91">
        <f>SUM(AC138:AC195)</f>
        <v>20328237.479999997</v>
      </c>
      <c r="AD196" s="91"/>
      <c r="AE196" s="91"/>
      <c r="AF196" s="91"/>
      <c r="AG196" s="91">
        <f>SUM(AG138:AG195)</f>
        <v>6002316.6699999971</v>
      </c>
      <c r="AH196" s="91"/>
      <c r="AI196" s="91"/>
      <c r="AJ196" s="91"/>
      <c r="AK196" s="91">
        <f>SUM(AK138:AK195)</f>
        <v>20673922.639999982</v>
      </c>
      <c r="AL196" s="91"/>
      <c r="AM196" s="91">
        <f>SUM(AM138:AM195)</f>
        <v>109054219.88999999</v>
      </c>
      <c r="AO196" s="91">
        <f>SUM(AO138:AO195)</f>
        <v>112550720.27999996</v>
      </c>
    </row>
    <row r="198" spans="1:41" x14ac:dyDescent="0.35">
      <c r="Y198" s="57">
        <f>+AO173+AO174+AO175</f>
        <v>33571578.890000001</v>
      </c>
      <c r="AM198" s="55" t="s">
        <v>298</v>
      </c>
      <c r="AO198" s="57">
        <f>-AO186-AO187-AO188</f>
        <v>-3612485.5199999604</v>
      </c>
    </row>
    <row r="199" spans="1:41" x14ac:dyDescent="0.35">
      <c r="Y199" s="88"/>
    </row>
    <row r="200" spans="1:41" x14ac:dyDescent="0.35">
      <c r="S200" s="57"/>
      <c r="AO200" s="57">
        <f>+AO196+AO198</f>
        <v>108938234.75999999</v>
      </c>
    </row>
    <row r="201" spans="1:41" x14ac:dyDescent="0.35">
      <c r="Y201" s="57"/>
    </row>
  </sheetData>
  <mergeCells count="13">
    <mergeCell ref="AE3:AG3"/>
    <mergeCell ref="AI3:AK3"/>
    <mergeCell ref="C69:E69"/>
    <mergeCell ref="G69:I69"/>
    <mergeCell ref="K69:M69"/>
    <mergeCell ref="O69:Q69"/>
    <mergeCell ref="S69:S70"/>
    <mergeCell ref="C3:E3"/>
    <mergeCell ref="G3:I3"/>
    <mergeCell ref="K3:M3"/>
    <mergeCell ref="O3:Q3"/>
    <mergeCell ref="W3:Y3"/>
    <mergeCell ref="AA3:AC3"/>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0890-0182-4DC3-985D-8D364554ED30}">
  <dimension ref="A1:T105"/>
  <sheetViews>
    <sheetView topLeftCell="A64" workbookViewId="0">
      <selection activeCell="J52" sqref="J52"/>
    </sheetView>
  </sheetViews>
  <sheetFormatPr defaultRowHeight="13" x14ac:dyDescent="0.3"/>
  <cols>
    <col min="2" max="2" width="59.19921875" bestFit="1" customWidth="1"/>
    <col min="3" max="4" width="0" hidden="1" customWidth="1"/>
    <col min="5" max="5" width="14.5" bestFit="1" customWidth="1"/>
    <col min="7" max="8" width="0" hidden="1" customWidth="1"/>
    <col min="9" max="9" width="16.19921875" customWidth="1"/>
    <col min="11" max="12" width="0" hidden="1" customWidth="1"/>
    <col min="13" max="13" width="17.69921875" customWidth="1"/>
    <col min="15" max="16" width="0" hidden="1" customWidth="1"/>
    <col min="17" max="17" width="14.5" bestFit="1" customWidth="1"/>
    <col min="19" max="19" width="16.296875" bestFit="1" customWidth="1"/>
  </cols>
  <sheetData>
    <row r="1" spans="1:19" x14ac:dyDescent="0.3">
      <c r="A1" t="s">
        <v>292</v>
      </c>
    </row>
    <row r="3" spans="1:19" x14ac:dyDescent="0.3">
      <c r="E3" t="s">
        <v>350</v>
      </c>
      <c r="I3" t="s">
        <v>351</v>
      </c>
      <c r="M3" t="s">
        <v>297</v>
      </c>
      <c r="Q3" t="s">
        <v>166</v>
      </c>
      <c r="S3" t="s">
        <v>294</v>
      </c>
    </row>
    <row r="4" spans="1:19" x14ac:dyDescent="0.3">
      <c r="A4" s="74" t="s">
        <v>299</v>
      </c>
      <c r="B4" s="74" t="s">
        <v>300</v>
      </c>
      <c r="C4" s="75">
        <v>25035401.59</v>
      </c>
      <c r="D4" s="75">
        <v>0</v>
      </c>
      <c r="E4" s="79">
        <f t="shared" ref="E4:E32" si="0">C4+D4</f>
        <v>25035401.59</v>
      </c>
      <c r="F4" s="76"/>
      <c r="G4" s="77">
        <v>1848022.8</v>
      </c>
      <c r="H4" s="75">
        <f>-ROUND($H$183*0.4,)</f>
        <v>0</v>
      </c>
      <c r="I4" s="75">
        <f t="shared" ref="I4:I32" si="1">G4+H4</f>
        <v>1848022.8</v>
      </c>
      <c r="J4" s="76"/>
      <c r="K4" s="75">
        <v>12449842.859999999</v>
      </c>
      <c r="L4" s="75">
        <v>0</v>
      </c>
      <c r="M4" s="75">
        <f t="shared" ref="M4:M32" si="2">K4+L4</f>
        <v>12449842.859999999</v>
      </c>
      <c r="N4" s="76"/>
      <c r="O4" s="75">
        <v>3904190.13</v>
      </c>
      <c r="P4" s="75">
        <v>0</v>
      </c>
      <c r="Q4" s="75">
        <f t="shared" ref="Q4:Q32" si="3">O4+P4</f>
        <v>3904190.13</v>
      </c>
      <c r="R4" s="76"/>
      <c r="S4" s="75">
        <f>+E4+I4+M4+Q4</f>
        <v>43237457.380000003</v>
      </c>
    </row>
    <row r="5" spans="1:19" x14ac:dyDescent="0.3">
      <c r="A5" s="74" t="s">
        <v>301</v>
      </c>
      <c r="B5" s="74" t="s">
        <v>302</v>
      </c>
      <c r="C5" s="75">
        <v>175611501.43000001</v>
      </c>
      <c r="D5" s="75">
        <v>0</v>
      </c>
      <c r="E5" s="79">
        <f t="shared" si="0"/>
        <v>175611501.43000001</v>
      </c>
      <c r="F5" s="76"/>
      <c r="G5" s="77">
        <v>0</v>
      </c>
      <c r="H5" s="75">
        <v>0</v>
      </c>
      <c r="I5" s="75">
        <f t="shared" si="1"/>
        <v>0</v>
      </c>
      <c r="J5" s="76"/>
      <c r="K5" s="75">
        <v>24876101.260000002</v>
      </c>
      <c r="L5" s="75">
        <v>0</v>
      </c>
      <c r="M5" s="75">
        <f t="shared" si="2"/>
        <v>24876101.260000002</v>
      </c>
      <c r="N5" s="76"/>
      <c r="O5" s="75">
        <v>0</v>
      </c>
      <c r="P5" s="75">
        <v>0</v>
      </c>
      <c r="Q5" s="75">
        <f t="shared" si="3"/>
        <v>0</v>
      </c>
      <c r="R5" s="76"/>
      <c r="S5" s="75">
        <f t="shared" ref="S5:S33" si="4">+E5+I5+M5+Q5</f>
        <v>200487602.69</v>
      </c>
    </row>
    <row r="6" spans="1:19" x14ac:dyDescent="0.3">
      <c r="A6" s="74" t="s">
        <v>303</v>
      </c>
      <c r="B6" s="74" t="s">
        <v>304</v>
      </c>
      <c r="C6" s="75">
        <v>147064693.84999999</v>
      </c>
      <c r="D6" s="75">
        <v>0</v>
      </c>
      <c r="E6" s="79">
        <f t="shared" si="0"/>
        <v>147064693.84999999</v>
      </c>
      <c r="F6" s="76"/>
      <c r="G6" s="77">
        <v>0</v>
      </c>
      <c r="H6" s="75">
        <v>0</v>
      </c>
      <c r="I6" s="75">
        <f t="shared" si="1"/>
        <v>0</v>
      </c>
      <c r="J6" s="76"/>
      <c r="K6" s="75">
        <v>25568165.41</v>
      </c>
      <c r="L6" s="75">
        <v>0</v>
      </c>
      <c r="M6" s="75">
        <f t="shared" si="2"/>
        <v>25568165.41</v>
      </c>
      <c r="N6" s="76"/>
      <c r="O6" s="75">
        <v>0</v>
      </c>
      <c r="P6" s="75">
        <v>0</v>
      </c>
      <c r="Q6" s="75">
        <f t="shared" si="3"/>
        <v>0</v>
      </c>
      <c r="R6" s="76"/>
      <c r="S6" s="75">
        <f t="shared" si="4"/>
        <v>172632859.25999999</v>
      </c>
    </row>
    <row r="7" spans="1:19" x14ac:dyDescent="0.3">
      <c r="A7" s="74" t="s">
        <v>305</v>
      </c>
      <c r="B7" s="74" t="s">
        <v>306</v>
      </c>
      <c r="C7" s="75">
        <v>15549892.98</v>
      </c>
      <c r="D7" s="75">
        <v>0</v>
      </c>
      <c r="E7" s="79">
        <f t="shared" si="0"/>
        <v>15549892.98</v>
      </c>
      <c r="F7" s="76"/>
      <c r="G7" s="77">
        <v>0</v>
      </c>
      <c r="H7" s="75">
        <v>0</v>
      </c>
      <c r="I7" s="75">
        <f t="shared" si="1"/>
        <v>0</v>
      </c>
      <c r="J7" s="76"/>
      <c r="K7" s="75">
        <v>-116987</v>
      </c>
      <c r="L7" s="75">
        <v>0</v>
      </c>
      <c r="M7" s="75">
        <f t="shared" si="2"/>
        <v>-116987</v>
      </c>
      <c r="N7" s="76"/>
      <c r="O7" s="75">
        <v>0</v>
      </c>
      <c r="P7" s="75">
        <v>0</v>
      </c>
      <c r="Q7" s="75">
        <f t="shared" si="3"/>
        <v>0</v>
      </c>
      <c r="R7" s="76"/>
      <c r="S7" s="75">
        <f t="shared" si="4"/>
        <v>15432905.98</v>
      </c>
    </row>
    <row r="8" spans="1:19" x14ac:dyDescent="0.3">
      <c r="A8" s="74" t="s">
        <v>307</v>
      </c>
      <c r="B8" s="74" t="s">
        <v>308</v>
      </c>
      <c r="C8" s="75">
        <v>0</v>
      </c>
      <c r="D8" s="75">
        <v>0</v>
      </c>
      <c r="E8" s="79">
        <f t="shared" si="0"/>
        <v>0</v>
      </c>
      <c r="F8" s="76"/>
      <c r="G8" s="77">
        <v>0</v>
      </c>
      <c r="H8" s="75">
        <v>0</v>
      </c>
      <c r="I8" s="75">
        <f t="shared" si="1"/>
        <v>0</v>
      </c>
      <c r="J8" s="76"/>
      <c r="K8" s="75">
        <v>1566264.72</v>
      </c>
      <c r="L8" s="75">
        <v>0</v>
      </c>
      <c r="M8" s="75">
        <f t="shared" si="2"/>
        <v>1566264.72</v>
      </c>
      <c r="N8" s="76"/>
      <c r="O8" s="75">
        <v>0</v>
      </c>
      <c r="P8" s="75">
        <v>0</v>
      </c>
      <c r="Q8" s="75">
        <f t="shared" si="3"/>
        <v>0</v>
      </c>
      <c r="R8" s="76"/>
      <c r="S8" s="75">
        <f t="shared" si="4"/>
        <v>1566264.72</v>
      </c>
    </row>
    <row r="9" spans="1:19" x14ac:dyDescent="0.3">
      <c r="A9" s="74" t="s">
        <v>309</v>
      </c>
      <c r="B9" s="74" t="s">
        <v>310</v>
      </c>
      <c r="C9" s="75">
        <v>1220693.45</v>
      </c>
      <c r="D9" s="75">
        <v>0</v>
      </c>
      <c r="E9" s="79">
        <f t="shared" si="0"/>
        <v>1220693.45</v>
      </c>
      <c r="F9" s="76"/>
      <c r="G9" s="77">
        <v>0</v>
      </c>
      <c r="H9" s="75">
        <v>0</v>
      </c>
      <c r="I9" s="75">
        <f t="shared" si="1"/>
        <v>0</v>
      </c>
      <c r="J9" s="76"/>
      <c r="K9" s="75">
        <v>0</v>
      </c>
      <c r="L9" s="75">
        <v>0</v>
      </c>
      <c r="M9" s="75">
        <f t="shared" si="2"/>
        <v>0</v>
      </c>
      <c r="N9" s="76"/>
      <c r="O9" s="75">
        <v>0</v>
      </c>
      <c r="P9" s="75">
        <v>0</v>
      </c>
      <c r="Q9" s="75">
        <f t="shared" si="3"/>
        <v>0</v>
      </c>
      <c r="R9" s="76"/>
      <c r="S9" s="75">
        <f t="shared" si="4"/>
        <v>1220693.45</v>
      </c>
    </row>
    <row r="10" spans="1:19" x14ac:dyDescent="0.3">
      <c r="A10" s="74" t="s">
        <v>311</v>
      </c>
      <c r="B10" s="74" t="s">
        <v>312</v>
      </c>
      <c r="C10" s="75">
        <v>0</v>
      </c>
      <c r="D10" s="75">
        <v>0</v>
      </c>
      <c r="E10" s="79">
        <f t="shared" si="0"/>
        <v>0</v>
      </c>
      <c r="F10" s="76"/>
      <c r="G10" s="77">
        <v>0</v>
      </c>
      <c r="H10" s="75">
        <v>0</v>
      </c>
      <c r="I10" s="75">
        <f t="shared" si="1"/>
        <v>0</v>
      </c>
      <c r="J10" s="76"/>
      <c r="K10" s="75">
        <v>2107848.11</v>
      </c>
      <c r="L10" s="75">
        <v>0</v>
      </c>
      <c r="M10" s="75">
        <f t="shared" si="2"/>
        <v>2107848.11</v>
      </c>
      <c r="N10" s="76"/>
      <c r="O10" s="75">
        <v>0</v>
      </c>
      <c r="P10" s="75">
        <v>0</v>
      </c>
      <c r="Q10" s="75">
        <f t="shared" si="3"/>
        <v>0</v>
      </c>
      <c r="R10" s="76"/>
      <c r="S10" s="75">
        <f t="shared" si="4"/>
        <v>2107848.11</v>
      </c>
    </row>
    <row r="11" spans="1:19" x14ac:dyDescent="0.3">
      <c r="A11" s="74" t="s">
        <v>313</v>
      </c>
      <c r="B11" s="74" t="s">
        <v>314</v>
      </c>
      <c r="C11" s="75">
        <v>15244086.92</v>
      </c>
      <c r="D11" s="75">
        <v>0</v>
      </c>
      <c r="E11" s="79">
        <f t="shared" si="0"/>
        <v>15244086.92</v>
      </c>
      <c r="F11" s="76"/>
      <c r="G11" s="77">
        <v>0</v>
      </c>
      <c r="H11" s="75">
        <v>0</v>
      </c>
      <c r="I11" s="75">
        <f t="shared" si="1"/>
        <v>0</v>
      </c>
      <c r="J11" s="76"/>
      <c r="K11" s="75">
        <v>0</v>
      </c>
      <c r="L11" s="75">
        <v>0</v>
      </c>
      <c r="M11" s="75">
        <f t="shared" si="2"/>
        <v>0</v>
      </c>
      <c r="N11" s="76"/>
      <c r="O11" s="75">
        <v>0</v>
      </c>
      <c r="P11" s="75">
        <v>0</v>
      </c>
      <c r="Q11" s="75">
        <f t="shared" si="3"/>
        <v>0</v>
      </c>
      <c r="R11" s="76"/>
      <c r="S11" s="75">
        <f t="shared" si="4"/>
        <v>15244086.92</v>
      </c>
    </row>
    <row r="12" spans="1:19" x14ac:dyDescent="0.3">
      <c r="A12" s="74" t="s">
        <v>315</v>
      </c>
      <c r="B12" s="74" t="s">
        <v>316</v>
      </c>
      <c r="C12" s="75">
        <v>0</v>
      </c>
      <c r="D12" s="75">
        <v>0</v>
      </c>
      <c r="E12" s="79">
        <f t="shared" si="0"/>
        <v>0</v>
      </c>
      <c r="F12" s="76"/>
      <c r="G12" s="77">
        <v>1173575021.6700001</v>
      </c>
      <c r="H12" s="75">
        <v>0</v>
      </c>
      <c r="I12" s="75">
        <f t="shared" si="1"/>
        <v>1173575021.6700001</v>
      </c>
      <c r="J12" s="76"/>
      <c r="K12" s="75">
        <v>0</v>
      </c>
      <c r="L12" s="75">
        <v>0</v>
      </c>
      <c r="M12" s="75">
        <f t="shared" si="2"/>
        <v>0</v>
      </c>
      <c r="N12" s="76"/>
      <c r="O12" s="75">
        <v>0</v>
      </c>
      <c r="P12" s="75">
        <v>0</v>
      </c>
      <c r="Q12" s="75">
        <f t="shared" si="3"/>
        <v>0</v>
      </c>
      <c r="R12" s="76"/>
      <c r="S12" s="75">
        <f t="shared" si="4"/>
        <v>1173575021.6700001</v>
      </c>
    </row>
    <row r="13" spans="1:19" x14ac:dyDescent="0.3">
      <c r="A13" s="74" t="s">
        <v>317</v>
      </c>
      <c r="B13" s="74" t="s">
        <v>318</v>
      </c>
      <c r="C13" s="75">
        <v>14814733.42</v>
      </c>
      <c r="D13" s="75">
        <v>0</v>
      </c>
      <c r="E13" s="79">
        <f t="shared" si="0"/>
        <v>14814733.42</v>
      </c>
      <c r="F13" s="76"/>
      <c r="G13" s="77">
        <v>-27093.89</v>
      </c>
      <c r="H13" s="75">
        <v>0</v>
      </c>
      <c r="I13" s="75">
        <f t="shared" si="1"/>
        <v>-27093.89</v>
      </c>
      <c r="J13" s="76"/>
      <c r="K13" s="75">
        <v>-3116818.4</v>
      </c>
      <c r="L13" s="75">
        <v>0</v>
      </c>
      <c r="M13" s="75">
        <f t="shared" si="2"/>
        <v>-3116818.4</v>
      </c>
      <c r="N13" s="76"/>
      <c r="O13" s="75">
        <v>0</v>
      </c>
      <c r="P13" s="75">
        <v>0</v>
      </c>
      <c r="Q13" s="75">
        <f t="shared" si="3"/>
        <v>0</v>
      </c>
      <c r="R13" s="76"/>
      <c r="S13" s="75">
        <f t="shared" si="4"/>
        <v>11670821.129999999</v>
      </c>
    </row>
    <row r="14" spans="1:19" x14ac:dyDescent="0.3">
      <c r="A14" s="74" t="s">
        <v>319</v>
      </c>
      <c r="B14" s="74" t="s">
        <v>320</v>
      </c>
      <c r="C14" s="75">
        <v>0</v>
      </c>
      <c r="D14" s="75">
        <v>0</v>
      </c>
      <c r="E14" s="79">
        <f t="shared" si="0"/>
        <v>0</v>
      </c>
      <c r="F14" s="76"/>
      <c r="G14" s="77">
        <v>0</v>
      </c>
      <c r="H14" s="75">
        <v>0</v>
      </c>
      <c r="I14" s="75">
        <f t="shared" si="1"/>
        <v>0</v>
      </c>
      <c r="J14" s="76"/>
      <c r="K14" s="75">
        <v>14189266.039999999</v>
      </c>
      <c r="L14" s="75">
        <v>0</v>
      </c>
      <c r="M14" s="75">
        <f t="shared" si="2"/>
        <v>14189266.039999999</v>
      </c>
      <c r="N14" s="76"/>
      <c r="O14" s="75">
        <v>0</v>
      </c>
      <c r="P14" s="75"/>
      <c r="Q14" s="75">
        <f t="shared" si="3"/>
        <v>0</v>
      </c>
      <c r="R14" s="76"/>
      <c r="S14" s="75">
        <f t="shared" si="4"/>
        <v>14189266.039999999</v>
      </c>
    </row>
    <row r="15" spans="1:19" x14ac:dyDescent="0.3">
      <c r="A15" s="74" t="s">
        <v>321</v>
      </c>
      <c r="B15" s="74" t="s">
        <v>322</v>
      </c>
      <c r="C15" s="75">
        <v>0</v>
      </c>
      <c r="D15" s="75">
        <v>0</v>
      </c>
      <c r="E15" s="79">
        <f t="shared" si="0"/>
        <v>0</v>
      </c>
      <c r="F15" s="76"/>
      <c r="G15" s="77">
        <v>0</v>
      </c>
      <c r="H15" s="75">
        <v>0</v>
      </c>
      <c r="I15" s="75">
        <f t="shared" si="1"/>
        <v>0</v>
      </c>
      <c r="J15" s="76"/>
      <c r="K15" s="75">
        <v>0</v>
      </c>
      <c r="L15" s="75">
        <v>0</v>
      </c>
      <c r="M15" s="75">
        <f t="shared" si="2"/>
        <v>0</v>
      </c>
      <c r="N15" s="76"/>
      <c r="O15" s="75">
        <v>7011801.5800000001</v>
      </c>
      <c r="P15" s="80">
        <v>171349570.11000001</v>
      </c>
      <c r="Q15" s="75">
        <f t="shared" si="3"/>
        <v>178361371.69000003</v>
      </c>
      <c r="R15" s="76"/>
      <c r="S15" s="75">
        <f t="shared" si="4"/>
        <v>178361371.69000003</v>
      </c>
    </row>
    <row r="16" spans="1:19" x14ac:dyDescent="0.3">
      <c r="A16" s="74" t="s">
        <v>323</v>
      </c>
      <c r="B16" s="74" t="s">
        <v>324</v>
      </c>
      <c r="C16" s="75">
        <v>0</v>
      </c>
      <c r="D16" s="75">
        <v>0</v>
      </c>
      <c r="E16" s="79">
        <f t="shared" si="0"/>
        <v>0</v>
      </c>
      <c r="F16" s="76"/>
      <c r="G16" s="77">
        <v>0</v>
      </c>
      <c r="H16" s="75">
        <v>0</v>
      </c>
      <c r="I16" s="75">
        <f t="shared" si="1"/>
        <v>0</v>
      </c>
      <c r="J16" s="76"/>
      <c r="K16" s="75">
        <v>245818.86</v>
      </c>
      <c r="L16" s="75">
        <v>0</v>
      </c>
      <c r="M16" s="75">
        <f t="shared" si="2"/>
        <v>245818.86</v>
      </c>
      <c r="N16" s="76"/>
      <c r="O16" s="75">
        <v>0</v>
      </c>
      <c r="P16" s="75">
        <v>0</v>
      </c>
      <c r="Q16" s="75">
        <f t="shared" si="3"/>
        <v>0</v>
      </c>
      <c r="R16" s="76"/>
      <c r="S16" s="75">
        <f t="shared" si="4"/>
        <v>245818.86</v>
      </c>
    </row>
    <row r="17" spans="1:19" x14ac:dyDescent="0.3">
      <c r="A17" s="74" t="s">
        <v>325</v>
      </c>
      <c r="B17" s="74" t="s">
        <v>326</v>
      </c>
      <c r="C17" s="75">
        <v>0</v>
      </c>
      <c r="D17" s="75">
        <v>0</v>
      </c>
      <c r="E17" s="79">
        <f t="shared" si="0"/>
        <v>0</v>
      </c>
      <c r="F17" s="76"/>
      <c r="G17" s="77">
        <v>0</v>
      </c>
      <c r="H17" s="75">
        <v>0</v>
      </c>
      <c r="I17" s="75">
        <f t="shared" si="1"/>
        <v>0</v>
      </c>
      <c r="J17" s="76"/>
      <c r="K17" s="75">
        <v>-408160.04</v>
      </c>
      <c r="L17" s="75">
        <v>0</v>
      </c>
      <c r="M17" s="75">
        <f t="shared" si="2"/>
        <v>-408160.04</v>
      </c>
      <c r="N17" s="76"/>
      <c r="O17" s="75">
        <v>0</v>
      </c>
      <c r="P17" s="75">
        <v>0</v>
      </c>
      <c r="Q17" s="75">
        <f t="shared" si="3"/>
        <v>0</v>
      </c>
      <c r="R17" s="76"/>
      <c r="S17" s="75">
        <f t="shared" si="4"/>
        <v>-408160.04</v>
      </c>
    </row>
    <row r="18" spans="1:19" x14ac:dyDescent="0.3">
      <c r="A18" s="74" t="s">
        <v>327</v>
      </c>
      <c r="B18" s="74" t="s">
        <v>184</v>
      </c>
      <c r="C18" s="75">
        <v>671726.27</v>
      </c>
      <c r="D18" s="75">
        <v>0</v>
      </c>
      <c r="E18" s="79">
        <f t="shared" si="0"/>
        <v>671726.27</v>
      </c>
      <c r="F18" s="76"/>
      <c r="G18" s="77">
        <v>646757.77</v>
      </c>
      <c r="H18" s="75">
        <v>0</v>
      </c>
      <c r="I18" s="75">
        <f t="shared" si="1"/>
        <v>646757.77</v>
      </c>
      <c r="J18" s="76"/>
      <c r="K18" s="75">
        <v>70362495.049999997</v>
      </c>
      <c r="L18" s="75">
        <v>0</v>
      </c>
      <c r="M18" s="75">
        <f t="shared" si="2"/>
        <v>70362495.049999997</v>
      </c>
      <c r="N18" s="76"/>
      <c r="O18" s="75">
        <v>-141657</v>
      </c>
      <c r="P18" s="75">
        <v>0</v>
      </c>
      <c r="Q18" s="75">
        <f t="shared" si="3"/>
        <v>-141657</v>
      </c>
      <c r="R18" s="76"/>
      <c r="S18" s="75">
        <f t="shared" si="4"/>
        <v>71539322.090000004</v>
      </c>
    </row>
    <row r="19" spans="1:19" x14ac:dyDescent="0.3">
      <c r="A19" s="74" t="s">
        <v>328</v>
      </c>
      <c r="B19" s="74" t="s">
        <v>329</v>
      </c>
      <c r="C19" s="75">
        <v>5190299.79</v>
      </c>
      <c r="D19" s="75">
        <v>0</v>
      </c>
      <c r="E19" s="79">
        <f t="shared" si="0"/>
        <v>5190299.79</v>
      </c>
      <c r="F19" s="76"/>
      <c r="G19" s="77">
        <v>186700.77</v>
      </c>
      <c r="H19" s="75">
        <f>-ROUND($H$183*0.08,)</f>
        <v>0</v>
      </c>
      <c r="I19" s="75">
        <f t="shared" si="1"/>
        <v>186700.77</v>
      </c>
      <c r="J19" s="76"/>
      <c r="K19" s="75">
        <v>1244984.47</v>
      </c>
      <c r="L19" s="75">
        <v>0</v>
      </c>
      <c r="M19" s="75">
        <f t="shared" si="2"/>
        <v>1244984.47</v>
      </c>
      <c r="N19" s="76"/>
      <c r="O19" s="75">
        <v>390419.23</v>
      </c>
      <c r="P19" s="75">
        <v>0</v>
      </c>
      <c r="Q19" s="75">
        <f t="shared" si="3"/>
        <v>390419.23</v>
      </c>
      <c r="R19" s="76"/>
      <c r="S19" s="75">
        <f t="shared" si="4"/>
        <v>7012404.2599999998</v>
      </c>
    </row>
    <row r="20" spans="1:19" x14ac:dyDescent="0.3">
      <c r="A20" s="74" t="s">
        <v>330</v>
      </c>
      <c r="B20" s="74" t="s">
        <v>331</v>
      </c>
      <c r="C20" s="75">
        <v>68074974.180000007</v>
      </c>
      <c r="D20" s="75">
        <v>0</v>
      </c>
      <c r="E20" s="79">
        <f t="shared" si="0"/>
        <v>68074974.180000007</v>
      </c>
      <c r="F20" s="76"/>
      <c r="G20" s="77">
        <v>25253.72</v>
      </c>
      <c r="H20" s="75">
        <v>0</v>
      </c>
      <c r="I20" s="75">
        <f t="shared" si="1"/>
        <v>25253.72</v>
      </c>
      <c r="J20" s="76"/>
      <c r="K20" s="75">
        <v>16046271.5</v>
      </c>
      <c r="L20" s="75">
        <v>0</v>
      </c>
      <c r="M20" s="75">
        <f t="shared" si="2"/>
        <v>16046271.5</v>
      </c>
      <c r="N20" s="76"/>
      <c r="O20" s="75">
        <v>0</v>
      </c>
      <c r="P20" s="75">
        <v>0</v>
      </c>
      <c r="Q20" s="75">
        <f t="shared" si="3"/>
        <v>0</v>
      </c>
      <c r="R20" s="76"/>
      <c r="S20" s="75">
        <f t="shared" si="4"/>
        <v>84146499.400000006</v>
      </c>
    </row>
    <row r="21" spans="1:19" x14ac:dyDescent="0.3">
      <c r="A21" s="74" t="s">
        <v>332</v>
      </c>
      <c r="B21" s="74" t="s">
        <v>333</v>
      </c>
      <c r="C21" s="75">
        <v>9469733.6999999993</v>
      </c>
      <c r="D21" s="75">
        <v>0</v>
      </c>
      <c r="E21" s="79">
        <f t="shared" si="0"/>
        <v>9469733.6999999993</v>
      </c>
      <c r="F21" s="76"/>
      <c r="G21" s="77">
        <v>0</v>
      </c>
      <c r="H21" s="75">
        <v>0</v>
      </c>
      <c r="I21" s="75">
        <f t="shared" si="1"/>
        <v>0</v>
      </c>
      <c r="J21" s="76"/>
      <c r="K21" s="75">
        <v>172499.01</v>
      </c>
      <c r="L21" s="75">
        <v>0</v>
      </c>
      <c r="M21" s="75">
        <f t="shared" si="2"/>
        <v>172499.01</v>
      </c>
      <c r="N21" s="76"/>
      <c r="O21" s="75">
        <v>0</v>
      </c>
      <c r="P21" s="75">
        <v>0</v>
      </c>
      <c r="Q21" s="75">
        <f t="shared" si="3"/>
        <v>0</v>
      </c>
      <c r="R21" s="76"/>
      <c r="S21" s="75">
        <f t="shared" si="4"/>
        <v>9642232.709999999</v>
      </c>
    </row>
    <row r="22" spans="1:19" x14ac:dyDescent="0.3">
      <c r="A22" s="74" t="s">
        <v>334</v>
      </c>
      <c r="B22" s="74" t="s">
        <v>335</v>
      </c>
      <c r="C22" s="75">
        <v>26104.05</v>
      </c>
      <c r="D22" s="75">
        <v>0</v>
      </c>
      <c r="E22" s="79">
        <f t="shared" si="0"/>
        <v>26104.05</v>
      </c>
      <c r="F22" s="76"/>
      <c r="G22" s="77">
        <v>26253.8</v>
      </c>
      <c r="H22" s="75">
        <v>0</v>
      </c>
      <c r="I22" s="75">
        <f t="shared" si="1"/>
        <v>26253.8</v>
      </c>
      <c r="J22" s="76"/>
      <c r="K22" s="75">
        <v>225753.9</v>
      </c>
      <c r="L22" s="75">
        <v>0</v>
      </c>
      <c r="M22" s="75">
        <f t="shared" si="2"/>
        <v>225753.9</v>
      </c>
      <c r="N22" s="76"/>
      <c r="O22" s="75">
        <v>0</v>
      </c>
      <c r="P22" s="75">
        <v>0</v>
      </c>
      <c r="Q22" s="75">
        <f t="shared" si="3"/>
        <v>0</v>
      </c>
      <c r="R22" s="76"/>
      <c r="S22" s="75">
        <f t="shared" si="4"/>
        <v>278111.75</v>
      </c>
    </row>
    <row r="23" spans="1:19" x14ac:dyDescent="0.3">
      <c r="A23" s="74" t="s">
        <v>336</v>
      </c>
      <c r="B23" s="74" t="s">
        <v>337</v>
      </c>
      <c r="C23" s="75">
        <v>0</v>
      </c>
      <c r="D23" s="75">
        <v>0</v>
      </c>
      <c r="E23" s="79">
        <f t="shared" si="0"/>
        <v>0</v>
      </c>
      <c r="F23" s="76"/>
      <c r="G23" s="77">
        <v>0</v>
      </c>
      <c r="H23" s="75">
        <v>0</v>
      </c>
      <c r="I23" s="75">
        <f t="shared" si="1"/>
        <v>0</v>
      </c>
      <c r="J23" s="76"/>
      <c r="K23" s="75">
        <v>130667.99</v>
      </c>
      <c r="L23" s="75">
        <v>0</v>
      </c>
      <c r="M23" s="75">
        <f t="shared" si="2"/>
        <v>130667.99</v>
      </c>
      <c r="N23" s="76"/>
      <c r="O23" s="75">
        <v>0</v>
      </c>
      <c r="P23" s="75">
        <v>0</v>
      </c>
      <c r="Q23" s="75">
        <f t="shared" si="3"/>
        <v>0</v>
      </c>
      <c r="R23" s="76"/>
      <c r="S23" s="75">
        <f t="shared" si="4"/>
        <v>130667.99</v>
      </c>
    </row>
    <row r="24" spans="1:19" x14ac:dyDescent="0.3">
      <c r="A24" s="74" t="s">
        <v>338</v>
      </c>
      <c r="B24" s="74" t="s">
        <v>316</v>
      </c>
      <c r="C24" s="75">
        <v>0</v>
      </c>
      <c r="D24" s="75">
        <v>0</v>
      </c>
      <c r="E24" s="79">
        <f t="shared" si="0"/>
        <v>0</v>
      </c>
      <c r="F24" s="76"/>
      <c r="G24" s="77">
        <v>48898959.240000002</v>
      </c>
      <c r="H24" s="75">
        <v>0</v>
      </c>
      <c r="I24" s="75">
        <f t="shared" si="1"/>
        <v>48898959.240000002</v>
      </c>
      <c r="J24" s="76"/>
      <c r="K24" s="75">
        <v>0</v>
      </c>
      <c r="L24" s="75">
        <v>0</v>
      </c>
      <c r="M24" s="75">
        <f t="shared" si="2"/>
        <v>0</v>
      </c>
      <c r="N24" s="76"/>
      <c r="O24" s="75">
        <v>0</v>
      </c>
      <c r="P24" s="75">
        <v>0</v>
      </c>
      <c r="Q24" s="75">
        <f t="shared" si="3"/>
        <v>0</v>
      </c>
      <c r="R24" s="76"/>
      <c r="S24" s="75">
        <f t="shared" si="4"/>
        <v>48898959.240000002</v>
      </c>
    </row>
    <row r="25" spans="1:19" x14ac:dyDescent="0.3">
      <c r="A25" s="74" t="s">
        <v>339</v>
      </c>
      <c r="B25" s="74" t="s">
        <v>318</v>
      </c>
      <c r="C25" s="75">
        <v>1368248.12</v>
      </c>
      <c r="D25" s="75">
        <v>0</v>
      </c>
      <c r="E25" s="79">
        <f t="shared" si="0"/>
        <v>1368248.12</v>
      </c>
      <c r="F25" s="76"/>
      <c r="G25" s="77">
        <v>0</v>
      </c>
      <c r="H25" s="75">
        <v>0</v>
      </c>
      <c r="I25" s="75">
        <f t="shared" si="1"/>
        <v>0</v>
      </c>
      <c r="J25" s="76"/>
      <c r="K25" s="75">
        <v>0</v>
      </c>
      <c r="L25" s="75">
        <v>0</v>
      </c>
      <c r="M25" s="75">
        <f t="shared" si="2"/>
        <v>0</v>
      </c>
      <c r="N25" s="76"/>
      <c r="O25" s="75">
        <v>0</v>
      </c>
      <c r="P25" s="75">
        <v>0</v>
      </c>
      <c r="Q25" s="75">
        <f t="shared" si="3"/>
        <v>0</v>
      </c>
      <c r="R25" s="76"/>
      <c r="S25" s="75">
        <f t="shared" si="4"/>
        <v>1368248.12</v>
      </c>
    </row>
    <row r="26" spans="1:19" x14ac:dyDescent="0.3">
      <c r="A26" s="74" t="s">
        <v>340</v>
      </c>
      <c r="B26" s="74" t="s">
        <v>320</v>
      </c>
      <c r="C26" s="75">
        <v>0</v>
      </c>
      <c r="D26" s="75">
        <v>0</v>
      </c>
      <c r="E26" s="79">
        <f t="shared" si="0"/>
        <v>0</v>
      </c>
      <c r="F26" s="76"/>
      <c r="G26" s="77">
        <v>0</v>
      </c>
      <c r="H26" s="75">
        <v>0</v>
      </c>
      <c r="I26" s="75">
        <f t="shared" si="1"/>
        <v>0</v>
      </c>
      <c r="J26" s="76"/>
      <c r="K26" s="75">
        <v>0</v>
      </c>
      <c r="L26" s="75">
        <v>0</v>
      </c>
      <c r="M26" s="75">
        <f t="shared" si="2"/>
        <v>0</v>
      </c>
      <c r="N26" s="76"/>
      <c r="O26" s="75">
        <v>0</v>
      </c>
      <c r="P26" s="75">
        <v>0</v>
      </c>
      <c r="Q26" s="75">
        <f t="shared" si="3"/>
        <v>0</v>
      </c>
      <c r="R26" s="76"/>
      <c r="S26" s="75">
        <f t="shared" si="4"/>
        <v>0</v>
      </c>
    </row>
    <row r="27" spans="1:19" x14ac:dyDescent="0.3">
      <c r="A27" s="74" t="s">
        <v>341</v>
      </c>
      <c r="B27" s="74" t="s">
        <v>322</v>
      </c>
      <c r="C27" s="75">
        <v>0</v>
      </c>
      <c r="D27" s="75">
        <v>0</v>
      </c>
      <c r="E27" s="79">
        <f t="shared" si="0"/>
        <v>0</v>
      </c>
      <c r="F27" s="76"/>
      <c r="G27" s="77">
        <v>0</v>
      </c>
      <c r="H27" s="75">
        <v>0</v>
      </c>
      <c r="I27" s="75">
        <f t="shared" si="1"/>
        <v>0</v>
      </c>
      <c r="J27" s="76"/>
      <c r="K27" s="75">
        <v>0</v>
      </c>
      <c r="L27" s="75">
        <v>0</v>
      </c>
      <c r="M27" s="75">
        <f t="shared" si="2"/>
        <v>0</v>
      </c>
      <c r="N27" s="76"/>
      <c r="O27" s="75">
        <v>1516065.21</v>
      </c>
      <c r="P27" s="80">
        <v>37514017.240000002</v>
      </c>
      <c r="Q27" s="75">
        <f t="shared" si="3"/>
        <v>39030082.450000003</v>
      </c>
      <c r="R27" s="76"/>
      <c r="S27" s="75">
        <f t="shared" si="4"/>
        <v>39030082.450000003</v>
      </c>
    </row>
    <row r="28" spans="1:19" x14ac:dyDescent="0.3">
      <c r="A28" s="74" t="s">
        <v>342</v>
      </c>
      <c r="B28" s="74" t="s">
        <v>184</v>
      </c>
      <c r="C28" s="75">
        <v>0</v>
      </c>
      <c r="D28" s="75">
        <v>0</v>
      </c>
      <c r="E28" s="79">
        <f t="shared" si="0"/>
        <v>0</v>
      </c>
      <c r="F28" s="76"/>
      <c r="G28" s="77">
        <v>6216.25</v>
      </c>
      <c r="H28" s="75">
        <v>0</v>
      </c>
      <c r="I28" s="75">
        <f t="shared" si="1"/>
        <v>6216.25</v>
      </c>
      <c r="J28" s="76"/>
      <c r="K28" s="75">
        <v>48765.73</v>
      </c>
      <c r="L28" s="75">
        <v>0</v>
      </c>
      <c r="M28" s="75">
        <f t="shared" si="2"/>
        <v>48765.73</v>
      </c>
      <c r="N28" s="76"/>
      <c r="O28" s="75">
        <v>0</v>
      </c>
      <c r="P28" s="75">
        <v>0</v>
      </c>
      <c r="Q28" s="75">
        <f t="shared" si="3"/>
        <v>0</v>
      </c>
      <c r="R28" s="76"/>
      <c r="S28" s="75">
        <f t="shared" si="4"/>
        <v>54981.98</v>
      </c>
    </row>
    <row r="29" spans="1:19" x14ac:dyDescent="0.3">
      <c r="A29" s="74" t="s">
        <v>343</v>
      </c>
      <c r="B29" s="74" t="s">
        <v>344</v>
      </c>
      <c r="C29" s="75">
        <v>667244.56999999995</v>
      </c>
      <c r="D29" s="75">
        <v>0</v>
      </c>
      <c r="E29" s="79">
        <f t="shared" si="0"/>
        <v>667244.56999999995</v>
      </c>
      <c r="F29" s="76"/>
      <c r="G29" s="77">
        <v>35860.35</v>
      </c>
      <c r="H29" s="75">
        <v>0</v>
      </c>
      <c r="I29" s="75">
        <f t="shared" si="1"/>
        <v>35860.35</v>
      </c>
      <c r="J29" s="76"/>
      <c r="K29" s="75">
        <v>1117286.08</v>
      </c>
      <c r="L29" s="75">
        <v>0</v>
      </c>
      <c r="M29" s="75">
        <f t="shared" si="2"/>
        <v>1117286.08</v>
      </c>
      <c r="N29" s="76"/>
      <c r="O29" s="75">
        <v>0</v>
      </c>
      <c r="P29" s="75">
        <v>0</v>
      </c>
      <c r="Q29" s="75">
        <f t="shared" si="3"/>
        <v>0</v>
      </c>
      <c r="R29" s="76"/>
      <c r="S29" s="75">
        <f t="shared" si="4"/>
        <v>1820391</v>
      </c>
    </row>
    <row r="30" spans="1:19" x14ac:dyDescent="0.3">
      <c r="A30" s="74" t="s">
        <v>345</v>
      </c>
      <c r="B30" s="74" t="s">
        <v>346</v>
      </c>
      <c r="C30" s="75">
        <v>0</v>
      </c>
      <c r="D30" s="75">
        <v>0</v>
      </c>
      <c r="E30" s="79">
        <f t="shared" si="0"/>
        <v>0</v>
      </c>
      <c r="F30" s="76"/>
      <c r="G30" s="77">
        <v>0</v>
      </c>
      <c r="H30" s="75">
        <v>0</v>
      </c>
      <c r="I30" s="75">
        <f t="shared" si="1"/>
        <v>0</v>
      </c>
      <c r="J30" s="76"/>
      <c r="K30" s="75">
        <v>1649029.66</v>
      </c>
      <c r="L30" s="75">
        <v>0</v>
      </c>
      <c r="M30" s="75">
        <f t="shared" si="2"/>
        <v>1649029.66</v>
      </c>
      <c r="N30" s="76"/>
      <c r="O30" s="75">
        <v>0</v>
      </c>
      <c r="P30" s="75">
        <v>0</v>
      </c>
      <c r="Q30" s="75">
        <f t="shared" si="3"/>
        <v>0</v>
      </c>
      <c r="R30" s="76"/>
      <c r="S30" s="75">
        <f t="shared" si="4"/>
        <v>1649029.66</v>
      </c>
    </row>
    <row r="31" spans="1:19" x14ac:dyDescent="0.3">
      <c r="A31" s="74" t="s">
        <v>347</v>
      </c>
      <c r="B31" s="74" t="s">
        <v>348</v>
      </c>
      <c r="C31" s="75">
        <v>0</v>
      </c>
      <c r="D31" s="75">
        <v>0</v>
      </c>
      <c r="E31" s="79">
        <f t="shared" si="0"/>
        <v>0</v>
      </c>
      <c r="F31" s="76"/>
      <c r="G31" s="77">
        <v>0</v>
      </c>
      <c r="H31" s="75">
        <v>0</v>
      </c>
      <c r="I31" s="75">
        <f t="shared" si="1"/>
        <v>0</v>
      </c>
      <c r="J31" s="76"/>
      <c r="K31" s="75">
        <v>0</v>
      </c>
      <c r="L31" s="75">
        <v>0</v>
      </c>
      <c r="M31" s="75">
        <f t="shared" si="2"/>
        <v>0</v>
      </c>
      <c r="N31" s="76"/>
      <c r="O31" s="75">
        <v>11256463.09</v>
      </c>
      <c r="P31" s="75">
        <v>0</v>
      </c>
      <c r="Q31" s="75">
        <f t="shared" si="3"/>
        <v>11256463.09</v>
      </c>
      <c r="R31" s="76"/>
      <c r="S31" s="75">
        <f t="shared" si="4"/>
        <v>11256463.09</v>
      </c>
    </row>
    <row r="32" spans="1:19" x14ac:dyDescent="0.3">
      <c r="A32" s="74">
        <v>505</v>
      </c>
      <c r="B32" s="74" t="s">
        <v>322</v>
      </c>
      <c r="C32" s="75">
        <v>0</v>
      </c>
      <c r="D32" s="75">
        <v>0</v>
      </c>
      <c r="E32" s="79">
        <f t="shared" si="0"/>
        <v>0</v>
      </c>
      <c r="F32" s="76"/>
      <c r="G32" s="77">
        <v>0</v>
      </c>
      <c r="H32" s="75">
        <v>0</v>
      </c>
      <c r="I32" s="75">
        <f t="shared" si="1"/>
        <v>0</v>
      </c>
      <c r="J32" s="76"/>
      <c r="K32" s="75">
        <v>0</v>
      </c>
      <c r="L32" s="75">
        <v>0</v>
      </c>
      <c r="M32" s="75">
        <f t="shared" si="2"/>
        <v>0</v>
      </c>
      <c r="N32" s="76"/>
      <c r="O32" s="75">
        <v>0</v>
      </c>
      <c r="P32" s="80">
        <v>311593.08</v>
      </c>
      <c r="Q32" s="75">
        <f t="shared" si="3"/>
        <v>311593.08</v>
      </c>
      <c r="R32" s="76"/>
      <c r="S32" s="75">
        <f t="shared" si="4"/>
        <v>311593.08</v>
      </c>
    </row>
    <row r="33" spans="1:20" x14ac:dyDescent="0.3">
      <c r="A33" s="84"/>
      <c r="B33" s="84" t="s">
        <v>349</v>
      </c>
      <c r="C33" s="86">
        <f>SUM(C4:C32)</f>
        <v>480009334.32000005</v>
      </c>
      <c r="D33" s="86">
        <f>SUM(D4:D31)</f>
        <v>0</v>
      </c>
      <c r="E33" s="98">
        <f>SUM(E4:E32)</f>
        <v>480009334.32000005</v>
      </c>
      <c r="F33" s="87"/>
      <c r="G33" s="85">
        <f t="shared" ref="G33:Q33" si="5">SUM(G4:G32)</f>
        <v>1225221952.4799998</v>
      </c>
      <c r="H33" s="86">
        <f t="shared" si="5"/>
        <v>0</v>
      </c>
      <c r="I33" s="86">
        <f t="shared" si="5"/>
        <v>1225221952.4799998</v>
      </c>
      <c r="J33" s="87"/>
      <c r="K33" s="86">
        <f t="shared" si="5"/>
        <v>168359095.21000001</v>
      </c>
      <c r="L33" s="86">
        <f t="shared" si="5"/>
        <v>0</v>
      </c>
      <c r="M33" s="86">
        <f t="shared" si="5"/>
        <v>168359095.21000001</v>
      </c>
      <c r="N33" s="87"/>
      <c r="O33" s="86">
        <f t="shared" si="5"/>
        <v>23937282.240000002</v>
      </c>
      <c r="P33" s="86">
        <f>SUM(P4:P32)</f>
        <v>209175180.43000004</v>
      </c>
      <c r="Q33" s="86">
        <f t="shared" si="5"/>
        <v>233112462.67000002</v>
      </c>
      <c r="R33" s="87"/>
      <c r="S33" s="75">
        <f t="shared" si="4"/>
        <v>2106702844.6799998</v>
      </c>
    </row>
    <row r="36" spans="1:20" x14ac:dyDescent="0.3">
      <c r="A36" t="s">
        <v>160</v>
      </c>
    </row>
    <row r="38" spans="1:20" x14ac:dyDescent="0.3">
      <c r="A38" s="69"/>
      <c r="B38" s="69"/>
      <c r="C38" s="70" t="s">
        <v>352</v>
      </c>
      <c r="D38" s="70"/>
      <c r="E38" s="70"/>
      <c r="F38" s="71"/>
      <c r="G38" s="70" t="s">
        <v>352</v>
      </c>
      <c r="H38" s="70"/>
      <c r="I38" s="70"/>
      <c r="J38" s="71"/>
      <c r="K38" s="70" t="s">
        <v>352</v>
      </c>
      <c r="L38" s="70"/>
      <c r="M38" s="70"/>
      <c r="N38" s="71"/>
      <c r="O38" s="70" t="s">
        <v>352</v>
      </c>
      <c r="P38" s="70" t="s">
        <v>174</v>
      </c>
      <c r="Q38" s="70"/>
      <c r="R38" s="71"/>
      <c r="S38" s="70" t="s">
        <v>352</v>
      </c>
      <c r="T38" s="99"/>
    </row>
    <row r="39" spans="1:20" x14ac:dyDescent="0.3">
      <c r="A39" s="74" t="s">
        <v>299</v>
      </c>
      <c r="B39" s="74" t="s">
        <v>300</v>
      </c>
      <c r="C39" s="75">
        <v>27433045.75</v>
      </c>
      <c r="D39" s="75">
        <v>0</v>
      </c>
      <c r="E39" s="79">
        <f t="shared" ref="E39:E67" si="6">C39+D39</f>
        <v>27433045.75</v>
      </c>
      <c r="F39" s="76"/>
      <c r="G39" s="77">
        <v>1677808.41</v>
      </c>
      <c r="H39" s="75">
        <f>-ROUND($H$183*0.4,)</f>
        <v>0</v>
      </c>
      <c r="I39" s="75">
        <f t="shared" ref="I39:I67" si="7">G39+H39</f>
        <v>1677808.41</v>
      </c>
      <c r="J39" s="76"/>
      <c r="K39" s="75">
        <v>12282034.439999999</v>
      </c>
      <c r="L39" s="75">
        <v>0</v>
      </c>
      <c r="M39" s="75">
        <f t="shared" ref="M39:M67" si="8">K39+L39</f>
        <v>12282034.439999999</v>
      </c>
      <c r="N39" s="76"/>
      <c r="O39" s="75">
        <v>5874164.3499999996</v>
      </c>
      <c r="P39" s="75">
        <v>0</v>
      </c>
      <c r="Q39" s="75">
        <f t="shared" ref="Q39:Q67" si="9">O39+P39</f>
        <v>5874164.3499999996</v>
      </c>
      <c r="R39" s="76"/>
      <c r="S39" s="75">
        <f>+Q39+M39+I39+E39</f>
        <v>47267052.950000003</v>
      </c>
      <c r="T39" s="100"/>
    </row>
    <row r="40" spans="1:20" x14ac:dyDescent="0.3">
      <c r="A40" s="74" t="s">
        <v>301</v>
      </c>
      <c r="B40" s="74" t="s">
        <v>302</v>
      </c>
      <c r="C40" s="75">
        <v>199196699.12</v>
      </c>
      <c r="D40" s="75">
        <v>0</v>
      </c>
      <c r="E40" s="79">
        <f t="shared" si="6"/>
        <v>199196699.12</v>
      </c>
      <c r="F40" s="76"/>
      <c r="G40" s="77">
        <v>0</v>
      </c>
      <c r="H40" s="75">
        <v>0</v>
      </c>
      <c r="I40" s="75">
        <f t="shared" si="7"/>
        <v>0</v>
      </c>
      <c r="J40" s="76"/>
      <c r="K40" s="75">
        <v>24777546.600000001</v>
      </c>
      <c r="L40" s="75">
        <v>0</v>
      </c>
      <c r="M40" s="75">
        <f t="shared" si="8"/>
        <v>24777546.600000001</v>
      </c>
      <c r="N40" s="76"/>
      <c r="O40" s="75">
        <v>0</v>
      </c>
      <c r="P40" s="75">
        <v>0</v>
      </c>
      <c r="Q40" s="75">
        <f t="shared" si="9"/>
        <v>0</v>
      </c>
      <c r="R40" s="76"/>
      <c r="S40" s="75">
        <f t="shared" ref="S40:S67" si="10">+Q40+M40+I40+E40</f>
        <v>223974245.72</v>
      </c>
      <c r="T40" s="100"/>
    </row>
    <row r="41" spans="1:20" x14ac:dyDescent="0.3">
      <c r="A41" s="74" t="s">
        <v>303</v>
      </c>
      <c r="B41" s="74" t="s">
        <v>304</v>
      </c>
      <c r="C41" s="75">
        <v>157973416.83000001</v>
      </c>
      <c r="D41" s="75">
        <v>0</v>
      </c>
      <c r="E41" s="79">
        <f t="shared" si="6"/>
        <v>157973416.83000001</v>
      </c>
      <c r="F41" s="76"/>
      <c r="G41" s="77">
        <v>0</v>
      </c>
      <c r="H41" s="75">
        <v>0</v>
      </c>
      <c r="I41" s="75">
        <f t="shared" si="7"/>
        <v>0</v>
      </c>
      <c r="J41" s="76"/>
      <c r="K41" s="75">
        <v>25592525.010000002</v>
      </c>
      <c r="L41" s="75">
        <v>0</v>
      </c>
      <c r="M41" s="75">
        <f t="shared" si="8"/>
        <v>25592525.010000002</v>
      </c>
      <c r="N41" s="76"/>
      <c r="O41" s="75">
        <v>0</v>
      </c>
      <c r="P41" s="75">
        <v>0</v>
      </c>
      <c r="Q41" s="75">
        <f t="shared" si="9"/>
        <v>0</v>
      </c>
      <c r="R41" s="76"/>
      <c r="S41" s="75">
        <f t="shared" si="10"/>
        <v>183565941.84</v>
      </c>
      <c r="T41" s="100"/>
    </row>
    <row r="42" spans="1:20" x14ac:dyDescent="0.3">
      <c r="A42" s="74" t="s">
        <v>305</v>
      </c>
      <c r="B42" s="74" t="s">
        <v>306</v>
      </c>
      <c r="C42" s="75">
        <v>18754564.579999998</v>
      </c>
      <c r="D42" s="75">
        <v>0</v>
      </c>
      <c r="E42" s="79">
        <f t="shared" si="6"/>
        <v>18754564.579999998</v>
      </c>
      <c r="F42" s="76"/>
      <c r="G42" s="77">
        <v>0</v>
      </c>
      <c r="H42" s="75">
        <v>0</v>
      </c>
      <c r="I42" s="75">
        <f t="shared" si="7"/>
        <v>0</v>
      </c>
      <c r="J42" s="76"/>
      <c r="K42" s="75">
        <v>-148086</v>
      </c>
      <c r="L42" s="75">
        <v>0</v>
      </c>
      <c r="M42" s="75">
        <f t="shared" si="8"/>
        <v>-148086</v>
      </c>
      <c r="N42" s="76"/>
      <c r="O42" s="75">
        <v>0</v>
      </c>
      <c r="P42" s="75">
        <v>0</v>
      </c>
      <c r="Q42" s="75">
        <f t="shared" si="9"/>
        <v>0</v>
      </c>
      <c r="R42" s="76"/>
      <c r="S42" s="75">
        <f t="shared" si="10"/>
        <v>18606478.579999998</v>
      </c>
      <c r="T42" s="100"/>
    </row>
    <row r="43" spans="1:20" x14ac:dyDescent="0.3">
      <c r="A43" s="74" t="s">
        <v>307</v>
      </c>
      <c r="B43" s="74" t="s">
        <v>308</v>
      </c>
      <c r="C43" s="75">
        <v>0</v>
      </c>
      <c r="D43" s="75">
        <v>0</v>
      </c>
      <c r="E43" s="79">
        <f t="shared" si="6"/>
        <v>0</v>
      </c>
      <c r="F43" s="76"/>
      <c r="G43" s="77">
        <v>0</v>
      </c>
      <c r="H43" s="75">
        <v>0</v>
      </c>
      <c r="I43" s="75">
        <f t="shared" si="7"/>
        <v>0</v>
      </c>
      <c r="J43" s="76"/>
      <c r="K43" s="75">
        <v>1701647.11</v>
      </c>
      <c r="L43" s="75">
        <v>0</v>
      </c>
      <c r="M43" s="75">
        <f t="shared" si="8"/>
        <v>1701647.11</v>
      </c>
      <c r="N43" s="76"/>
      <c r="O43" s="75">
        <v>0</v>
      </c>
      <c r="P43" s="75">
        <v>0</v>
      </c>
      <c r="Q43" s="75">
        <f t="shared" si="9"/>
        <v>0</v>
      </c>
      <c r="R43" s="76"/>
      <c r="S43" s="75">
        <f t="shared" si="10"/>
        <v>1701647.11</v>
      </c>
      <c r="T43" s="100"/>
    </row>
    <row r="44" spans="1:20" x14ac:dyDescent="0.3">
      <c r="A44" s="74" t="s">
        <v>309</v>
      </c>
      <c r="B44" s="74" t="s">
        <v>310</v>
      </c>
      <c r="C44" s="75">
        <v>1412945.89</v>
      </c>
      <c r="D44" s="75">
        <v>0</v>
      </c>
      <c r="E44" s="79">
        <f t="shared" si="6"/>
        <v>1412945.89</v>
      </c>
      <c r="F44" s="76"/>
      <c r="G44" s="77">
        <v>0</v>
      </c>
      <c r="H44" s="75">
        <v>0</v>
      </c>
      <c r="I44" s="75">
        <f t="shared" si="7"/>
        <v>0</v>
      </c>
      <c r="J44" s="76"/>
      <c r="K44" s="75">
        <v>0</v>
      </c>
      <c r="L44" s="75">
        <v>0</v>
      </c>
      <c r="M44" s="75">
        <f t="shared" si="8"/>
        <v>0</v>
      </c>
      <c r="N44" s="76"/>
      <c r="O44" s="75">
        <v>0</v>
      </c>
      <c r="P44" s="75">
        <v>0</v>
      </c>
      <c r="Q44" s="75">
        <f t="shared" si="9"/>
        <v>0</v>
      </c>
      <c r="R44" s="76"/>
      <c r="S44" s="75">
        <f t="shared" si="10"/>
        <v>1412945.89</v>
      </c>
      <c r="T44" s="100"/>
    </row>
    <row r="45" spans="1:20" x14ac:dyDescent="0.3">
      <c r="A45" s="74" t="s">
        <v>311</v>
      </c>
      <c r="B45" s="74" t="s">
        <v>312</v>
      </c>
      <c r="C45" s="75">
        <v>0</v>
      </c>
      <c r="D45" s="75">
        <v>0</v>
      </c>
      <c r="E45" s="79">
        <f t="shared" si="6"/>
        <v>0</v>
      </c>
      <c r="F45" s="76"/>
      <c r="G45" s="77">
        <v>0</v>
      </c>
      <c r="H45" s="75">
        <v>0</v>
      </c>
      <c r="I45" s="75">
        <f t="shared" si="7"/>
        <v>0</v>
      </c>
      <c r="J45" s="76"/>
      <c r="K45" s="75">
        <v>2209846.6800000002</v>
      </c>
      <c r="L45" s="75">
        <v>0</v>
      </c>
      <c r="M45" s="75">
        <f t="shared" si="8"/>
        <v>2209846.6800000002</v>
      </c>
      <c r="N45" s="76"/>
      <c r="O45" s="75">
        <v>0</v>
      </c>
      <c r="P45" s="75">
        <v>0</v>
      </c>
      <c r="Q45" s="75">
        <f t="shared" si="9"/>
        <v>0</v>
      </c>
      <c r="R45" s="76"/>
      <c r="S45" s="75">
        <f t="shared" si="10"/>
        <v>2209846.6800000002</v>
      </c>
      <c r="T45" s="100"/>
    </row>
    <row r="46" spans="1:20" x14ac:dyDescent="0.3">
      <c r="A46" s="74" t="s">
        <v>313</v>
      </c>
      <c r="B46" s="74" t="s">
        <v>314</v>
      </c>
      <c r="C46" s="75">
        <v>16574670.99</v>
      </c>
      <c r="D46" s="75">
        <v>0</v>
      </c>
      <c r="E46" s="79">
        <f t="shared" si="6"/>
        <v>16574670.99</v>
      </c>
      <c r="F46" s="76"/>
      <c r="G46" s="77">
        <v>0</v>
      </c>
      <c r="H46" s="75">
        <v>0</v>
      </c>
      <c r="I46" s="75">
        <f t="shared" si="7"/>
        <v>0</v>
      </c>
      <c r="J46" s="76"/>
      <c r="K46" s="75">
        <v>0</v>
      </c>
      <c r="L46" s="75">
        <v>0</v>
      </c>
      <c r="M46" s="75">
        <f t="shared" si="8"/>
        <v>0</v>
      </c>
      <c r="N46" s="76"/>
      <c r="O46" s="75">
        <v>0</v>
      </c>
      <c r="P46" s="75">
        <v>0</v>
      </c>
      <c r="Q46" s="75">
        <f t="shared" si="9"/>
        <v>0</v>
      </c>
      <c r="R46" s="76"/>
      <c r="S46" s="75">
        <f t="shared" si="10"/>
        <v>16574670.99</v>
      </c>
      <c r="T46" s="100"/>
    </row>
    <row r="47" spans="1:20" x14ac:dyDescent="0.3">
      <c r="A47" s="74" t="s">
        <v>315</v>
      </c>
      <c r="B47" s="74" t="s">
        <v>316</v>
      </c>
      <c r="C47" s="75">
        <v>0</v>
      </c>
      <c r="D47" s="75">
        <v>0</v>
      </c>
      <c r="E47" s="79">
        <f t="shared" si="6"/>
        <v>0</v>
      </c>
      <c r="F47" s="76"/>
      <c r="G47" s="77">
        <v>759769200.95000005</v>
      </c>
      <c r="H47" s="75">
        <v>0</v>
      </c>
      <c r="I47" s="75">
        <f t="shared" si="7"/>
        <v>759769200.95000005</v>
      </c>
      <c r="J47" s="76"/>
      <c r="K47" s="75">
        <v>0</v>
      </c>
      <c r="L47" s="75">
        <v>0</v>
      </c>
      <c r="M47" s="75">
        <f t="shared" si="8"/>
        <v>0</v>
      </c>
      <c r="N47" s="76"/>
      <c r="O47" s="75">
        <v>0</v>
      </c>
      <c r="P47" s="75">
        <v>0</v>
      </c>
      <c r="Q47" s="75">
        <f t="shared" si="9"/>
        <v>0</v>
      </c>
      <c r="R47" s="76"/>
      <c r="S47" s="75">
        <f t="shared" si="10"/>
        <v>759769200.95000005</v>
      </c>
      <c r="T47" s="100"/>
    </row>
    <row r="48" spans="1:20" x14ac:dyDescent="0.3">
      <c r="A48" s="74" t="s">
        <v>317</v>
      </c>
      <c r="B48" s="74" t="s">
        <v>318</v>
      </c>
      <c r="C48" s="75">
        <v>16454202.560000001</v>
      </c>
      <c r="D48" s="75">
        <v>0</v>
      </c>
      <c r="E48" s="79">
        <f t="shared" si="6"/>
        <v>16454202.560000001</v>
      </c>
      <c r="F48" s="76"/>
      <c r="G48" s="77">
        <v>35938.32</v>
      </c>
      <c r="H48" s="75">
        <v>0</v>
      </c>
      <c r="I48" s="75">
        <f t="shared" si="7"/>
        <v>35938.32</v>
      </c>
      <c r="J48" s="76"/>
      <c r="K48" s="75">
        <v>-2545001.63</v>
      </c>
      <c r="L48" s="75">
        <v>0</v>
      </c>
      <c r="M48" s="75">
        <f t="shared" si="8"/>
        <v>-2545001.63</v>
      </c>
      <c r="N48" s="76"/>
      <c r="O48" s="75">
        <v>0</v>
      </c>
      <c r="P48" s="75">
        <v>0</v>
      </c>
      <c r="Q48" s="75">
        <f t="shared" si="9"/>
        <v>0</v>
      </c>
      <c r="R48" s="76"/>
      <c r="S48" s="75">
        <f t="shared" si="10"/>
        <v>13945139.25</v>
      </c>
      <c r="T48" s="100"/>
    </row>
    <row r="49" spans="1:20" x14ac:dyDescent="0.3">
      <c r="A49" s="74" t="s">
        <v>319</v>
      </c>
      <c r="B49" s="74" t="s">
        <v>320</v>
      </c>
      <c r="C49" s="75">
        <v>0</v>
      </c>
      <c r="D49" s="75">
        <v>0</v>
      </c>
      <c r="E49" s="79">
        <f t="shared" si="6"/>
        <v>0</v>
      </c>
      <c r="F49" s="76"/>
      <c r="G49" s="77">
        <v>0</v>
      </c>
      <c r="H49" s="75">
        <v>0</v>
      </c>
      <c r="I49" s="75">
        <f t="shared" si="7"/>
        <v>0</v>
      </c>
      <c r="J49" s="76"/>
      <c r="K49" s="75">
        <v>23954697.43</v>
      </c>
      <c r="L49" s="75">
        <v>0</v>
      </c>
      <c r="M49" s="75">
        <f t="shared" si="8"/>
        <v>23954697.43</v>
      </c>
      <c r="N49" s="76"/>
      <c r="O49" s="75">
        <v>0</v>
      </c>
      <c r="P49" s="75"/>
      <c r="Q49" s="75">
        <f t="shared" si="9"/>
        <v>0</v>
      </c>
      <c r="R49" s="76"/>
      <c r="S49" s="75">
        <f t="shared" si="10"/>
        <v>23954697.43</v>
      </c>
      <c r="T49" s="100"/>
    </row>
    <row r="50" spans="1:20" x14ac:dyDescent="0.3">
      <c r="A50" s="74" t="s">
        <v>321</v>
      </c>
      <c r="B50" s="74" t="s">
        <v>322</v>
      </c>
      <c r="C50" s="75">
        <v>0</v>
      </c>
      <c r="D50" s="75">
        <v>0</v>
      </c>
      <c r="E50" s="79">
        <f t="shared" si="6"/>
        <v>0</v>
      </c>
      <c r="F50" s="76"/>
      <c r="G50" s="77">
        <v>0</v>
      </c>
      <c r="H50" s="75">
        <v>0</v>
      </c>
      <c r="I50" s="75">
        <f t="shared" si="7"/>
        <v>0</v>
      </c>
      <c r="J50" s="76"/>
      <c r="K50" s="75">
        <v>0</v>
      </c>
      <c r="L50" s="75">
        <v>0</v>
      </c>
      <c r="M50" s="75">
        <f t="shared" si="8"/>
        <v>0</v>
      </c>
      <c r="N50" s="76"/>
      <c r="O50" s="75">
        <v>6507706.9100000001</v>
      </c>
      <c r="P50" s="80">
        <v>159432070.29999998</v>
      </c>
      <c r="Q50" s="75">
        <f t="shared" si="9"/>
        <v>165939777.20999998</v>
      </c>
      <c r="R50" s="76"/>
      <c r="S50" s="75">
        <f t="shared" si="10"/>
        <v>165939777.20999998</v>
      </c>
      <c r="T50" s="100"/>
    </row>
    <row r="51" spans="1:20" x14ac:dyDescent="0.3">
      <c r="A51" s="74" t="s">
        <v>323</v>
      </c>
      <c r="B51" s="74" t="s">
        <v>324</v>
      </c>
      <c r="C51" s="75">
        <v>0</v>
      </c>
      <c r="D51" s="75">
        <v>0</v>
      </c>
      <c r="E51" s="79">
        <f t="shared" si="6"/>
        <v>0</v>
      </c>
      <c r="F51" s="76"/>
      <c r="G51" s="77">
        <v>0</v>
      </c>
      <c r="H51" s="75">
        <v>0</v>
      </c>
      <c r="I51" s="75">
        <f t="shared" si="7"/>
        <v>0</v>
      </c>
      <c r="J51" s="76"/>
      <c r="K51" s="75">
        <v>332313.46000000002</v>
      </c>
      <c r="L51" s="75">
        <v>0</v>
      </c>
      <c r="M51" s="75">
        <f t="shared" si="8"/>
        <v>332313.46000000002</v>
      </c>
      <c r="N51" s="76"/>
      <c r="O51" s="75">
        <v>0</v>
      </c>
      <c r="P51" s="75">
        <v>0</v>
      </c>
      <c r="Q51" s="75">
        <f t="shared" si="9"/>
        <v>0</v>
      </c>
      <c r="R51" s="76"/>
      <c r="S51" s="75">
        <f t="shared" si="10"/>
        <v>332313.46000000002</v>
      </c>
      <c r="T51" s="100"/>
    </row>
    <row r="52" spans="1:20" x14ac:dyDescent="0.3">
      <c r="A52" s="74" t="s">
        <v>325</v>
      </c>
      <c r="B52" s="74" t="s">
        <v>326</v>
      </c>
      <c r="C52" s="75">
        <v>0</v>
      </c>
      <c r="D52" s="75">
        <v>0</v>
      </c>
      <c r="E52" s="79">
        <f t="shared" si="6"/>
        <v>0</v>
      </c>
      <c r="F52" s="76"/>
      <c r="G52" s="77">
        <v>0</v>
      </c>
      <c r="H52" s="75">
        <v>0</v>
      </c>
      <c r="I52" s="75">
        <f t="shared" si="7"/>
        <v>0</v>
      </c>
      <c r="J52" s="76"/>
      <c r="K52" s="75">
        <v>-435418.04</v>
      </c>
      <c r="L52" s="75">
        <v>0</v>
      </c>
      <c r="M52" s="75">
        <f t="shared" si="8"/>
        <v>-435418.04</v>
      </c>
      <c r="N52" s="76"/>
      <c r="O52" s="75">
        <v>0</v>
      </c>
      <c r="P52" s="75">
        <v>0</v>
      </c>
      <c r="Q52" s="75">
        <f t="shared" si="9"/>
        <v>0</v>
      </c>
      <c r="R52" s="76"/>
      <c r="S52" s="75">
        <f t="shared" si="10"/>
        <v>-435418.04</v>
      </c>
      <c r="T52" s="100"/>
    </row>
    <row r="53" spans="1:20" x14ac:dyDescent="0.3">
      <c r="A53" s="74" t="s">
        <v>327</v>
      </c>
      <c r="B53" s="74" t="s">
        <v>184</v>
      </c>
      <c r="C53" s="75">
        <v>712309.23</v>
      </c>
      <c r="D53" s="75">
        <v>0</v>
      </c>
      <c r="E53" s="79">
        <f t="shared" si="6"/>
        <v>712309.23</v>
      </c>
      <c r="F53" s="76"/>
      <c r="G53" s="77">
        <v>616072.5</v>
      </c>
      <c r="H53" s="75">
        <v>0</v>
      </c>
      <c r="I53" s="75">
        <f t="shared" si="7"/>
        <v>616072.5</v>
      </c>
      <c r="J53" s="76"/>
      <c r="K53" s="75">
        <v>26511648.390000001</v>
      </c>
      <c r="L53" s="75">
        <v>0</v>
      </c>
      <c r="M53" s="75">
        <f t="shared" si="8"/>
        <v>26511648.390000001</v>
      </c>
      <c r="N53" s="76"/>
      <c r="O53" s="75">
        <v>3402252.84</v>
      </c>
      <c r="P53" s="75">
        <v>0</v>
      </c>
      <c r="Q53" s="75">
        <f t="shared" si="9"/>
        <v>3402252.84</v>
      </c>
      <c r="R53" s="76"/>
      <c r="S53" s="75">
        <f t="shared" si="10"/>
        <v>31242282.960000001</v>
      </c>
      <c r="T53" s="100"/>
    </row>
    <row r="54" spans="1:20" x14ac:dyDescent="0.3">
      <c r="A54" s="74" t="s">
        <v>328</v>
      </c>
      <c r="B54" s="74" t="s">
        <v>329</v>
      </c>
      <c r="C54" s="75">
        <v>5674947.8499999996</v>
      </c>
      <c r="D54" s="75">
        <v>0</v>
      </c>
      <c r="E54" s="79">
        <f t="shared" si="6"/>
        <v>5674947.8499999996</v>
      </c>
      <c r="F54" s="76"/>
      <c r="G54" s="77">
        <v>171120.19</v>
      </c>
      <c r="H54" s="75">
        <f>-ROUND($H$183*0.08,)</f>
        <v>0</v>
      </c>
      <c r="I54" s="75">
        <f t="shared" si="7"/>
        <v>171120.19</v>
      </c>
      <c r="J54" s="76"/>
      <c r="K54" s="75">
        <v>1228203.52</v>
      </c>
      <c r="L54" s="75">
        <v>0</v>
      </c>
      <c r="M54" s="75">
        <f t="shared" si="8"/>
        <v>1228203.52</v>
      </c>
      <c r="N54" s="76"/>
      <c r="O54" s="75">
        <v>587416.73</v>
      </c>
      <c r="P54" s="75">
        <v>0</v>
      </c>
      <c r="Q54" s="75">
        <f t="shared" si="9"/>
        <v>587416.73</v>
      </c>
      <c r="R54" s="76"/>
      <c r="S54" s="75">
        <f t="shared" si="10"/>
        <v>7661688.2899999991</v>
      </c>
      <c r="T54" s="100"/>
    </row>
    <row r="55" spans="1:20" x14ac:dyDescent="0.3">
      <c r="A55" s="74" t="s">
        <v>330</v>
      </c>
      <c r="B55" s="74" t="s">
        <v>331</v>
      </c>
      <c r="C55" s="75">
        <v>75817081.569999993</v>
      </c>
      <c r="D55" s="75">
        <v>0</v>
      </c>
      <c r="E55" s="79">
        <f t="shared" si="6"/>
        <v>75817081.569999993</v>
      </c>
      <c r="F55" s="76"/>
      <c r="G55" s="77">
        <v>7211.83</v>
      </c>
      <c r="H55" s="75">
        <v>0</v>
      </c>
      <c r="I55" s="75">
        <f t="shared" si="7"/>
        <v>7211.83</v>
      </c>
      <c r="J55" s="76"/>
      <c r="K55" s="75">
        <v>18101303.34</v>
      </c>
      <c r="L55" s="75">
        <v>0</v>
      </c>
      <c r="M55" s="75">
        <f t="shared" si="8"/>
        <v>18101303.34</v>
      </c>
      <c r="N55" s="76"/>
      <c r="O55" s="75">
        <v>0</v>
      </c>
      <c r="P55" s="75">
        <v>0</v>
      </c>
      <c r="Q55" s="75">
        <f t="shared" si="9"/>
        <v>0</v>
      </c>
      <c r="R55" s="76"/>
      <c r="S55" s="75">
        <f t="shared" si="10"/>
        <v>93925596.739999995</v>
      </c>
      <c r="T55" s="100"/>
    </row>
    <row r="56" spans="1:20" x14ac:dyDescent="0.3">
      <c r="A56" s="74" t="s">
        <v>332</v>
      </c>
      <c r="B56" s="74" t="s">
        <v>333</v>
      </c>
      <c r="C56" s="75">
        <v>10830969.939999999</v>
      </c>
      <c r="D56" s="75">
        <v>0</v>
      </c>
      <c r="E56" s="79">
        <f t="shared" si="6"/>
        <v>10830969.939999999</v>
      </c>
      <c r="F56" s="76"/>
      <c r="G56" s="77">
        <v>0</v>
      </c>
      <c r="H56" s="75">
        <v>0</v>
      </c>
      <c r="I56" s="75">
        <f t="shared" si="7"/>
        <v>0</v>
      </c>
      <c r="J56" s="76"/>
      <c r="K56" s="75">
        <v>362328.92</v>
      </c>
      <c r="L56" s="75">
        <v>0</v>
      </c>
      <c r="M56" s="75">
        <f t="shared" si="8"/>
        <v>362328.92</v>
      </c>
      <c r="N56" s="76"/>
      <c r="O56" s="75">
        <v>0</v>
      </c>
      <c r="P56" s="75">
        <v>0</v>
      </c>
      <c r="Q56" s="75">
        <f t="shared" si="9"/>
        <v>0</v>
      </c>
      <c r="R56" s="76"/>
      <c r="S56" s="75">
        <f t="shared" si="10"/>
        <v>11193298.859999999</v>
      </c>
      <c r="T56" s="100"/>
    </row>
    <row r="57" spans="1:20" x14ac:dyDescent="0.3">
      <c r="A57" s="74" t="s">
        <v>334</v>
      </c>
      <c r="B57" s="74" t="s">
        <v>335</v>
      </c>
      <c r="C57" s="75">
        <v>28483.3</v>
      </c>
      <c r="D57" s="75">
        <v>0</v>
      </c>
      <c r="E57" s="79">
        <f t="shared" si="6"/>
        <v>28483.3</v>
      </c>
      <c r="F57" s="76"/>
      <c r="G57" s="77">
        <v>-73039.990000000005</v>
      </c>
      <c r="H57" s="75">
        <v>0</v>
      </c>
      <c r="I57" s="75">
        <f t="shared" si="7"/>
        <v>-73039.990000000005</v>
      </c>
      <c r="J57" s="76"/>
      <c r="K57" s="75">
        <v>231798.75</v>
      </c>
      <c r="L57" s="75">
        <v>0</v>
      </c>
      <c r="M57" s="75">
        <f t="shared" si="8"/>
        <v>231798.75</v>
      </c>
      <c r="N57" s="76"/>
      <c r="O57" s="75">
        <v>0</v>
      </c>
      <c r="P57" s="75">
        <v>0</v>
      </c>
      <c r="Q57" s="75">
        <f t="shared" si="9"/>
        <v>0</v>
      </c>
      <c r="R57" s="76"/>
      <c r="S57" s="75">
        <f t="shared" si="10"/>
        <v>187242.06</v>
      </c>
      <c r="T57" s="100"/>
    </row>
    <row r="58" spans="1:20" x14ac:dyDescent="0.3">
      <c r="A58" s="74" t="s">
        <v>336</v>
      </c>
      <c r="B58" s="74" t="s">
        <v>337</v>
      </c>
      <c r="C58" s="75">
        <v>0</v>
      </c>
      <c r="D58" s="75">
        <v>0</v>
      </c>
      <c r="E58" s="79">
        <f t="shared" si="6"/>
        <v>0</v>
      </c>
      <c r="F58" s="76"/>
      <c r="G58" s="77">
        <v>0</v>
      </c>
      <c r="H58" s="75">
        <v>0</v>
      </c>
      <c r="I58" s="75">
        <f t="shared" si="7"/>
        <v>0</v>
      </c>
      <c r="J58" s="76"/>
      <c r="K58" s="75">
        <v>93602.42</v>
      </c>
      <c r="L58" s="75">
        <v>0</v>
      </c>
      <c r="M58" s="75">
        <f t="shared" si="8"/>
        <v>93602.42</v>
      </c>
      <c r="N58" s="76"/>
      <c r="O58" s="75">
        <v>0</v>
      </c>
      <c r="P58" s="75">
        <v>0</v>
      </c>
      <c r="Q58" s="75">
        <f t="shared" si="9"/>
        <v>0</v>
      </c>
      <c r="R58" s="76"/>
      <c r="S58" s="75">
        <f t="shared" si="10"/>
        <v>93602.42</v>
      </c>
      <c r="T58" s="100"/>
    </row>
    <row r="59" spans="1:20" x14ac:dyDescent="0.3">
      <c r="A59" s="74" t="s">
        <v>338</v>
      </c>
      <c r="B59" s="74" t="s">
        <v>316</v>
      </c>
      <c r="C59" s="75">
        <v>0</v>
      </c>
      <c r="D59" s="75">
        <v>0</v>
      </c>
      <c r="E59" s="79">
        <f t="shared" si="6"/>
        <v>0</v>
      </c>
      <c r="F59" s="76"/>
      <c r="G59" s="77">
        <v>31657050.039999999</v>
      </c>
      <c r="H59" s="75">
        <v>0</v>
      </c>
      <c r="I59" s="75">
        <f t="shared" si="7"/>
        <v>31657050.039999999</v>
      </c>
      <c r="J59" s="76"/>
      <c r="K59" s="75">
        <v>0</v>
      </c>
      <c r="L59" s="75">
        <v>0</v>
      </c>
      <c r="M59" s="75">
        <f t="shared" si="8"/>
        <v>0</v>
      </c>
      <c r="N59" s="76"/>
      <c r="O59" s="75">
        <v>0</v>
      </c>
      <c r="P59" s="75">
        <v>0</v>
      </c>
      <c r="Q59" s="75">
        <f t="shared" si="9"/>
        <v>0</v>
      </c>
      <c r="R59" s="76"/>
      <c r="S59" s="75">
        <f t="shared" si="10"/>
        <v>31657050.039999999</v>
      </c>
      <c r="T59" s="100"/>
    </row>
    <row r="60" spans="1:20" x14ac:dyDescent="0.3">
      <c r="A60" s="74" t="s">
        <v>339</v>
      </c>
      <c r="B60" s="74" t="s">
        <v>318</v>
      </c>
      <c r="C60" s="75">
        <v>1628921.3</v>
      </c>
      <c r="D60" s="75">
        <v>0</v>
      </c>
      <c r="E60" s="79">
        <f t="shared" si="6"/>
        <v>1628921.3</v>
      </c>
      <c r="F60" s="76"/>
      <c r="G60" s="77">
        <v>0</v>
      </c>
      <c r="H60" s="75">
        <v>0</v>
      </c>
      <c r="I60" s="75">
        <f t="shared" si="7"/>
        <v>0</v>
      </c>
      <c r="J60" s="76"/>
      <c r="K60" s="75">
        <v>0</v>
      </c>
      <c r="L60" s="75">
        <v>0</v>
      </c>
      <c r="M60" s="75">
        <f t="shared" si="8"/>
        <v>0</v>
      </c>
      <c r="N60" s="76"/>
      <c r="O60" s="75">
        <v>0</v>
      </c>
      <c r="P60" s="75">
        <v>0</v>
      </c>
      <c r="Q60" s="75">
        <f t="shared" si="9"/>
        <v>0</v>
      </c>
      <c r="R60" s="76"/>
      <c r="S60" s="75">
        <f t="shared" si="10"/>
        <v>1628921.3</v>
      </c>
      <c r="T60" s="100"/>
    </row>
    <row r="61" spans="1:20" x14ac:dyDescent="0.3">
      <c r="A61" s="74" t="s">
        <v>340</v>
      </c>
      <c r="B61" s="74" t="s">
        <v>320</v>
      </c>
      <c r="C61" s="75">
        <v>0</v>
      </c>
      <c r="D61" s="75">
        <v>0</v>
      </c>
      <c r="E61" s="79">
        <f t="shared" si="6"/>
        <v>0</v>
      </c>
      <c r="F61" s="76"/>
      <c r="G61" s="77">
        <v>0</v>
      </c>
      <c r="H61" s="75">
        <v>0</v>
      </c>
      <c r="I61" s="75">
        <f t="shared" si="7"/>
        <v>0</v>
      </c>
      <c r="J61" s="76"/>
      <c r="K61" s="75">
        <v>0</v>
      </c>
      <c r="L61" s="75">
        <v>0</v>
      </c>
      <c r="M61" s="75">
        <f t="shared" si="8"/>
        <v>0</v>
      </c>
      <c r="N61" s="76"/>
      <c r="O61" s="75">
        <v>0</v>
      </c>
      <c r="P61" s="75">
        <v>0</v>
      </c>
      <c r="Q61" s="75">
        <f t="shared" si="9"/>
        <v>0</v>
      </c>
      <c r="R61" s="76"/>
      <c r="S61" s="75">
        <f t="shared" si="10"/>
        <v>0</v>
      </c>
      <c r="T61" s="100"/>
    </row>
    <row r="62" spans="1:20" x14ac:dyDescent="0.3">
      <c r="A62" s="74" t="s">
        <v>341</v>
      </c>
      <c r="B62" s="74" t="s">
        <v>322</v>
      </c>
      <c r="C62" s="75">
        <v>0</v>
      </c>
      <c r="D62" s="75">
        <v>0</v>
      </c>
      <c r="E62" s="79">
        <f t="shared" si="6"/>
        <v>0</v>
      </c>
      <c r="F62" s="76"/>
      <c r="G62" s="77">
        <v>0</v>
      </c>
      <c r="H62" s="75">
        <v>0</v>
      </c>
      <c r="I62" s="75">
        <f t="shared" si="7"/>
        <v>0</v>
      </c>
      <c r="J62" s="76"/>
      <c r="K62" s="75">
        <v>0</v>
      </c>
      <c r="L62" s="75">
        <v>0</v>
      </c>
      <c r="M62" s="75">
        <f t="shared" si="8"/>
        <v>0</v>
      </c>
      <c r="N62" s="76"/>
      <c r="O62" s="75">
        <v>1407071.77</v>
      </c>
      <c r="P62" s="80">
        <v>35068006.759999998</v>
      </c>
      <c r="Q62" s="75">
        <f t="shared" si="9"/>
        <v>36475078.530000001</v>
      </c>
      <c r="R62" s="76"/>
      <c r="S62" s="75">
        <f t="shared" si="10"/>
        <v>36475078.530000001</v>
      </c>
      <c r="T62" s="100"/>
    </row>
    <row r="63" spans="1:20" x14ac:dyDescent="0.3">
      <c r="A63" s="74" t="s">
        <v>342</v>
      </c>
      <c r="B63" s="74" t="s">
        <v>184</v>
      </c>
      <c r="C63" s="75">
        <v>0</v>
      </c>
      <c r="D63" s="75">
        <v>0</v>
      </c>
      <c r="E63" s="79">
        <f t="shared" si="6"/>
        <v>0</v>
      </c>
      <c r="F63" s="76"/>
      <c r="G63" s="77">
        <v>4431.95</v>
      </c>
      <c r="H63" s="75">
        <v>0</v>
      </c>
      <c r="I63" s="75">
        <f t="shared" si="7"/>
        <v>4431.95</v>
      </c>
      <c r="J63" s="76"/>
      <c r="K63" s="75">
        <v>55761.88</v>
      </c>
      <c r="L63" s="75">
        <v>0</v>
      </c>
      <c r="M63" s="75">
        <f t="shared" si="8"/>
        <v>55761.88</v>
      </c>
      <c r="N63" s="76"/>
      <c r="O63" s="75">
        <v>0</v>
      </c>
      <c r="P63" s="75">
        <v>0</v>
      </c>
      <c r="Q63" s="75">
        <f t="shared" si="9"/>
        <v>0</v>
      </c>
      <c r="R63" s="76"/>
      <c r="S63" s="75">
        <f t="shared" si="10"/>
        <v>60193.829999999994</v>
      </c>
      <c r="T63" s="100"/>
    </row>
    <row r="64" spans="1:20" x14ac:dyDescent="0.3">
      <c r="A64" s="74" t="s">
        <v>343</v>
      </c>
      <c r="B64" s="74" t="s">
        <v>344</v>
      </c>
      <c r="C64" s="75">
        <v>743089.84</v>
      </c>
      <c r="D64" s="75">
        <v>0</v>
      </c>
      <c r="E64" s="79">
        <f t="shared" si="6"/>
        <v>743089.84</v>
      </c>
      <c r="F64" s="76"/>
      <c r="G64" s="77">
        <v>66756.160000000003</v>
      </c>
      <c r="H64" s="75">
        <v>0</v>
      </c>
      <c r="I64" s="75">
        <f t="shared" si="7"/>
        <v>66756.160000000003</v>
      </c>
      <c r="J64" s="76"/>
      <c r="K64" s="75">
        <v>1225490.56</v>
      </c>
      <c r="L64" s="75">
        <v>0</v>
      </c>
      <c r="M64" s="75">
        <f t="shared" si="8"/>
        <v>1225490.56</v>
      </c>
      <c r="N64" s="76"/>
      <c r="O64" s="75">
        <v>0</v>
      </c>
      <c r="P64" s="75">
        <v>0</v>
      </c>
      <c r="Q64" s="75">
        <f t="shared" si="9"/>
        <v>0</v>
      </c>
      <c r="R64" s="76"/>
      <c r="S64" s="75">
        <f t="shared" si="10"/>
        <v>2035336.56</v>
      </c>
      <c r="T64" s="100"/>
    </row>
    <row r="65" spans="1:20" x14ac:dyDescent="0.3">
      <c r="A65" s="74" t="s">
        <v>345</v>
      </c>
      <c r="B65" s="74" t="s">
        <v>346</v>
      </c>
      <c r="C65" s="75">
        <v>0</v>
      </c>
      <c r="D65" s="75">
        <v>0</v>
      </c>
      <c r="E65" s="79">
        <f t="shared" si="6"/>
        <v>0</v>
      </c>
      <c r="F65" s="76"/>
      <c r="G65" s="77">
        <v>0</v>
      </c>
      <c r="H65" s="75">
        <v>0</v>
      </c>
      <c r="I65" s="75">
        <f t="shared" si="7"/>
        <v>0</v>
      </c>
      <c r="J65" s="76"/>
      <c r="K65" s="75">
        <v>1488031.27</v>
      </c>
      <c r="L65" s="75">
        <v>0</v>
      </c>
      <c r="M65" s="75">
        <f t="shared" si="8"/>
        <v>1488031.27</v>
      </c>
      <c r="N65" s="76"/>
      <c r="O65" s="75">
        <v>0</v>
      </c>
      <c r="P65" s="75">
        <v>0</v>
      </c>
      <c r="Q65" s="75">
        <f t="shared" si="9"/>
        <v>0</v>
      </c>
      <c r="R65" s="76"/>
      <c r="S65" s="75">
        <f t="shared" si="10"/>
        <v>1488031.27</v>
      </c>
      <c r="T65" s="100"/>
    </row>
    <row r="66" spans="1:20" x14ac:dyDescent="0.3">
      <c r="A66" s="74" t="s">
        <v>347</v>
      </c>
      <c r="B66" s="74" t="s">
        <v>348</v>
      </c>
      <c r="C66" s="75">
        <v>0</v>
      </c>
      <c r="D66" s="75">
        <v>0</v>
      </c>
      <c r="E66" s="79">
        <f t="shared" si="6"/>
        <v>0</v>
      </c>
      <c r="F66" s="76"/>
      <c r="G66" s="77">
        <v>0</v>
      </c>
      <c r="H66" s="75">
        <v>0</v>
      </c>
      <c r="I66" s="75">
        <f t="shared" si="7"/>
        <v>0</v>
      </c>
      <c r="J66" s="76"/>
      <c r="K66" s="75">
        <v>0</v>
      </c>
      <c r="L66" s="75">
        <v>0</v>
      </c>
      <c r="M66" s="75">
        <f t="shared" si="8"/>
        <v>0</v>
      </c>
      <c r="N66" s="76"/>
      <c r="O66" s="75">
        <v>14447313.41</v>
      </c>
      <c r="P66" s="75">
        <v>0</v>
      </c>
      <c r="Q66" s="75">
        <f t="shared" si="9"/>
        <v>14447313.41</v>
      </c>
      <c r="R66" s="76"/>
      <c r="S66" s="75">
        <f t="shared" si="10"/>
        <v>14447313.41</v>
      </c>
      <c r="T66" s="101"/>
    </row>
    <row r="67" spans="1:20" x14ac:dyDescent="0.3">
      <c r="A67" s="74">
        <v>505</v>
      </c>
      <c r="B67" s="74" t="s">
        <v>322</v>
      </c>
      <c r="C67" s="75">
        <v>0</v>
      </c>
      <c r="D67" s="75">
        <v>0</v>
      </c>
      <c r="E67" s="79">
        <f t="shared" si="6"/>
        <v>0</v>
      </c>
      <c r="F67" s="76"/>
      <c r="G67" s="77">
        <v>0</v>
      </c>
      <c r="H67" s="75">
        <v>0</v>
      </c>
      <c r="I67" s="75">
        <f t="shared" si="7"/>
        <v>0</v>
      </c>
      <c r="J67" s="76"/>
      <c r="K67" s="75">
        <v>0</v>
      </c>
      <c r="L67" s="75">
        <v>0</v>
      </c>
      <c r="M67" s="75">
        <f t="shared" si="8"/>
        <v>0</v>
      </c>
      <c r="N67" s="76"/>
      <c r="O67" s="75">
        <v>0</v>
      </c>
      <c r="P67" s="80">
        <v>290029.28000000003</v>
      </c>
      <c r="Q67" s="75">
        <f t="shared" si="9"/>
        <v>290029.28000000003</v>
      </c>
      <c r="R67" s="76"/>
      <c r="S67" s="75">
        <f t="shared" si="10"/>
        <v>290029.28000000003</v>
      </c>
      <c r="T67" s="101"/>
    </row>
    <row r="68" spans="1:20" x14ac:dyDescent="0.3">
      <c r="A68" s="84"/>
      <c r="B68" s="84" t="s">
        <v>349</v>
      </c>
      <c r="C68" s="86">
        <f>SUM(C39:C67)</f>
        <v>533235348.75000006</v>
      </c>
      <c r="D68" s="86">
        <f>SUM(D39:D66)</f>
        <v>0</v>
      </c>
      <c r="E68" s="98">
        <f>SUM(E39:E67)</f>
        <v>533235348.75000006</v>
      </c>
      <c r="F68" s="87"/>
      <c r="G68" s="85">
        <f t="shared" ref="G68:Q68" si="11">SUM(G39:G67)</f>
        <v>793932550.36000013</v>
      </c>
      <c r="H68" s="86">
        <f t="shared" si="11"/>
        <v>0</v>
      </c>
      <c r="I68" s="86">
        <f t="shared" si="11"/>
        <v>793932550.36000013</v>
      </c>
      <c r="J68" s="87"/>
      <c r="K68" s="86">
        <f t="shared" si="11"/>
        <v>137020274.10999998</v>
      </c>
      <c r="L68" s="86">
        <f t="shared" si="11"/>
        <v>0</v>
      </c>
      <c r="M68" s="86">
        <f t="shared" si="11"/>
        <v>137020274.10999998</v>
      </c>
      <c r="N68" s="87"/>
      <c r="O68" s="86">
        <f t="shared" si="11"/>
        <v>32225926.010000002</v>
      </c>
      <c r="P68" s="86">
        <f>SUM(P39:P67)</f>
        <v>194790106.33999997</v>
      </c>
      <c r="Q68" s="86">
        <f t="shared" si="11"/>
        <v>227016032.34999996</v>
      </c>
      <c r="R68" s="87"/>
      <c r="S68" s="86">
        <f>SUM(S39:S67)</f>
        <v>1691204205.5699999</v>
      </c>
      <c r="T68" s="102" t="s">
        <v>353</v>
      </c>
    </row>
    <row r="74" spans="1:20" x14ac:dyDescent="0.3">
      <c r="A74" s="74" t="s">
        <v>299</v>
      </c>
      <c r="B74" s="74" t="s">
        <v>300</v>
      </c>
      <c r="E74" s="103">
        <f>+E39-E4</f>
        <v>2397644.16</v>
      </c>
      <c r="I74" s="103">
        <f>+I39-I4</f>
        <v>-170214.39000000013</v>
      </c>
      <c r="M74" s="103">
        <f>+M39-M4</f>
        <v>-167808.41999999993</v>
      </c>
      <c r="Q74" s="103">
        <f>+Q39-Q4</f>
        <v>1969974.2199999997</v>
      </c>
      <c r="S74" s="103">
        <f>+Q74+M74+I74+E74</f>
        <v>4029595.57</v>
      </c>
    </row>
    <row r="75" spans="1:20" x14ac:dyDescent="0.3">
      <c r="A75" s="74" t="s">
        <v>301</v>
      </c>
      <c r="B75" s="74" t="s">
        <v>302</v>
      </c>
      <c r="E75" s="103">
        <f t="shared" ref="E75:E102" si="12">+E40-E5</f>
        <v>23585197.689999998</v>
      </c>
      <c r="I75" s="103">
        <f t="shared" ref="I75:I102" si="13">+I40-I5</f>
        <v>0</v>
      </c>
      <c r="M75" s="103">
        <f t="shared" ref="M75:M102" si="14">+M40-M5</f>
        <v>-98554.660000000149</v>
      </c>
      <c r="Q75" s="103">
        <f t="shared" ref="Q75:Q102" si="15">+Q40-Q5</f>
        <v>0</v>
      </c>
      <c r="S75" s="103">
        <f t="shared" ref="S75:S102" si="16">+Q75+M75+I75+E75</f>
        <v>23486643.029999997</v>
      </c>
    </row>
    <row r="76" spans="1:20" x14ac:dyDescent="0.3">
      <c r="A76" s="74" t="s">
        <v>303</v>
      </c>
      <c r="B76" s="74" t="s">
        <v>304</v>
      </c>
      <c r="E76" s="103">
        <f t="shared" si="12"/>
        <v>10908722.980000019</v>
      </c>
      <c r="I76" s="103">
        <f t="shared" si="13"/>
        <v>0</v>
      </c>
      <c r="M76" s="103">
        <f t="shared" si="14"/>
        <v>24359.60000000149</v>
      </c>
      <c r="Q76" s="103">
        <f t="shared" si="15"/>
        <v>0</v>
      </c>
      <c r="S76" s="103">
        <f t="shared" si="16"/>
        <v>10933082.580000021</v>
      </c>
    </row>
    <row r="77" spans="1:20" x14ac:dyDescent="0.3">
      <c r="A77" s="74" t="s">
        <v>305</v>
      </c>
      <c r="B77" s="74" t="s">
        <v>306</v>
      </c>
      <c r="E77" s="103">
        <f t="shared" si="12"/>
        <v>3204671.5999999978</v>
      </c>
      <c r="I77" s="103">
        <f t="shared" si="13"/>
        <v>0</v>
      </c>
      <c r="M77" s="103">
        <f t="shared" si="14"/>
        <v>-31099</v>
      </c>
      <c r="Q77" s="103">
        <f t="shared" si="15"/>
        <v>0</v>
      </c>
      <c r="S77" s="103">
        <f t="shared" si="16"/>
        <v>3173572.5999999978</v>
      </c>
    </row>
    <row r="78" spans="1:20" x14ac:dyDescent="0.3">
      <c r="A78" s="74" t="s">
        <v>307</v>
      </c>
      <c r="B78" s="74" t="s">
        <v>308</v>
      </c>
      <c r="E78" s="103">
        <f t="shared" si="12"/>
        <v>0</v>
      </c>
      <c r="I78" s="103">
        <f t="shared" si="13"/>
        <v>0</v>
      </c>
      <c r="M78" s="103">
        <f t="shared" si="14"/>
        <v>135382.39000000013</v>
      </c>
      <c r="Q78" s="103">
        <f t="shared" si="15"/>
        <v>0</v>
      </c>
      <c r="S78" s="103">
        <f t="shared" si="16"/>
        <v>135382.39000000013</v>
      </c>
    </row>
    <row r="79" spans="1:20" x14ac:dyDescent="0.3">
      <c r="A79" s="74" t="s">
        <v>309</v>
      </c>
      <c r="B79" s="74" t="s">
        <v>310</v>
      </c>
      <c r="E79" s="103">
        <f t="shared" si="12"/>
        <v>192252.43999999994</v>
      </c>
      <c r="I79" s="103">
        <f t="shared" si="13"/>
        <v>0</v>
      </c>
      <c r="M79" s="103">
        <f t="shared" si="14"/>
        <v>0</v>
      </c>
      <c r="Q79" s="103">
        <f t="shared" si="15"/>
        <v>0</v>
      </c>
      <c r="S79" s="103">
        <f t="shared" si="16"/>
        <v>192252.43999999994</v>
      </c>
    </row>
    <row r="80" spans="1:20" x14ac:dyDescent="0.3">
      <c r="A80" s="74" t="s">
        <v>311</v>
      </c>
      <c r="B80" s="74" t="s">
        <v>312</v>
      </c>
      <c r="E80" s="103">
        <f t="shared" si="12"/>
        <v>0</v>
      </c>
      <c r="I80" s="103">
        <f t="shared" si="13"/>
        <v>0</v>
      </c>
      <c r="M80" s="103">
        <f t="shared" si="14"/>
        <v>101998.5700000003</v>
      </c>
      <c r="Q80" s="103">
        <f t="shared" si="15"/>
        <v>0</v>
      </c>
      <c r="S80" s="103">
        <f t="shared" si="16"/>
        <v>101998.5700000003</v>
      </c>
    </row>
    <row r="81" spans="1:19" x14ac:dyDescent="0.3">
      <c r="A81" s="74" t="s">
        <v>313</v>
      </c>
      <c r="B81" s="74" t="s">
        <v>314</v>
      </c>
      <c r="E81" s="103">
        <f t="shared" si="12"/>
        <v>1330584.0700000003</v>
      </c>
      <c r="I81" s="103">
        <f t="shared" si="13"/>
        <v>0</v>
      </c>
      <c r="M81" s="103">
        <f t="shared" si="14"/>
        <v>0</v>
      </c>
      <c r="Q81" s="103">
        <f t="shared" si="15"/>
        <v>0</v>
      </c>
      <c r="S81" s="103">
        <f t="shared" si="16"/>
        <v>1330584.0700000003</v>
      </c>
    </row>
    <row r="82" spans="1:19" x14ac:dyDescent="0.3">
      <c r="A82" s="74" t="s">
        <v>315</v>
      </c>
      <c r="B82" s="74" t="s">
        <v>316</v>
      </c>
      <c r="E82" s="103">
        <f t="shared" si="12"/>
        <v>0</v>
      </c>
      <c r="I82" s="103">
        <f t="shared" si="13"/>
        <v>-413805820.72000003</v>
      </c>
      <c r="M82" s="103">
        <f t="shared" si="14"/>
        <v>0</v>
      </c>
      <c r="Q82" s="103">
        <f t="shared" si="15"/>
        <v>0</v>
      </c>
      <c r="S82" s="103">
        <f t="shared" si="16"/>
        <v>-413805820.72000003</v>
      </c>
    </row>
    <row r="83" spans="1:19" x14ac:dyDescent="0.3">
      <c r="A83" s="74" t="s">
        <v>317</v>
      </c>
      <c r="B83" s="74" t="s">
        <v>318</v>
      </c>
      <c r="E83" s="103">
        <f t="shared" si="12"/>
        <v>1639469.1400000006</v>
      </c>
      <c r="I83" s="103">
        <f t="shared" si="13"/>
        <v>63032.21</v>
      </c>
      <c r="M83" s="103">
        <f t="shared" si="14"/>
        <v>571816.77</v>
      </c>
      <c r="Q83" s="103">
        <f t="shared" si="15"/>
        <v>0</v>
      </c>
      <c r="S83" s="103">
        <f t="shared" si="16"/>
        <v>2274318.1200000006</v>
      </c>
    </row>
    <row r="84" spans="1:19" x14ac:dyDescent="0.3">
      <c r="A84" s="74" t="s">
        <v>319</v>
      </c>
      <c r="B84" s="74" t="s">
        <v>320</v>
      </c>
      <c r="E84" s="103">
        <f t="shared" si="12"/>
        <v>0</v>
      </c>
      <c r="I84" s="103">
        <f t="shared" si="13"/>
        <v>0</v>
      </c>
      <c r="M84" s="103">
        <f t="shared" si="14"/>
        <v>9765431.3900000006</v>
      </c>
      <c r="Q84" s="103">
        <f t="shared" si="15"/>
        <v>0</v>
      </c>
      <c r="S84" s="103">
        <f t="shared" si="16"/>
        <v>9765431.3900000006</v>
      </c>
    </row>
    <row r="85" spans="1:19" x14ac:dyDescent="0.3">
      <c r="A85" s="74" t="s">
        <v>321</v>
      </c>
      <c r="B85" s="74" t="s">
        <v>322</v>
      </c>
      <c r="E85" s="103">
        <f t="shared" si="12"/>
        <v>0</v>
      </c>
      <c r="I85" s="103">
        <f t="shared" si="13"/>
        <v>0</v>
      </c>
      <c r="M85" s="103">
        <f t="shared" si="14"/>
        <v>0</v>
      </c>
      <c r="Q85" s="103">
        <f t="shared" si="15"/>
        <v>-12421594.480000049</v>
      </c>
      <c r="S85" s="103">
        <f t="shared" si="16"/>
        <v>-12421594.480000049</v>
      </c>
    </row>
    <row r="86" spans="1:19" x14ac:dyDescent="0.3">
      <c r="A86" s="74" t="s">
        <v>323</v>
      </c>
      <c r="B86" s="74" t="s">
        <v>324</v>
      </c>
      <c r="E86" s="103">
        <f t="shared" si="12"/>
        <v>0</v>
      </c>
      <c r="I86" s="103">
        <f t="shared" si="13"/>
        <v>0</v>
      </c>
      <c r="M86" s="103">
        <f t="shared" si="14"/>
        <v>86494.600000000035</v>
      </c>
      <c r="Q86" s="103">
        <f t="shared" si="15"/>
        <v>0</v>
      </c>
      <c r="S86" s="103">
        <f t="shared" si="16"/>
        <v>86494.600000000035</v>
      </c>
    </row>
    <row r="87" spans="1:19" x14ac:dyDescent="0.3">
      <c r="A87" s="74" t="s">
        <v>325</v>
      </c>
      <c r="B87" s="74" t="s">
        <v>326</v>
      </c>
      <c r="E87" s="103">
        <f t="shared" si="12"/>
        <v>0</v>
      </c>
      <c r="I87" s="103">
        <f t="shared" si="13"/>
        <v>0</v>
      </c>
      <c r="M87" s="103">
        <f t="shared" si="14"/>
        <v>-27258</v>
      </c>
      <c r="Q87" s="103">
        <f t="shared" si="15"/>
        <v>0</v>
      </c>
      <c r="S87" s="103">
        <f t="shared" si="16"/>
        <v>-27258</v>
      </c>
    </row>
    <row r="88" spans="1:19" x14ac:dyDescent="0.3">
      <c r="A88" s="74" t="s">
        <v>327</v>
      </c>
      <c r="B88" s="74" t="s">
        <v>184</v>
      </c>
      <c r="E88" s="103">
        <f t="shared" si="12"/>
        <v>40582.959999999963</v>
      </c>
      <c r="I88" s="103">
        <f t="shared" si="13"/>
        <v>-30685.270000000019</v>
      </c>
      <c r="M88" s="103">
        <f t="shared" si="14"/>
        <v>-43850846.659999996</v>
      </c>
      <c r="Q88" s="103">
        <f t="shared" si="15"/>
        <v>3543909.84</v>
      </c>
      <c r="S88" s="103">
        <f t="shared" si="16"/>
        <v>-40297039.129999995</v>
      </c>
    </row>
    <row r="89" spans="1:19" x14ac:dyDescent="0.3">
      <c r="A89" s="74" t="s">
        <v>328</v>
      </c>
      <c r="B89" s="74" t="s">
        <v>329</v>
      </c>
      <c r="E89" s="103">
        <f t="shared" si="12"/>
        <v>484648.05999999959</v>
      </c>
      <c r="I89" s="103">
        <f t="shared" si="13"/>
        <v>-15580.579999999987</v>
      </c>
      <c r="M89" s="103">
        <f t="shared" si="14"/>
        <v>-16780.949999999953</v>
      </c>
      <c r="Q89" s="103">
        <f t="shared" si="15"/>
        <v>196997.5</v>
      </c>
      <c r="S89" s="103">
        <f t="shared" si="16"/>
        <v>649284.02999999968</v>
      </c>
    </row>
    <row r="90" spans="1:19" x14ac:dyDescent="0.3">
      <c r="A90" s="74" t="s">
        <v>330</v>
      </c>
      <c r="B90" s="74" t="s">
        <v>331</v>
      </c>
      <c r="E90" s="103">
        <f t="shared" si="12"/>
        <v>7742107.3899999857</v>
      </c>
      <c r="I90" s="103">
        <f t="shared" si="13"/>
        <v>-18041.89</v>
      </c>
      <c r="M90" s="103">
        <f t="shared" si="14"/>
        <v>2055031.8399999999</v>
      </c>
      <c r="Q90" s="103">
        <f t="shared" si="15"/>
        <v>0</v>
      </c>
      <c r="S90" s="103">
        <f t="shared" si="16"/>
        <v>9779097.3399999849</v>
      </c>
    </row>
    <row r="91" spans="1:19" x14ac:dyDescent="0.3">
      <c r="A91" s="74" t="s">
        <v>332</v>
      </c>
      <c r="B91" s="74" t="s">
        <v>333</v>
      </c>
      <c r="E91" s="103">
        <f t="shared" si="12"/>
        <v>1361236.2400000002</v>
      </c>
      <c r="I91" s="103">
        <f t="shared" si="13"/>
        <v>0</v>
      </c>
      <c r="M91" s="103">
        <f t="shared" si="14"/>
        <v>189829.90999999997</v>
      </c>
      <c r="Q91" s="103">
        <f t="shared" si="15"/>
        <v>0</v>
      </c>
      <c r="S91" s="103">
        <f t="shared" si="16"/>
        <v>1551066.1500000001</v>
      </c>
    </row>
    <row r="92" spans="1:19" x14ac:dyDescent="0.3">
      <c r="A92" s="74" t="s">
        <v>334</v>
      </c>
      <c r="B92" s="74" t="s">
        <v>335</v>
      </c>
      <c r="E92" s="103">
        <f t="shared" si="12"/>
        <v>2379.25</v>
      </c>
      <c r="I92" s="103">
        <f t="shared" si="13"/>
        <v>-99293.790000000008</v>
      </c>
      <c r="M92" s="103">
        <f t="shared" si="14"/>
        <v>6044.8500000000058</v>
      </c>
      <c r="Q92" s="103">
        <f t="shared" si="15"/>
        <v>0</v>
      </c>
      <c r="S92" s="103">
        <f t="shared" si="16"/>
        <v>-90869.69</v>
      </c>
    </row>
    <row r="93" spans="1:19" x14ac:dyDescent="0.3">
      <c r="A93" s="74" t="s">
        <v>336</v>
      </c>
      <c r="B93" s="74" t="s">
        <v>337</v>
      </c>
      <c r="E93" s="103">
        <f t="shared" si="12"/>
        <v>0</v>
      </c>
      <c r="I93" s="103">
        <f t="shared" si="13"/>
        <v>0</v>
      </c>
      <c r="M93" s="103">
        <f t="shared" si="14"/>
        <v>-37065.570000000007</v>
      </c>
      <c r="Q93" s="103">
        <f t="shared" si="15"/>
        <v>0</v>
      </c>
      <c r="S93" s="103">
        <f t="shared" si="16"/>
        <v>-37065.570000000007</v>
      </c>
    </row>
    <row r="94" spans="1:19" x14ac:dyDescent="0.3">
      <c r="A94" s="74" t="s">
        <v>338</v>
      </c>
      <c r="B94" s="74" t="s">
        <v>316</v>
      </c>
      <c r="E94" s="103">
        <f t="shared" si="12"/>
        <v>0</v>
      </c>
      <c r="I94" s="103">
        <f t="shared" si="13"/>
        <v>-17241909.200000003</v>
      </c>
      <c r="M94" s="103">
        <f t="shared" si="14"/>
        <v>0</v>
      </c>
      <c r="Q94" s="103">
        <f t="shared" si="15"/>
        <v>0</v>
      </c>
      <c r="S94" s="103">
        <f t="shared" si="16"/>
        <v>-17241909.200000003</v>
      </c>
    </row>
    <row r="95" spans="1:19" x14ac:dyDescent="0.3">
      <c r="A95" s="74" t="s">
        <v>339</v>
      </c>
      <c r="B95" s="74" t="s">
        <v>318</v>
      </c>
      <c r="E95" s="103">
        <f t="shared" si="12"/>
        <v>260673.17999999993</v>
      </c>
      <c r="I95" s="103">
        <f t="shared" si="13"/>
        <v>0</v>
      </c>
      <c r="M95" s="103">
        <f t="shared" si="14"/>
        <v>0</v>
      </c>
      <c r="Q95" s="103">
        <f t="shared" si="15"/>
        <v>0</v>
      </c>
      <c r="S95" s="103">
        <f t="shared" si="16"/>
        <v>260673.17999999993</v>
      </c>
    </row>
    <row r="96" spans="1:19" x14ac:dyDescent="0.3">
      <c r="A96" s="74" t="s">
        <v>340</v>
      </c>
      <c r="B96" s="74" t="s">
        <v>320</v>
      </c>
      <c r="E96" s="103">
        <f t="shared" si="12"/>
        <v>0</v>
      </c>
      <c r="I96" s="103">
        <f t="shared" si="13"/>
        <v>0</v>
      </c>
      <c r="M96" s="103">
        <f t="shared" si="14"/>
        <v>0</v>
      </c>
      <c r="Q96" s="103">
        <f t="shared" si="15"/>
        <v>0</v>
      </c>
      <c r="S96" s="103">
        <f t="shared" si="16"/>
        <v>0</v>
      </c>
    </row>
    <row r="97" spans="1:19" x14ac:dyDescent="0.3">
      <c r="A97" s="74" t="s">
        <v>341</v>
      </c>
      <c r="B97" s="74" t="s">
        <v>322</v>
      </c>
      <c r="E97" s="103">
        <f t="shared" si="12"/>
        <v>0</v>
      </c>
      <c r="I97" s="103">
        <f t="shared" si="13"/>
        <v>0</v>
      </c>
      <c r="M97" s="103">
        <f t="shared" si="14"/>
        <v>0</v>
      </c>
      <c r="Q97" s="103">
        <f t="shared" si="15"/>
        <v>-2555003.9200000018</v>
      </c>
      <c r="S97" s="103">
        <f t="shared" si="16"/>
        <v>-2555003.9200000018</v>
      </c>
    </row>
    <row r="98" spans="1:19" x14ac:dyDescent="0.3">
      <c r="A98" s="74" t="s">
        <v>342</v>
      </c>
      <c r="B98" s="74" t="s">
        <v>184</v>
      </c>
      <c r="E98" s="103">
        <f t="shared" si="12"/>
        <v>0</v>
      </c>
      <c r="I98" s="103">
        <f t="shared" si="13"/>
        <v>-1784.3000000000002</v>
      </c>
      <c r="M98" s="103">
        <f t="shared" si="14"/>
        <v>6996.1499999999942</v>
      </c>
      <c r="Q98" s="103">
        <f t="shared" si="15"/>
        <v>0</v>
      </c>
      <c r="S98" s="103">
        <f t="shared" si="16"/>
        <v>5211.849999999994</v>
      </c>
    </row>
    <row r="99" spans="1:19" x14ac:dyDescent="0.3">
      <c r="A99" s="74" t="s">
        <v>343</v>
      </c>
      <c r="B99" s="74" t="s">
        <v>344</v>
      </c>
      <c r="E99" s="103">
        <f t="shared" si="12"/>
        <v>75845.270000000019</v>
      </c>
      <c r="I99" s="103">
        <f t="shared" si="13"/>
        <v>30895.810000000005</v>
      </c>
      <c r="M99" s="103">
        <f t="shared" si="14"/>
        <v>108204.47999999998</v>
      </c>
      <c r="Q99" s="103">
        <f t="shared" si="15"/>
        <v>0</v>
      </c>
      <c r="S99" s="103">
        <f t="shared" si="16"/>
        <v>214945.56</v>
      </c>
    </row>
    <row r="100" spans="1:19" x14ac:dyDescent="0.3">
      <c r="A100" s="74" t="s">
        <v>345</v>
      </c>
      <c r="B100" s="74" t="s">
        <v>346</v>
      </c>
      <c r="E100" s="103">
        <f t="shared" si="12"/>
        <v>0</v>
      </c>
      <c r="I100" s="103">
        <f t="shared" si="13"/>
        <v>0</v>
      </c>
      <c r="M100" s="103">
        <f t="shared" si="14"/>
        <v>-160998.3899999999</v>
      </c>
      <c r="Q100" s="103">
        <f t="shared" si="15"/>
        <v>0</v>
      </c>
      <c r="S100" s="103">
        <f t="shared" si="16"/>
        <v>-160998.3899999999</v>
      </c>
    </row>
    <row r="101" spans="1:19" x14ac:dyDescent="0.3">
      <c r="A101" s="74" t="s">
        <v>347</v>
      </c>
      <c r="B101" s="74" t="s">
        <v>348</v>
      </c>
      <c r="E101" s="103">
        <f t="shared" si="12"/>
        <v>0</v>
      </c>
      <c r="I101" s="103">
        <f t="shared" si="13"/>
        <v>0</v>
      </c>
      <c r="M101" s="103">
        <f t="shared" si="14"/>
        <v>0</v>
      </c>
      <c r="Q101" s="103">
        <f t="shared" si="15"/>
        <v>3190850.3200000003</v>
      </c>
      <c r="S101" s="103">
        <f t="shared" si="16"/>
        <v>3190850.3200000003</v>
      </c>
    </row>
    <row r="102" spans="1:19" x14ac:dyDescent="0.3">
      <c r="A102" s="74">
        <v>505</v>
      </c>
      <c r="B102" s="74" t="s">
        <v>322</v>
      </c>
      <c r="E102" s="103">
        <f t="shared" si="12"/>
        <v>0</v>
      </c>
      <c r="I102" s="103">
        <f t="shared" si="13"/>
        <v>0</v>
      </c>
      <c r="M102" s="103">
        <f t="shared" si="14"/>
        <v>0</v>
      </c>
      <c r="Q102" s="103">
        <f t="shared" si="15"/>
        <v>-21563.799999999988</v>
      </c>
      <c r="S102" s="103">
        <f t="shared" si="16"/>
        <v>-21563.799999999988</v>
      </c>
    </row>
    <row r="103" spans="1:19" x14ac:dyDescent="0.3">
      <c r="B103" s="84" t="s">
        <v>349</v>
      </c>
      <c r="E103" s="104">
        <f>SUM(E74:E102)</f>
        <v>53226014.43</v>
      </c>
      <c r="F103" s="104">
        <f t="shared" ref="F103:S103" si="17">SUM(F74:F102)</f>
        <v>0</v>
      </c>
      <c r="G103" s="104">
        <f t="shared" si="17"/>
        <v>0</v>
      </c>
      <c r="H103" s="104">
        <f t="shared" si="17"/>
        <v>0</v>
      </c>
      <c r="I103" s="104">
        <f t="shared" si="17"/>
        <v>-431289402.12</v>
      </c>
      <c r="J103" s="104">
        <f t="shared" si="17"/>
        <v>0</v>
      </c>
      <c r="K103" s="104">
        <f t="shared" si="17"/>
        <v>0</v>
      </c>
      <c r="L103" s="104">
        <f t="shared" si="17"/>
        <v>0</v>
      </c>
      <c r="M103" s="104">
        <f t="shared" si="17"/>
        <v>-31338821.099999994</v>
      </c>
      <c r="N103" s="104">
        <f t="shared" si="17"/>
        <v>0</v>
      </c>
      <c r="O103" s="104">
        <f t="shared" si="17"/>
        <v>0</v>
      </c>
      <c r="P103" s="104">
        <f t="shared" si="17"/>
        <v>0</v>
      </c>
      <c r="Q103" s="104">
        <f t="shared" si="17"/>
        <v>-6096430.3200000515</v>
      </c>
      <c r="R103" s="104">
        <f t="shared" si="17"/>
        <v>0</v>
      </c>
      <c r="S103" s="104">
        <f t="shared" si="17"/>
        <v>-415498639.11000007</v>
      </c>
    </row>
    <row r="105" spans="1:19" x14ac:dyDescent="0.3">
      <c r="I105" s="103">
        <f>+I82+I94</f>
        <v>-431047729.92000002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Form RE&amp;I Page 1</vt:lpstr>
      <vt:lpstr>Form RE&amp;I Page 2</vt:lpstr>
      <vt:lpstr>Sheet1</vt:lpstr>
      <vt:lpstr>Ways and Structures</vt:lpstr>
      <vt:lpstr>Sheet4</vt:lpstr>
      <vt:lpstr>'Form RE&amp;I Page 1'!Print_Area</vt:lpstr>
      <vt:lpstr>'Form RE&amp;I Page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Frank, Julia Nicole</cp:lastModifiedBy>
  <cp:lastPrinted>2024-07-18T15:56:25Z</cp:lastPrinted>
  <dcterms:created xsi:type="dcterms:W3CDTF">2012-12-18T14:52:16Z</dcterms:created>
  <dcterms:modified xsi:type="dcterms:W3CDTF">2025-01-31T02:42:17Z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BExAnalyzer_OldName">
    <vt:lpwstr>1 - 1Q23 Form-REI.xlsx</vt:lpwstr>
  </property>
  <property fmtid="{D5CDD505-2E9C-101B-9397-08002B2CF9AE}" pid="4" name="SV_HIDDEN_GRID_QUERY_LIST_4F35BF76-6C0D-4D9B-82B2-816C12CF3733">
    <vt:lpwstr>empty_477D106A-C0D6-4607-AEBD-E2C9D60EA279</vt:lpwstr>
  </property>
</Properties>
</file>