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1\Q2\"/>
    </mc:Choice>
  </mc:AlternateContent>
  <xr:revisionPtr revIDLastSave="0" documentId="13_ncr:1_{8B32642D-370A-4C39-B573-6719B896A8C3}" xr6:coauthVersionLast="45" xr6:coauthVersionMax="45" xr10:uidLastSave="{00000000-0000-0000-0000-000000000000}"/>
  <bookViews>
    <workbookView xWindow="-98" yWindow="-98" windowWidth="19396" windowHeight="10395" xr2:uid="{48595B5A-FB83-4CA1-BD81-CE48610B9572}"/>
  </bookViews>
  <sheets>
    <sheet name="RE&amp;I Page 1 Q2 2021" sheetId="1" r:id="rId1"/>
    <sheet name="RE&amp;I Page 2 Q2 2021"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Q2 2021'!$A$1:$F$42</definedName>
    <definedName name="_xlnm.Print_Area" localSheetId="1">'RE&amp;I Page 2 Q2 2021'!$A$1:$F$34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D11" i="2"/>
  <c r="D13" i="2" s="1"/>
  <c r="E35" i="1"/>
  <c r="E29" i="1"/>
  <c r="E18" i="2"/>
  <c r="E20" i="2"/>
  <c r="E20" i="1"/>
  <c r="E25" i="1"/>
  <c r="E31" i="1" l="1"/>
  <c r="C18" i="2"/>
  <c r="E17" i="1"/>
  <c r="E19" i="2" l="1"/>
  <c r="E36" i="1"/>
  <c r="C20" i="2"/>
  <c r="E39" i="1" l="1"/>
  <c r="C19" i="2"/>
  <c r="E42" i="1" l="1"/>
  <c r="C6" i="2" l="1"/>
  <c r="C11" i="2" s="1"/>
  <c r="C13" i="2" s="1"/>
  <c r="E6" i="2"/>
  <c r="E11" i="2" s="1"/>
  <c r="E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<sst xmlns="http://schemas.openxmlformats.org/spreadsheetml/2006/main" count="97" uniqueCount="96">
  <si>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</si>
  <si>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</si>
  <si>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</si>
  <si>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</si>
  <si>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</si>
  <si>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</si>
  <si>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</si>
  <si>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_Jun 30</t>
    </r>
    <r>
      <rPr>
        <u/>
        <sz val="7"/>
        <color rgb="FF000000"/>
        <rFont val="Times New Roman"/>
        <family val="1"/>
      </rPr>
      <t>, 2021</t>
    </r>
    <r>
      <rPr>
        <sz val="7"/>
        <color rgb="FF000000"/>
        <rFont val="Times New Roman"/>
        <family val="1"/>
      </rPr>
      <t>_________________</t>
    </r>
  </si>
  <si>
    <t>Quarter ___2______</t>
  </si>
  <si>
    <r>
      <t>Year _</t>
    </r>
    <r>
      <rPr>
        <u/>
        <sz val="7"/>
        <color rgb="FF000000"/>
        <rFont val="Times New Roman"/>
        <family val="1"/>
      </rPr>
      <t>2021</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</si>
  <si>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</si>
  <si>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</si>
  <si>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</si>
  <si>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</si>
  <si>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</si>
  <si>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</si>
  <si>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</si>
  <si>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</si>
  <si>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</si>
  <si>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</si>
  <si>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</si>
  <si>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</si>
  <si>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</si>
  <si>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</si>
  <si>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</si>
  <si>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</si>
  <si>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</si>
  <si>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</si>
  <si>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</si>
  <si>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</si>
  <si>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</si>
  <si>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</si>
  <si>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</si>
  <si>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</si>
  <si>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</si>
  <si>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</si>
  <si>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</si>
  <si>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</si>
  <si>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</si>
  <si>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</si>
  <si>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</si>
  <si>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</si>
  <si>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</si>
  <si>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</si>
  <si>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</si>
  <si>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</si>
  <si>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</si>
  <si>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</si>
  <si>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</si>
  <si>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</si>
  <si>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</si>
  <si>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</si>
  <si>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</si>
  <si>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</si>
  <si>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____2___________</t>
  </si>
  <si>
    <r>
      <t>Year ___</t>
    </r>
    <r>
      <rPr>
        <u/>
        <sz val="7"/>
        <color rgb="FF000000"/>
        <rFont val="Times New Roman"/>
        <family val="1"/>
      </rPr>
      <t>2021</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</si>
  <si>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</si>
  <si>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</si>
  <si>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</si>
  <si>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</si>
  <si>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</si>
  <si>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</si>
  <si>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</si>
  <si>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</si>
  <si>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</si>
  <si>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</si>
  <si>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</si>
  <si>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</si>
  <si>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</si>
  <si>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</si>
  <si>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</si>
  <si>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</si>
  <si>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</si>
  <si>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</si>
  <si>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</si>
  <si>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</si>
  <si>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</si>
  <si>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</si>
  <si>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</si>
  <si>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</si>
  <si>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</si>
  <si>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</si>
  <si>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</si>
  <si>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</si>
  <si>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</si>
  <si>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</si>
  <si>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</si>
  <si>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</si>
  <si>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</si>
  <si>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</si>
  <si>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</si>
  <si>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</si>
  <si>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</si>
  <si>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</si>
  <si>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7/30/2021                           </t>
    </r>
    <r>
      <rPr>
        <sz val="6"/>
        <rFont val="Arial"/>
        <family val="34"/>
      </rPr>
      <t xml:space="preserve">     Signature </t>
    </r>
    <r>
      <rPr>
        <u/>
        <sz val="6"/>
        <rFont val="Arial"/>
        <family val="34"/>
      </rPr>
      <t>                 Jennifer M Wright</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</si>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</sst>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19">
    <xf numFmtId="0" fontId="0" fillId="0" borderId="0" xfId="0"/>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2"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0" fontId="20" fillId="0" borderId="0" xfId="12" applyFont="1" applyAlignment="1">
      <alignment horizontal="left" vertical="top"/>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3" fillId="0" borderId="0" xfId="12" applyNumberFormat="1" applyAlignment="1">
      <alignment horizontal="left" vertical="top"/>
    </xf>
    <xf numFmtId="0" fontId="19" fillId="0" borderId="16" xfId="13" applyFont="1" applyBorder="1" applyAlignment="1">
      <alignment horizontal="left" vertical="top" wrapText="1"/>
    </xf>
    <xf numFmtId="0" fontId="20" fillId="0" borderId="0" xfId="12" applyFont="1" applyAlignment="1">
      <alignment vertical="top" wrapText="1"/>
    </xf>
    <xf numFmtId="41" fontId="20" fillId="0" borderId="0" xfId="12" applyNumberFormat="1" applyFont="1" applyAlignment="1">
      <alignment vertical="top"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Border="1" applyAlignment="1">
      <alignment horizontal="left"/>
    </xf>
    <xf numFmtId="0" fontId="22" fillId="2" borderId="4" xfId="12" applyFont="1" applyFill="1" applyBorder="1" applyAlignment="1">
      <alignment horizontal="left" vertical="top" wrapText="1"/>
    </xf>
    <xf numFmtId="0" fontId="3" fillId="2" borderId="0" xfId="12" applyFill="1" applyAlignment="1">
      <alignment horizontal="left" vertical="top" wrapText="1"/>
    </xf>
    <xf numFmtId="0" fontId="3" fillId="4" borderId="0" xfId="12" applyFill="1" applyAlignment="1">
      <alignment horizontal="left" vertical="top" wrapText="1"/>
    </xf>
    <xf numFmtId="0" fontId="3" fillId="0" borderId="0" xfId="12" applyAlignment="1">
      <alignment horizontal="left" vertical="top" wrapText="1"/>
    </xf>
    <xf numFmtId="0" fontId="22" fillId="2" borderId="4" xfId="12" applyFont="1" applyFill="1" applyBorder="1" applyAlignment="1">
      <alignment horizontal="left" vertical="top"/>
    </xf>
    <xf numFmtId="0" fontId="3" fillId="2" borderId="0" xfId="12" applyFill="1" applyAlignment="1">
      <alignment horizontal="left" vertical="top"/>
    </xf>
    <xf numFmtId="0" fontId="22" fillId="0" borderId="25" xfId="12" applyFont="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cellXfs>
  <cellStyles count="14">
    <cellStyle name="Comma" xfId="1" builtinId="3"/>
    <cellStyle name="Comma 4" xfId="7" xr:uid="{10229594-DC2B-4B4E-B186-EE8D07833784}"/>
    <cellStyle name="Hyperlink" xfId="4" builtinId="8"/>
    <cellStyle name="Normal" xfId="0" builtinId="0"/>
    <cellStyle name="Normal 45" xfId="5" xr:uid="{A2224CE4-8371-4A91-8DAA-C37ACB623E4C}"/>
    <cellStyle name="Normal 51" xfId="12" xr:uid="{86A96945-378A-4728-B132-2A24E0A2D87A}"/>
    <cellStyle name="Normal 52" xfId="3" xr:uid="{1B39E587-6E6F-4193-BF1E-EF54DD7BE83E}"/>
    <cellStyle name="Normal 53" xfId="6" xr:uid="{17CD79C6-6628-4B60-8DCF-26B15EF1DF2D}"/>
    <cellStyle name="Normal 54" xfId="8" xr:uid="{CE9FD6F4-1586-47CB-B72D-C71759CF5C59}"/>
    <cellStyle name="Normal 56" xfId="10" xr:uid="{CCB06CC9-E018-44B7-8DC1-380B0B6261CD}"/>
    <cellStyle name="Normal 59" xfId="11" xr:uid="{7EC9E2DF-F970-460C-B703-DCA7BF9522B7}"/>
    <cellStyle name="Normal 60" xfId="13" xr:uid="{4E6F3DA8-DB3A-4650-B21E-93FD881812CB}"/>
    <cellStyle name="Percent" xfId="2" builtinId="5"/>
    <cellStyle name="Percent 2" xfId="9" xr:uid="{43979B36-C420-4DD2-8A9A-916D70C772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1%20Q2%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2 2021"/>
      <sheetName val="RE&amp;I Page 2 Q2 2021"/>
      <sheetName val="RE&amp;I Page 1 PQ 2021"/>
      <sheetName val="RE&amp;I Page 2 PQ 2021"/>
      <sheetName val="RE&amp;I Page 1 Q2 2020"/>
      <sheetName val="RE&amp;I Page 2 Q2 2020"/>
      <sheetName val="EPS Calculation"/>
      <sheetName val="Form D 2021"/>
      <sheetName val="1"/>
      <sheetName val="1a"/>
      <sheetName val="1b"/>
      <sheetName val="1c"/>
      <sheetName val="1d"/>
      <sheetName val="1e"/>
      <sheetName val="2 - N001C IS "/>
      <sheetName val="N001C IS old"/>
      <sheetName val="2"/>
      <sheetName val="2a"/>
      <sheetName val="2b"/>
      <sheetName val="2c"/>
      <sheetName val="2d"/>
      <sheetName val="3 - N170C IS"/>
      <sheetName val="3"/>
      <sheetName val="3a"/>
      <sheetName val="3b"/>
      <sheetName val="4"/>
      <sheetName val="4 - N015 "/>
      <sheetName val="5"/>
      <sheetName val="5 - N050 IS"/>
      <sheetName val="6"/>
      <sheetName val="6 - N096 IS"/>
      <sheetName val="7a"/>
      <sheetName val="7b"/>
      <sheetName val="7c"/>
      <sheetName val="7"/>
      <sheetName val="8"/>
      <sheetName val="8a"/>
      <sheetName val="8b"/>
      <sheetName val="8c"/>
      <sheetName val="8d"/>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3FA72-3D36-4B45-B9B9-60AA97A8A56C}">
  <sheetPr>
    <pageSetUpPr fitToPage="1"/>
  </sheetPr>
  <dimension ref="A1:O47"/>
  <sheetViews>
    <sheetView tabSelected="1" topLeftCell="B1" workbookViewId="0">
      <selection activeCell="G1" sqref="G1:XFD1048576"/>
    </sheetView>
  </sheetViews>
  <sheetFormatPr defaultColWidth="9.19921875" defaultRowHeight="14.25"/>
  <cols>
    <col min="1" max="1" width="54" style="7" bestFit="1" customWidth="1"/>
    <col min="2" max="2" width="5" style="7" bestFit="1" customWidth="1"/>
    <col min="3" max="6" width="11.73046875" style="7" customWidth="1"/>
    <col min="7" max="8" width="11.796875" style="6" bestFit="1" customWidth="1"/>
    <col min="9" max="9" width="11.19921875" style="7" bestFit="1" customWidth="1"/>
    <col min="10" max="10" width="9.19921875" style="7"/>
    <col min="11" max="11" width="8.796875" style="7" bestFit="1" customWidth="1"/>
    <col min="12" max="14" width="7.73046875" style="7" bestFit="1" customWidth="1"/>
    <col min="15" max="15" width="8.46484375" style="7" bestFit="1" customWidth="1"/>
    <col min="16" max="16384" width="9.1992187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8">
      <c r="A8" s="30"/>
      <c r="B8" s="31"/>
      <c r="C8" s="32" t="s">
        <v>15</v>
      </c>
      <c r="D8" s="32" t="s">
        <v>16</v>
      </c>
      <c r="E8" s="32" t="s">
        <v>17</v>
      </c>
      <c r="F8" s="33" t="s">
        <v>18</v>
      </c>
    </row>
    <row r="9" spans="1:10" ht="18.399999999999999">
      <c r="A9" s="34" t="s">
        <v>19</v>
      </c>
      <c r="B9" s="35">
        <v>1</v>
      </c>
      <c r="C9" s="36">
        <v>2639965</v>
      </c>
      <c r="D9" s="37">
        <v>1996681</v>
      </c>
      <c r="E9" s="36">
        <v>5144957</v>
      </c>
      <c r="F9" s="37">
        <v>4521848</v>
      </c>
      <c r="G9" s="38"/>
      <c r="H9" s="38"/>
      <c r="I9" s="39"/>
    </row>
    <row r="10" spans="1:10">
      <c r="A10" s="34" t="s">
        <v>20</v>
      </c>
      <c r="B10" s="35">
        <v>2</v>
      </c>
      <c r="C10" s="36">
        <v>0</v>
      </c>
      <c r="D10" s="37">
        <v>0</v>
      </c>
      <c r="E10" s="36">
        <v>0</v>
      </c>
      <c r="F10" s="37">
        <v>0</v>
      </c>
      <c r="G10" s="38"/>
      <c r="H10" s="38"/>
      <c r="I10" s="39"/>
    </row>
    <row r="11" spans="1:10">
      <c r="A11" s="34" t="s">
        <v>21</v>
      </c>
      <c r="B11" s="35">
        <v>3</v>
      </c>
      <c r="C11" s="36">
        <v>0</v>
      </c>
      <c r="D11" s="37">
        <v>0</v>
      </c>
      <c r="E11" s="36">
        <v>0</v>
      </c>
      <c r="F11" s="37">
        <v>0</v>
      </c>
      <c r="G11" s="40"/>
      <c r="H11" s="40"/>
      <c r="I11" s="41"/>
      <c r="J11" s="42"/>
    </row>
    <row r="12" spans="1:10">
      <c r="A12" s="34" t="s">
        <v>22</v>
      </c>
      <c r="B12" s="35">
        <v>4</v>
      </c>
      <c r="C12" s="36">
        <v>159422</v>
      </c>
      <c r="D12" s="37">
        <v>87710</v>
      </c>
      <c r="E12" s="36">
        <v>293229</v>
      </c>
      <c r="F12" s="37">
        <v>187926</v>
      </c>
      <c r="G12" s="40"/>
      <c r="H12" s="40"/>
      <c r="I12" s="41"/>
      <c r="J12" s="42"/>
    </row>
    <row r="13" spans="1:10">
      <c r="A13" s="34" t="s">
        <v>23</v>
      </c>
      <c r="B13" s="35">
        <v>5</v>
      </c>
      <c r="C13" s="36">
        <v>0</v>
      </c>
      <c r="D13" s="37">
        <v>0</v>
      </c>
      <c r="E13" s="36">
        <v>0</v>
      </c>
      <c r="F13" s="37">
        <v>0</v>
      </c>
      <c r="G13" s="40"/>
      <c r="H13" s="40"/>
      <c r="I13" s="41"/>
      <c r="J13" s="42"/>
    </row>
    <row r="14" spans="1:10">
      <c r="A14" s="34" t="s">
        <v>24</v>
      </c>
      <c r="B14" s="35">
        <v>6</v>
      </c>
      <c r="C14" s="36">
        <v>2799387</v>
      </c>
      <c r="D14" s="37">
        <v>2084391</v>
      </c>
      <c r="E14" s="36">
        <v>5438186</v>
      </c>
      <c r="F14" s="37">
        <v>4709774</v>
      </c>
      <c r="G14" s="40"/>
      <c r="H14" s="40"/>
      <c r="I14" s="41"/>
      <c r="J14" s="42"/>
    </row>
    <row r="15" spans="1:10" ht="18">
      <c r="A15" s="43" t="s">
        <v>25</v>
      </c>
      <c r="B15" s="35">
        <v>7</v>
      </c>
      <c r="C15" s="36">
        <v>218455</v>
      </c>
      <c r="D15" s="37">
        <v>215499</v>
      </c>
      <c r="E15" s="36">
        <v>437660</v>
      </c>
      <c r="F15" s="37">
        <v>430344</v>
      </c>
      <c r="G15" s="40"/>
      <c r="H15" s="40"/>
      <c r="I15" s="41"/>
      <c r="J15" s="42"/>
    </row>
    <row r="16" spans="1:10">
      <c r="A16" s="44" t="s">
        <v>26</v>
      </c>
      <c r="B16" s="45">
        <v>8</v>
      </c>
      <c r="C16" s="36">
        <v>204443</v>
      </c>
      <c r="D16" s="37">
        <v>205334</v>
      </c>
      <c r="E16" s="36">
        <v>400661</v>
      </c>
      <c r="F16" s="37">
        <v>395829</v>
      </c>
      <c r="G16" s="40"/>
      <c r="H16" s="40"/>
      <c r="I16" s="41"/>
      <c r="J16" s="42"/>
    </row>
    <row r="17" spans="1:15">
      <c r="A17" s="44" t="s">
        <v>27</v>
      </c>
      <c r="B17" s="45">
        <v>9</v>
      </c>
      <c r="C17" s="36">
        <v>422898</v>
      </c>
      <c r="D17" s="37">
        <v>420833</v>
      </c>
      <c r="E17" s="36">
        <f>SUM(E15:E16)</f>
        <v>838321</v>
      </c>
      <c r="F17" s="37">
        <v>826173</v>
      </c>
      <c r="G17" s="40"/>
      <c r="H17" s="40"/>
      <c r="I17" s="41"/>
      <c r="J17" s="42"/>
    </row>
    <row r="18" spans="1:15">
      <c r="A18" s="46" t="s">
        <v>28</v>
      </c>
      <c r="B18" s="45">
        <v>10</v>
      </c>
      <c r="C18" s="36">
        <v>92981</v>
      </c>
      <c r="D18" s="37">
        <v>84050</v>
      </c>
      <c r="E18" s="36">
        <v>183184</v>
      </c>
      <c r="F18" s="37">
        <v>177770</v>
      </c>
      <c r="G18" s="40"/>
      <c r="H18" s="40"/>
      <c r="I18" s="41"/>
      <c r="J18" s="42"/>
    </row>
    <row r="19" spans="1:15">
      <c r="A19" s="46" t="s">
        <v>29</v>
      </c>
      <c r="B19" s="45">
        <v>11</v>
      </c>
      <c r="C19" s="36">
        <v>226576</v>
      </c>
      <c r="D19" s="37">
        <v>210425</v>
      </c>
      <c r="E19" s="36">
        <v>451580</v>
      </c>
      <c r="F19" s="37">
        <v>854304</v>
      </c>
      <c r="G19" s="38"/>
      <c r="H19" s="38"/>
      <c r="I19" s="39"/>
    </row>
    <row r="20" spans="1:15">
      <c r="A20" s="46" t="s">
        <v>30</v>
      </c>
      <c r="B20" s="45">
        <v>12</v>
      </c>
      <c r="C20" s="36">
        <v>319557</v>
      </c>
      <c r="D20" s="37">
        <v>294475</v>
      </c>
      <c r="E20" s="36">
        <f>SUM(E18:E19)</f>
        <v>634764</v>
      </c>
      <c r="F20" s="37">
        <v>1032074</v>
      </c>
      <c r="G20" s="38"/>
      <c r="H20" s="38"/>
      <c r="I20" s="39"/>
    </row>
    <row r="21" spans="1:15">
      <c r="A21" s="46" t="s">
        <v>31</v>
      </c>
      <c r="B21" s="45">
        <v>13</v>
      </c>
      <c r="C21" s="36">
        <v>573411</v>
      </c>
      <c r="D21" s="37">
        <v>451096</v>
      </c>
      <c r="E21" s="36">
        <v>1125779</v>
      </c>
      <c r="F21" s="37">
        <v>1043850</v>
      </c>
      <c r="G21" s="38"/>
      <c r="H21" s="38"/>
      <c r="I21" s="39"/>
    </row>
    <row r="22" spans="1:15">
      <c r="A22" s="46" t="s">
        <v>32</v>
      </c>
      <c r="B22" s="45">
        <v>14</v>
      </c>
      <c r="C22" s="36">
        <v>123852</v>
      </c>
      <c r="D22" s="37">
        <v>93982</v>
      </c>
      <c r="E22" s="36">
        <v>239792</v>
      </c>
      <c r="F22" s="37">
        <v>207392</v>
      </c>
      <c r="G22" s="38"/>
      <c r="H22" s="38"/>
      <c r="I22" s="39"/>
    </row>
    <row r="23" spans="1:15">
      <c r="A23" s="46" t="s">
        <v>33</v>
      </c>
      <c r="B23" s="45">
        <v>15</v>
      </c>
      <c r="C23" s="36">
        <v>346179</v>
      </c>
      <c r="D23" s="37">
        <v>292263</v>
      </c>
      <c r="E23" s="36">
        <v>672310</v>
      </c>
      <c r="F23" s="37">
        <v>616737</v>
      </c>
      <c r="G23" s="38"/>
      <c r="H23" s="38"/>
      <c r="I23" s="39"/>
    </row>
    <row r="24" spans="1:15">
      <c r="A24" s="46" t="s">
        <v>34</v>
      </c>
      <c r="B24" s="45">
        <v>16</v>
      </c>
      <c r="C24" s="36">
        <v>1785897</v>
      </c>
      <c r="D24" s="37">
        <v>1552649</v>
      </c>
      <c r="E24" s="36">
        <v>3510966</v>
      </c>
      <c r="F24" s="37">
        <v>3726226</v>
      </c>
      <c r="G24" s="38"/>
      <c r="H24" s="38"/>
      <c r="I24" s="39"/>
      <c r="K24" s="47"/>
      <c r="L24" s="47"/>
      <c r="M24" s="47"/>
      <c r="N24" s="47"/>
      <c r="O24" s="47"/>
    </row>
    <row r="25" spans="1:15" ht="18">
      <c r="A25" s="48" t="s">
        <v>35</v>
      </c>
      <c r="B25" s="45">
        <v>17</v>
      </c>
      <c r="C25" s="36">
        <v>1013490</v>
      </c>
      <c r="D25" s="37">
        <v>531742</v>
      </c>
      <c r="E25" s="37">
        <f>+E14-E24</f>
        <v>1927220</v>
      </c>
      <c r="F25" s="37">
        <v>983548</v>
      </c>
      <c r="G25" s="38"/>
      <c r="H25" s="38"/>
      <c r="I25" s="39"/>
      <c r="K25" s="47"/>
      <c r="L25" s="47"/>
      <c r="M25" s="47"/>
      <c r="N25" s="47"/>
      <c r="O25" s="47"/>
    </row>
    <row r="26" spans="1:15">
      <c r="A26" s="46" t="s">
        <v>36</v>
      </c>
      <c r="B26" s="45">
        <v>18</v>
      </c>
      <c r="C26" s="36">
        <v>91156</v>
      </c>
      <c r="D26" s="37">
        <v>48413</v>
      </c>
      <c r="E26" s="36">
        <v>129924</v>
      </c>
      <c r="F26" s="37">
        <v>161574</v>
      </c>
      <c r="G26" s="38"/>
      <c r="H26" s="38"/>
      <c r="I26" s="39"/>
      <c r="K26" s="47"/>
      <c r="L26" s="47"/>
      <c r="M26" s="47"/>
      <c r="N26" s="47"/>
      <c r="O26" s="47"/>
    </row>
    <row r="27" spans="1:15">
      <c r="A27" s="46" t="s">
        <v>37</v>
      </c>
      <c r="B27" s="45">
        <v>19</v>
      </c>
      <c r="C27" s="36">
        <v>0</v>
      </c>
      <c r="D27" s="37">
        <v>0</v>
      </c>
      <c r="E27" s="36">
        <v>0</v>
      </c>
      <c r="F27" s="37">
        <v>0</v>
      </c>
      <c r="G27" s="38"/>
      <c r="H27" s="38"/>
      <c r="I27" s="39"/>
    </row>
    <row r="28" spans="1:15">
      <c r="A28" s="46" t="s">
        <v>38</v>
      </c>
      <c r="B28" s="45">
        <v>20</v>
      </c>
      <c r="C28" s="36">
        <v>0</v>
      </c>
      <c r="D28" s="37">
        <v>7</v>
      </c>
      <c r="E28" s="36">
        <v>0</v>
      </c>
      <c r="F28" s="37">
        <v>7</v>
      </c>
      <c r="G28" s="38"/>
      <c r="H28" s="38"/>
      <c r="I28" s="39"/>
    </row>
    <row r="29" spans="1:15">
      <c r="A29" s="46" t="s">
        <v>39</v>
      </c>
      <c r="B29" s="45">
        <v>21</v>
      </c>
      <c r="C29" s="36">
        <v>0</v>
      </c>
      <c r="D29" s="37">
        <v>7</v>
      </c>
      <c r="E29" s="36">
        <f>+E28</f>
        <v>0</v>
      </c>
      <c r="F29" s="37">
        <v>7</v>
      </c>
      <c r="G29" s="38"/>
      <c r="H29" s="38"/>
      <c r="I29" s="39"/>
    </row>
    <row r="30" spans="1:15" ht="18" customHeight="1">
      <c r="A30" s="44" t="s">
        <v>40</v>
      </c>
      <c r="B30" s="45">
        <v>22</v>
      </c>
      <c r="C30" s="36">
        <v>-10598</v>
      </c>
      <c r="D30" s="37">
        <v>-4908</v>
      </c>
      <c r="E30" s="36">
        <v>-13806</v>
      </c>
      <c r="F30" s="37">
        <v>-10471</v>
      </c>
      <c r="G30" s="38"/>
      <c r="H30" s="38"/>
      <c r="I30" s="39"/>
    </row>
    <row r="31" spans="1:15">
      <c r="A31" s="46" t="s">
        <v>41</v>
      </c>
      <c r="B31" s="45">
        <v>23</v>
      </c>
      <c r="C31" s="36">
        <v>1115244</v>
      </c>
      <c r="D31" s="37">
        <v>585070</v>
      </c>
      <c r="E31" s="36">
        <f>+E25+E26+E29-E30</f>
        <v>2070950</v>
      </c>
      <c r="F31" s="37">
        <v>1155600</v>
      </c>
      <c r="G31" s="38"/>
      <c r="H31" s="38"/>
      <c r="I31" s="39"/>
    </row>
    <row r="32" spans="1:15" ht="18">
      <c r="A32" s="49" t="s">
        <v>42</v>
      </c>
      <c r="B32" s="50">
        <v>24</v>
      </c>
      <c r="C32" s="36">
        <v>100340</v>
      </c>
      <c r="D32" s="37">
        <v>93076</v>
      </c>
      <c r="E32" s="36">
        <v>195663</v>
      </c>
      <c r="F32" s="37">
        <v>183380</v>
      </c>
      <c r="G32" s="38"/>
      <c r="H32" s="38"/>
      <c r="I32" s="39"/>
    </row>
    <row r="33" spans="1:9">
      <c r="A33" s="51" t="s">
        <v>43</v>
      </c>
      <c r="B33" s="50">
        <v>25</v>
      </c>
      <c r="C33" s="36">
        <v>10597</v>
      </c>
      <c r="D33" s="37">
        <v>6391</v>
      </c>
      <c r="E33" s="36">
        <v>19584</v>
      </c>
      <c r="F33" s="37">
        <v>8653</v>
      </c>
      <c r="G33" s="38"/>
      <c r="H33" s="38"/>
      <c r="I33" s="39"/>
    </row>
    <row r="34" spans="1:9">
      <c r="A34" s="51" t="s">
        <v>44</v>
      </c>
      <c r="B34" s="50">
        <v>26</v>
      </c>
      <c r="C34" s="36">
        <v>0</v>
      </c>
      <c r="D34" s="37">
        <v>0</v>
      </c>
      <c r="E34" s="36">
        <v>0</v>
      </c>
      <c r="F34" s="37">
        <v>0</v>
      </c>
      <c r="G34" s="38"/>
      <c r="H34" s="38"/>
      <c r="I34" s="39"/>
    </row>
    <row r="35" spans="1:9">
      <c r="A35" s="51" t="s">
        <v>45</v>
      </c>
      <c r="B35" s="50">
        <v>27</v>
      </c>
      <c r="C35" s="36">
        <v>110937</v>
      </c>
      <c r="D35" s="37">
        <v>99467</v>
      </c>
      <c r="E35" s="36">
        <f>SUM(E32:E34)</f>
        <v>215247</v>
      </c>
      <c r="F35" s="37">
        <v>192033</v>
      </c>
      <c r="G35" s="38"/>
      <c r="H35" s="38"/>
      <c r="I35" s="39"/>
    </row>
    <row r="36" spans="1:9" ht="18.399999999999999">
      <c r="A36" s="52" t="s">
        <v>46</v>
      </c>
      <c r="B36" s="53">
        <v>28</v>
      </c>
      <c r="C36" s="36">
        <v>1004307</v>
      </c>
      <c r="D36" s="37">
        <v>485603</v>
      </c>
      <c r="E36" s="36">
        <f>+E31-E35</f>
        <v>1855703</v>
      </c>
      <c r="F36" s="37">
        <v>963567</v>
      </c>
      <c r="G36" s="38"/>
      <c r="H36" s="38"/>
      <c r="I36" s="39"/>
    </row>
    <row r="37" spans="1:9">
      <c r="A37" s="54" t="s">
        <v>47</v>
      </c>
      <c r="B37" s="55">
        <v>29</v>
      </c>
      <c r="C37" s="36">
        <v>0</v>
      </c>
      <c r="D37" s="37">
        <v>0</v>
      </c>
      <c r="E37" s="36">
        <v>0</v>
      </c>
      <c r="F37" s="37">
        <v>0</v>
      </c>
      <c r="G37" s="38"/>
      <c r="H37" s="38"/>
      <c r="I37" s="39"/>
    </row>
    <row r="38" spans="1:9">
      <c r="A38" s="54" t="s">
        <v>48</v>
      </c>
      <c r="B38" s="55">
        <v>30</v>
      </c>
      <c r="C38" s="36">
        <v>0</v>
      </c>
      <c r="D38" s="37">
        <v>0</v>
      </c>
      <c r="E38" s="36">
        <v>0</v>
      </c>
      <c r="F38" s="37">
        <v>0</v>
      </c>
      <c r="G38" s="38"/>
      <c r="H38" s="38"/>
      <c r="I38" s="39"/>
    </row>
    <row r="39" spans="1:9">
      <c r="A39" s="54" t="s">
        <v>49</v>
      </c>
      <c r="B39" s="55">
        <v>31</v>
      </c>
      <c r="C39" s="36">
        <v>1004307</v>
      </c>
      <c r="D39" s="37">
        <v>485603</v>
      </c>
      <c r="E39" s="36">
        <f>+E36</f>
        <v>1855703</v>
      </c>
      <c r="F39" s="37">
        <v>963567</v>
      </c>
      <c r="G39" s="38"/>
      <c r="H39" s="38"/>
      <c r="I39" s="39"/>
    </row>
    <row r="40" spans="1:9">
      <c r="A40" s="54" t="s">
        <v>50</v>
      </c>
      <c r="B40" s="55">
        <v>32</v>
      </c>
      <c r="C40" s="36">
        <v>172239</v>
      </c>
      <c r="D40" s="37">
        <v>105295</v>
      </c>
      <c r="E40" s="36">
        <v>333044</v>
      </c>
      <c r="F40" s="37">
        <v>185428</v>
      </c>
      <c r="G40" s="38"/>
      <c r="H40" s="38"/>
      <c r="I40" s="39"/>
    </row>
    <row r="41" spans="1:9">
      <c r="A41" s="54" t="s">
        <v>51</v>
      </c>
      <c r="B41" s="56">
        <v>33</v>
      </c>
      <c r="C41" s="36">
        <v>46436</v>
      </c>
      <c r="D41" s="37">
        <v>11235</v>
      </c>
      <c r="E41" s="36">
        <v>93767</v>
      </c>
      <c r="F41" s="37">
        <v>16613</v>
      </c>
      <c r="G41" s="38"/>
      <c r="H41" s="38"/>
      <c r="I41" s="39"/>
    </row>
    <row r="42" spans="1:9">
      <c r="A42" s="57" t="s">
        <v>52</v>
      </c>
      <c r="B42" s="55">
        <v>34</v>
      </c>
      <c r="C42" s="36">
        <v>785632</v>
      </c>
      <c r="D42" s="37">
        <v>369073</v>
      </c>
      <c r="E42" s="37">
        <f>+E39-E40-E41</f>
        <v>1428892</v>
      </c>
      <c r="F42" s="37">
        <v>761526</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90F2-D2AA-41A8-B6A8-1DDDBA71B33D}">
  <sheetPr>
    <pageSetUpPr fitToPage="1"/>
  </sheetPr>
  <dimension ref="A1:Q39"/>
  <sheetViews>
    <sheetView topLeftCell="B1" workbookViewId="0">
      <selection activeCell="G1" sqref="G1:XFD1048576"/>
    </sheetView>
  </sheetViews>
  <sheetFormatPr defaultRowHeight="14.25"/>
  <cols>
    <col min="1" max="1" width="83.73046875" bestFit="1" customWidth="1"/>
    <col min="2" max="2" width="5" bestFit="1" customWidth="1"/>
    <col min="3" max="6" width="11.73046875" customWidth="1"/>
  </cols>
  <sheetData>
    <row r="1" spans="1:10">
      <c r="A1" s="61" t="s">
        <v>53</v>
      </c>
      <c r="B1" s="62" t="s">
        <v>54</v>
      </c>
      <c r="C1" s="63"/>
      <c r="D1" s="62" t="s">
        <v>55</v>
      </c>
      <c r="E1" s="63"/>
      <c r="F1" s="64" t="s">
        <v>56</v>
      </c>
      <c r="G1" s="65"/>
      <c r="H1" s="66"/>
      <c r="I1" s="66"/>
      <c r="J1" s="66"/>
    </row>
    <row r="2" spans="1:10">
      <c r="A2" s="67" t="s">
        <v>57</v>
      </c>
      <c r="B2" s="68" t="s">
        <v>58</v>
      </c>
      <c r="C2" s="69"/>
      <c r="D2" s="70"/>
      <c r="E2" s="71" t="s">
        <v>59</v>
      </c>
      <c r="F2" s="72"/>
      <c r="G2" s="65"/>
      <c r="H2" s="66"/>
      <c r="I2" s="66"/>
      <c r="J2" s="66"/>
    </row>
    <row r="3" spans="1:10" ht="18.75">
      <c r="A3" s="73"/>
      <c r="B3" s="74"/>
      <c r="C3" s="75" t="s">
        <v>60</v>
      </c>
      <c r="D3" s="75" t="s">
        <v>61</v>
      </c>
      <c r="E3" s="75" t="s">
        <v>62</v>
      </c>
      <c r="F3" s="76" t="s">
        <v>63</v>
      </c>
      <c r="G3" s="65"/>
      <c r="H3" s="66"/>
      <c r="I3" s="66"/>
      <c r="J3" s="66"/>
    </row>
    <row r="4" spans="1:10" ht="18.75">
      <c r="A4" s="77" t="s">
        <v>64</v>
      </c>
      <c r="B4" s="78">
        <v>35</v>
      </c>
      <c r="C4" s="79">
        <v>0</v>
      </c>
      <c r="D4" s="79">
        <v>0</v>
      </c>
      <c r="E4" s="79">
        <v>0</v>
      </c>
      <c r="F4" s="80">
        <v>0</v>
      </c>
      <c r="G4" s="65"/>
      <c r="H4" s="66"/>
      <c r="I4" s="66"/>
      <c r="J4" s="66"/>
    </row>
    <row r="5" spans="1:10">
      <c r="A5" s="77" t="s">
        <v>65</v>
      </c>
      <c r="B5" s="78">
        <v>36</v>
      </c>
      <c r="C5" s="79">
        <v>0</v>
      </c>
      <c r="D5" s="79">
        <v>0</v>
      </c>
      <c r="E5" s="79">
        <v>0</v>
      </c>
      <c r="F5" s="80">
        <v>0</v>
      </c>
      <c r="G5" s="65"/>
      <c r="H5" s="66"/>
      <c r="I5" s="66"/>
      <c r="J5" s="66"/>
    </row>
    <row r="6" spans="1:10">
      <c r="A6" s="77" t="s">
        <v>66</v>
      </c>
      <c r="B6" s="78">
        <v>37</v>
      </c>
      <c r="C6" s="79">
        <f>+'RE&amp;I Page 1 Q2 2021'!C42</f>
        <v>785632</v>
      </c>
      <c r="D6" s="79">
        <v>369073</v>
      </c>
      <c r="E6" s="79">
        <f>'RE&amp;I Page 1 Q2 2021'!E42</f>
        <v>1428892</v>
      </c>
      <c r="F6" s="80">
        <v>761526</v>
      </c>
      <c r="G6" s="65"/>
      <c r="H6" s="66"/>
      <c r="I6" s="66"/>
      <c r="J6" s="66"/>
    </row>
    <row r="7" spans="1:10">
      <c r="A7" s="77" t="s">
        <v>67</v>
      </c>
      <c r="B7" s="78">
        <v>38</v>
      </c>
      <c r="C7" s="79">
        <v>0</v>
      </c>
      <c r="D7" s="79">
        <v>0</v>
      </c>
      <c r="E7" s="79">
        <v>0</v>
      </c>
      <c r="F7" s="80">
        <v>0</v>
      </c>
      <c r="G7" s="65"/>
      <c r="H7" s="66"/>
      <c r="I7" s="66"/>
      <c r="J7" s="66"/>
    </row>
    <row r="8" spans="1:10">
      <c r="A8" s="77" t="s">
        <v>68</v>
      </c>
      <c r="B8" s="78">
        <v>39</v>
      </c>
      <c r="C8" s="79">
        <v>0</v>
      </c>
      <c r="D8" s="79">
        <v>0</v>
      </c>
      <c r="E8" s="79">
        <v>0</v>
      </c>
      <c r="F8" s="80">
        <v>0</v>
      </c>
      <c r="G8" s="65"/>
      <c r="H8" s="66"/>
      <c r="I8" s="66"/>
      <c r="J8" s="66"/>
    </row>
    <row r="9" spans="1:10">
      <c r="A9" s="77" t="s">
        <v>69</v>
      </c>
      <c r="B9" s="78">
        <v>40</v>
      </c>
      <c r="C9" s="79">
        <v>0</v>
      </c>
      <c r="D9" s="79">
        <v>0</v>
      </c>
      <c r="E9" s="79">
        <v>0</v>
      </c>
      <c r="F9" s="80">
        <v>0</v>
      </c>
      <c r="G9" s="65"/>
      <c r="H9" s="66"/>
      <c r="I9" s="66"/>
      <c r="J9" s="66"/>
    </row>
    <row r="10" spans="1:10">
      <c r="A10" s="77" t="s">
        <v>70</v>
      </c>
      <c r="B10" s="78">
        <v>41</v>
      </c>
      <c r="C10" s="79">
        <v>0</v>
      </c>
      <c r="D10" s="79">
        <v>0</v>
      </c>
      <c r="E10" s="79">
        <v>0</v>
      </c>
      <c r="F10" s="80">
        <v>0</v>
      </c>
      <c r="G10" s="65"/>
      <c r="H10" s="66"/>
      <c r="I10" s="66"/>
      <c r="J10" s="66"/>
    </row>
    <row r="11" spans="1:10">
      <c r="A11" s="77" t="s">
        <v>71</v>
      </c>
      <c r="B11" s="78">
        <v>42</v>
      </c>
      <c r="C11" s="79">
        <f>+SUM(C6:C10)</f>
        <v>785632</v>
      </c>
      <c r="D11" s="79">
        <f>+SUM(D6:D10)</f>
        <v>369073</v>
      </c>
      <c r="E11" s="79">
        <f t="shared" ref="E11" si="0">+SUM(E6:E10)</f>
        <v>1428892</v>
      </c>
      <c r="F11" s="80">
        <v>761526</v>
      </c>
      <c r="G11" s="65"/>
      <c r="H11" s="66"/>
      <c r="I11" s="66"/>
      <c r="J11" s="66"/>
    </row>
    <row r="12" spans="1:10">
      <c r="A12" s="81" t="s">
        <v>72</v>
      </c>
      <c r="B12" s="78">
        <v>43</v>
      </c>
      <c r="C12" s="79">
        <v>0</v>
      </c>
      <c r="D12" s="79">
        <v>0</v>
      </c>
      <c r="E12" s="79">
        <v>0</v>
      </c>
      <c r="F12" s="80">
        <v>0</v>
      </c>
      <c r="G12" s="65"/>
      <c r="H12" s="66"/>
      <c r="I12" s="66"/>
      <c r="J12" s="66"/>
    </row>
    <row r="13" spans="1:10">
      <c r="A13" s="81" t="s">
        <v>73</v>
      </c>
      <c r="B13" s="78">
        <v>44</v>
      </c>
      <c r="C13" s="79">
        <f>+SUM(C11:C12)</f>
        <v>785632</v>
      </c>
      <c r="D13" s="79">
        <f>+SUM(D11:D12)</f>
        <v>369073</v>
      </c>
      <c r="E13" s="79">
        <f t="shared" ref="E13" si="1">+SUM(E11:E12)</f>
        <v>1428892</v>
      </c>
      <c r="F13" s="80">
        <v>761526</v>
      </c>
      <c r="G13" s="65"/>
      <c r="H13" s="82"/>
      <c r="I13" s="82"/>
      <c r="J13" s="82"/>
    </row>
    <row r="14" spans="1:10">
      <c r="A14" s="81" t="s">
        <v>74</v>
      </c>
      <c r="B14" s="78">
        <v>45</v>
      </c>
      <c r="C14" s="83">
        <v>47.131330097425781</v>
      </c>
      <c r="D14" s="83">
        <v>22.141284205642368</v>
      </c>
      <c r="E14" s="83">
        <v>85.721534415058088</v>
      </c>
      <c r="F14" s="84">
        <v>45.685172299209121</v>
      </c>
      <c r="G14" s="65"/>
      <c r="H14" s="66"/>
      <c r="I14" s="66"/>
      <c r="J14" s="66"/>
    </row>
    <row r="15" spans="1:10">
      <c r="A15" s="81" t="s">
        <v>75</v>
      </c>
      <c r="B15" s="78">
        <v>46</v>
      </c>
      <c r="C15" s="83">
        <v>47.131330097425781</v>
      </c>
      <c r="D15" s="83">
        <v>22.141284205642368</v>
      </c>
      <c r="E15" s="83">
        <v>85.721534415058088</v>
      </c>
      <c r="F15" s="84">
        <v>45.685172299209121</v>
      </c>
      <c r="G15" s="65"/>
      <c r="H15" s="66"/>
      <c r="I15" s="66"/>
      <c r="J15" s="66"/>
    </row>
    <row r="16" spans="1:10">
      <c r="A16" s="77" t="s">
        <v>76</v>
      </c>
      <c r="B16" s="78">
        <v>47</v>
      </c>
      <c r="C16" s="79">
        <v>0</v>
      </c>
      <c r="D16" s="79">
        <v>0</v>
      </c>
      <c r="E16" s="79">
        <v>0</v>
      </c>
      <c r="F16" s="80">
        <v>0</v>
      </c>
      <c r="G16" s="65"/>
      <c r="H16" s="66"/>
      <c r="I16" s="66"/>
      <c r="J16" s="66"/>
    </row>
    <row r="17" spans="1:17">
      <c r="A17" s="77" t="s">
        <v>77</v>
      </c>
      <c r="B17" s="78">
        <v>48</v>
      </c>
      <c r="C17" s="79">
        <v>0</v>
      </c>
      <c r="D17" s="79">
        <v>0</v>
      </c>
      <c r="E17" s="79">
        <v>0</v>
      </c>
      <c r="F17" s="80">
        <v>0</v>
      </c>
      <c r="G17" s="65"/>
      <c r="H17" s="66"/>
      <c r="I17" s="66"/>
      <c r="J17" s="66"/>
      <c r="K17" s="66"/>
      <c r="L17" s="66"/>
      <c r="M17" s="66"/>
      <c r="N17" s="66"/>
      <c r="O17" s="66"/>
      <c r="P17" s="66"/>
      <c r="Q17" s="66"/>
    </row>
    <row r="18" spans="1:17">
      <c r="A18" s="77" t="s">
        <v>78</v>
      </c>
      <c r="B18" s="78">
        <v>49</v>
      </c>
      <c r="C18" s="85">
        <f>+'RE&amp;I Page 1 Q2 2021'!C24/'RE&amp;I Page 1 Q2 2021'!C14</f>
        <v>0.63796002481971947</v>
      </c>
      <c r="D18" s="85">
        <v>0.74489335254278111</v>
      </c>
      <c r="E18" s="85">
        <f>+'RE&amp;I Page 1 Q2 2021'!E24/'RE&amp;I Page 1 Q2 2021'!E14</f>
        <v>0.64561344536578924</v>
      </c>
      <c r="F18" s="86">
        <v>0.79116874822443706</v>
      </c>
      <c r="G18" s="65"/>
      <c r="H18" s="66"/>
      <c r="I18" s="66"/>
      <c r="J18" s="66"/>
      <c r="K18" s="66"/>
      <c r="L18" s="66"/>
      <c r="M18" s="66"/>
      <c r="N18" s="66"/>
      <c r="O18" s="66"/>
      <c r="P18" s="66"/>
      <c r="Q18" s="66"/>
    </row>
    <row r="19" spans="1:17">
      <c r="A19" s="77" t="s">
        <v>79</v>
      </c>
      <c r="B19" s="78">
        <v>50</v>
      </c>
      <c r="C19" s="85">
        <f>+('RE&amp;I Page 1 Q2 2021'!C17+'RE&amp;I Page 1 Q2 2021'!C20)/'RE&amp;I Page 1 Q2 2021'!C14</f>
        <v>0.26522056435926866</v>
      </c>
      <c r="D19" s="85">
        <v>0.34317361761780779</v>
      </c>
      <c r="E19" s="85">
        <f>+('RE&amp;I Page 1 Q2 2021'!E17+'RE&amp;I Page 1 Q2 2021'!E20)/'RE&amp;I Page 1 Q2 2021'!E14</f>
        <v>0.27087800968926035</v>
      </c>
      <c r="F19" s="86">
        <v>0.39455120351847034</v>
      </c>
      <c r="G19" s="65"/>
      <c r="H19" s="66"/>
      <c r="I19" s="66"/>
      <c r="J19" s="66"/>
      <c r="K19" s="66"/>
      <c r="L19" s="66"/>
      <c r="M19" s="66"/>
      <c r="N19" s="66"/>
      <c r="O19" s="66"/>
      <c r="P19" s="66"/>
      <c r="Q19" s="66"/>
    </row>
    <row r="20" spans="1:17">
      <c r="A20" s="77" t="s">
        <v>80</v>
      </c>
      <c r="B20" s="78">
        <v>51</v>
      </c>
      <c r="C20" s="85">
        <f>+('RE&amp;I Page 1 Q2 2021'!C21+'RE&amp;I Page 1 Q2 2021'!C22)/'RE&amp;I Page 1 Q2 2021'!C14</f>
        <v>0.24907703007837073</v>
      </c>
      <c r="D20" s="85">
        <v>0.26150467930441074</v>
      </c>
      <c r="E20" s="85">
        <f>+('RE&amp;I Page 1 Q2 2021'!E21+'RE&amp;I Page 1 Q2 2021'!E22)/'RE&amp;I Page 1 Q2 2021'!E14</f>
        <v>0.25110781426012274</v>
      </c>
      <c r="F20" s="86">
        <v>0.26566922319414904</v>
      </c>
      <c r="G20" s="65"/>
      <c r="H20" s="66"/>
      <c r="I20" s="66"/>
      <c r="J20" s="66"/>
      <c r="K20" s="66"/>
      <c r="L20" s="66"/>
      <c r="M20" s="66"/>
      <c r="N20" s="66"/>
      <c r="O20" s="66"/>
      <c r="P20" s="66"/>
      <c r="Q20" s="66"/>
    </row>
    <row r="21" spans="1:17" ht="18.75">
      <c r="A21" s="77" t="s">
        <v>81</v>
      </c>
      <c r="B21" s="78">
        <v>52</v>
      </c>
      <c r="C21" s="79">
        <v>1013490</v>
      </c>
      <c r="D21" s="79">
        <v>531742</v>
      </c>
      <c r="E21" s="79">
        <v>1927220</v>
      </c>
      <c r="F21" s="80">
        <v>983548</v>
      </c>
      <c r="G21" s="65"/>
      <c r="H21" s="87"/>
      <c r="I21" s="66"/>
      <c r="J21" s="66"/>
      <c r="K21" s="66"/>
      <c r="L21" s="66"/>
      <c r="M21" s="66"/>
      <c r="N21" s="66"/>
      <c r="O21" s="66"/>
      <c r="P21" s="66"/>
      <c r="Q21" s="66"/>
    </row>
    <row r="22" spans="1:17">
      <c r="A22" s="88" t="s">
        <v>82</v>
      </c>
      <c r="B22" s="78">
        <v>53</v>
      </c>
      <c r="C22" s="79">
        <v>-172239</v>
      </c>
      <c r="D22" s="79">
        <v>-105295</v>
      </c>
      <c r="E22" s="79">
        <v>-333044</v>
      </c>
      <c r="F22" s="80">
        <v>-185428</v>
      </c>
      <c r="G22" s="65"/>
      <c r="H22" s="66"/>
      <c r="I22" s="66"/>
      <c r="J22" s="66"/>
      <c r="K22" s="66"/>
      <c r="L22" s="66"/>
      <c r="M22" s="66"/>
      <c r="N22" s="66"/>
      <c r="O22" s="66"/>
      <c r="P22" s="66"/>
      <c r="Q22" s="66"/>
    </row>
    <row r="23" spans="1:17">
      <c r="A23" s="88" t="s">
        <v>83</v>
      </c>
      <c r="B23" s="78">
        <v>54</v>
      </c>
      <c r="C23" s="79">
        <v>-46436</v>
      </c>
      <c r="D23" s="79">
        <v>-11235</v>
      </c>
      <c r="E23" s="79">
        <v>-93767</v>
      </c>
      <c r="F23" s="80">
        <v>-16613</v>
      </c>
      <c r="G23" s="65"/>
      <c r="H23" s="66"/>
      <c r="I23" s="66"/>
      <c r="J23" s="66"/>
      <c r="K23" s="66"/>
      <c r="L23" s="66"/>
      <c r="M23" s="66"/>
      <c r="N23" s="66"/>
      <c r="O23" s="66"/>
      <c r="P23" s="66"/>
      <c r="Q23" s="66"/>
    </row>
    <row r="24" spans="1:17">
      <c r="A24" s="77" t="s">
        <v>84</v>
      </c>
      <c r="B24" s="78">
        <v>55</v>
      </c>
      <c r="C24" s="79">
        <v>-237</v>
      </c>
      <c r="D24" s="79">
        <v>-291</v>
      </c>
      <c r="E24" s="79">
        <v>-1524</v>
      </c>
      <c r="F24" s="80">
        <v>-1114</v>
      </c>
      <c r="G24" s="65"/>
      <c r="H24" s="89"/>
      <c r="I24" s="89"/>
      <c r="J24" s="89"/>
      <c r="K24" s="82"/>
      <c r="L24" s="82"/>
      <c r="M24" s="82"/>
      <c r="N24" s="82"/>
      <c r="O24" s="82"/>
      <c r="P24" s="82"/>
      <c r="Q24" s="82"/>
    </row>
    <row r="25" spans="1:17">
      <c r="A25" s="77" t="s">
        <v>85</v>
      </c>
      <c r="B25" s="78">
        <v>56</v>
      </c>
      <c r="C25" s="79">
        <v>5982</v>
      </c>
      <c r="D25" s="79">
        <v>6029</v>
      </c>
      <c r="E25" s="79">
        <v>12114</v>
      </c>
      <c r="F25" s="80">
        <v>12060</v>
      </c>
      <c r="G25" s="65"/>
      <c r="H25" s="89"/>
      <c r="I25" s="89"/>
      <c r="J25" s="89"/>
      <c r="K25" s="66"/>
      <c r="L25" s="66"/>
      <c r="M25" s="66"/>
      <c r="N25" s="66"/>
      <c r="O25" s="66"/>
      <c r="P25" s="66"/>
      <c r="Q25" s="66"/>
    </row>
    <row r="26" spans="1:17">
      <c r="A26" s="77" t="s">
        <v>86</v>
      </c>
      <c r="B26" s="78">
        <v>57</v>
      </c>
      <c r="C26" s="79">
        <v>800560</v>
      </c>
      <c r="D26" s="79">
        <v>420950</v>
      </c>
      <c r="E26" s="79">
        <f>SUM(E21:E25)</f>
        <v>1510999</v>
      </c>
      <c r="F26" s="80">
        <v>792453</v>
      </c>
      <c r="G26" s="65"/>
      <c r="H26" s="90"/>
      <c r="I26" s="89"/>
      <c r="J26" s="89"/>
      <c r="K26" s="66"/>
      <c r="L26" s="66"/>
      <c r="M26" s="66"/>
      <c r="N26" s="66"/>
      <c r="O26" s="66"/>
      <c r="P26" s="66"/>
      <c r="Q26" s="66"/>
    </row>
    <row r="27" spans="1:17">
      <c r="A27" s="91" t="s">
        <v>87</v>
      </c>
      <c r="B27" s="92"/>
      <c r="C27" s="93"/>
      <c r="D27" s="94"/>
      <c r="E27" s="93"/>
      <c r="F27" s="94"/>
      <c r="G27" s="65"/>
      <c r="H27" s="89"/>
      <c r="I27" s="89"/>
      <c r="J27" s="89"/>
      <c r="K27" s="66"/>
      <c r="L27" s="66"/>
      <c r="M27" s="66"/>
      <c r="N27" s="66"/>
      <c r="O27" s="66"/>
      <c r="P27" s="66"/>
      <c r="Q27" s="66"/>
    </row>
    <row r="28" spans="1:17">
      <c r="A28" s="95" t="s">
        <v>88</v>
      </c>
      <c r="B28" s="96"/>
      <c r="C28" s="97"/>
      <c r="D28" s="98"/>
      <c r="E28" s="97"/>
      <c r="F28" s="98"/>
      <c r="G28" s="65"/>
      <c r="H28" s="66"/>
      <c r="I28" s="66"/>
      <c r="J28" s="66"/>
      <c r="K28" s="66"/>
      <c r="L28" s="66"/>
      <c r="M28" s="66"/>
      <c r="N28" s="66"/>
      <c r="O28" s="66"/>
      <c r="P28" s="66"/>
      <c r="Q28" s="66"/>
    </row>
    <row r="29" spans="1:17" ht="75.75" customHeight="1">
      <c r="A29" s="99" t="s">
        <v>89</v>
      </c>
      <c r="B29" s="100"/>
      <c r="C29" s="101"/>
      <c r="D29" s="102"/>
      <c r="E29" s="101"/>
      <c r="F29" s="102"/>
      <c r="G29" s="65"/>
      <c r="H29" s="66"/>
      <c r="I29" s="66"/>
      <c r="J29" s="66"/>
      <c r="K29" s="66"/>
      <c r="L29" s="66"/>
      <c r="M29" s="66"/>
      <c r="N29" s="66"/>
      <c r="O29" s="66"/>
      <c r="P29" s="66"/>
      <c r="Q29" s="66"/>
    </row>
    <row r="30" spans="1:17">
      <c r="A30" s="103" t="s">
        <v>90</v>
      </c>
      <c r="B30" s="104"/>
      <c r="C30" s="105"/>
      <c r="D30" s="106"/>
      <c r="E30" s="105"/>
      <c r="F30" s="106"/>
      <c r="G30" s="65"/>
      <c r="H30" s="66"/>
      <c r="I30" s="66"/>
      <c r="J30" s="66"/>
      <c r="K30" s="66"/>
      <c r="L30" s="66"/>
      <c r="M30" s="66"/>
      <c r="N30" s="66"/>
      <c r="O30" s="66"/>
      <c r="P30" s="66"/>
      <c r="Q30" s="66"/>
    </row>
    <row r="31" spans="1:17" ht="15" customHeight="1">
      <c r="A31" s="107" t="s">
        <v>91</v>
      </c>
      <c r="B31" s="108"/>
      <c r="C31" s="109"/>
      <c r="D31" s="110"/>
      <c r="E31" s="109"/>
      <c r="F31" s="110"/>
      <c r="G31" s="65"/>
      <c r="H31" s="66"/>
      <c r="I31" s="66"/>
      <c r="J31" s="66"/>
      <c r="K31" s="66"/>
      <c r="L31" s="66"/>
      <c r="M31" s="66"/>
      <c r="N31" s="66"/>
      <c r="O31" s="66"/>
      <c r="P31" s="66"/>
      <c r="Q31" s="66"/>
    </row>
    <row r="32" spans="1:17">
      <c r="A32" s="111" t="s">
        <v>92</v>
      </c>
      <c r="B32" s="112"/>
      <c r="C32" s="66"/>
      <c r="D32" s="66"/>
      <c r="E32" s="66"/>
      <c r="F32" s="66"/>
      <c r="G32" s="65"/>
      <c r="H32" s="66"/>
      <c r="I32" s="66"/>
      <c r="J32" s="66"/>
      <c r="K32" s="66"/>
      <c r="L32" s="66"/>
      <c r="M32" s="66"/>
      <c r="N32" s="66"/>
      <c r="O32" s="66"/>
      <c r="P32" s="66"/>
      <c r="Q32" s="66"/>
    </row>
    <row r="33" spans="1:7">
      <c r="A33" s="111" t="s">
        <v>93</v>
      </c>
      <c r="B33" s="112"/>
      <c r="C33" s="66"/>
      <c r="D33" s="66"/>
      <c r="E33" s="66"/>
      <c r="F33" s="66"/>
      <c r="G33" s="65"/>
    </row>
    <row r="34" spans="1:7">
      <c r="A34" s="113" t="s">
        <v>94</v>
      </c>
      <c r="B34" s="114" t="s">
        <v>95</v>
      </c>
      <c r="C34" s="115"/>
      <c r="D34" s="116"/>
      <c r="E34" s="115"/>
      <c r="F34" s="116"/>
      <c r="G34" s="65"/>
    </row>
    <row r="38" spans="1:7">
      <c r="A38" s="117"/>
    </row>
    <row r="39" spans="1:7">
      <c r="A39" s="118"/>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Q2 2021</vt:lpstr>
      <vt:lpstr>RE&amp;I Page 2 Q2 2021</vt:lpstr>
      <vt:lpstr>'RE&amp;I Page 1 Q2 2021'!Print_Area</vt:lpstr>
      <vt:lpstr>'RE&amp;I Page 2 Q2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2021-07-28T15:18:05Z</dcterms:created>
  <dcterms:modified xsi:type="dcterms:W3CDTF">2021-07-28T15:19:26Z</dcterms:modified>
</cp:coreProperties>
</file>