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1\Q3\"/>
    </mc:Choice>
  </mc:AlternateContent>
  <xr:revisionPtr revIDLastSave="0" documentId="13_ncr:1_{24A336B3-6325-4CF2-8504-42D829746534}" xr6:coauthVersionLast="45" xr6:coauthVersionMax="45" xr10:uidLastSave="{00000000-0000-0000-0000-000000000000}"/>
  <bookViews>
    <workbookView xWindow="-98" yWindow="-98" windowWidth="19396" windowHeight="10395" xr2:uid="{7D857778-D9FD-4679-ADF8-E3EDB58BCFAD}"/>
  </bookViews>
  <sheets>
    <sheet name="RE&amp;I Page 1 Q3 2021" sheetId="1" r:id="rId1"/>
    <sheet name="RE&amp;I Page 2 Q3 2021" sheetId="2" r:id="rId2"/>
  </sheets>
  <externalReferences>
    <externalReference r:id="rId3"/>
    <externalReference r:id="rId4"/>
    <externalReference r:id="rId5"/>
    <externalReference r:id="rId6"/>
    <externalReference r:id="rId7"/>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'[1]Invoice Report'!#REF!</definedName>
    <definedName name="ADDITIONRECON" localSheetId="1">'[1]Invoice Report'!#REF!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'[2]Int Exp NSC'!#REF!</definedName>
    <definedName name="draft" localSheetId="1">'[2]Int Exp NSC'!#REF!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Q3 2021'!$A$1:$F$42</definedName>
    <definedName name="_xlnm.Print_Area" localSheetId="1">'RE&amp;I Page 2 Q3 2021'!$A$1:$F$34</definedName>
    <definedName name="_xlnm.Print_Titles">[4]Sheet1!#REF!</definedName>
    <definedName name="RR_Annual_Report">#REF!</definedName>
    <definedName name="Rwyschedule">'[5]R-1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[4]Sheet1!#REF!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'[2]Int Exp NSC'!#REF!</definedName>
    <definedName name="xx">'[2]Int Exp NSC'!#REF!</definedName>
    <definedName name="xxx">'[2]Int Exp NSC'!#REF!</definedName>
    <definedName name="xxxx">'[2]Int Exp NSC'!#REF!</definedName>
    <definedName name="xxxxx">'[2]Int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D11" i="2"/>
  <c r="D13" i="2" s="1"/>
  <c r="E35" i="1"/>
  <c r="E29" i="1"/>
  <c r="E18" i="2"/>
  <c r="E20" i="2"/>
  <c r="E20" i="1"/>
  <c r="E25" i="1"/>
  <c r="E31" i="1" l="1"/>
  <c r="E17" i="1"/>
  <c r="C20" i="2" l="1"/>
  <c r="E19" i="2"/>
  <c r="C18" i="2"/>
  <c r="E36" i="1"/>
  <c r="C19" i="2" l="1"/>
  <c r="E39" i="1"/>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<sst xmlns="http://schemas.openxmlformats.org/spreadsheetml/2006/main" count="97" uniqueCount="96">
  <si>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</si>
  <si>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</si>
  <si>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</si>
  <si>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</si>
  <si>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</si>
  <si>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</si>
  <si>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</si>
  <si>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_Sep 30</t>
    </r>
    <r>
      <rPr>
        <u/>
        <sz val="7"/>
        <color rgb="FF000000"/>
        <rFont val="Times New Roman"/>
        <family val="1"/>
      </rPr>
      <t>, 2021</t>
    </r>
    <r>
      <rPr>
        <sz val="7"/>
        <color rgb="FF000000"/>
        <rFont val="Times New Roman"/>
        <family val="1"/>
      </rPr>
      <t>_________________</t>
    </r>
  </si>
  <si>
    <t>Quarter ___3______</t>
  </si>
  <si>
    <r>
      <t>Year _</t>
    </r>
    <r>
      <rPr>
        <u/>
        <sz val="7"/>
        <color rgb="FF000000"/>
        <rFont val="Times New Roman"/>
        <family val="1"/>
      </rPr>
      <t>2021</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</si>
  <si>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</si>
  <si>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</si>
  <si>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</si>
  <si>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</si>
  <si>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</si>
  <si>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</si>
  <si>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</si>
  <si>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</si>
  <si>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</si>
  <si>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</si>
  <si>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</si>
  <si>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</si>
  <si>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</si>
  <si>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</si>
  <si>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</si>
  <si>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</si>
  <si>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</si>
  <si>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</si>
  <si>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</si>
  <si>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</si>
  <si>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</si>
  <si>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</si>
  <si>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</si>
  <si>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</si>
  <si>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</si>
  <si>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</si>
  <si>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</si>
  <si>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</si>
  <si>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</si>
  <si>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</si>
  <si>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</si>
  <si>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</si>
  <si>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</si>
  <si>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</si>
  <si>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</si>
  <si>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</si>
  <si>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</si>
  <si>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</si>
  <si>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</si>
  <si>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</si>
  <si>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</si>
  <si>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</si>
  <si>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</si>
  <si>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</si>
  <si>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____3___________</t>
  </si>
  <si>
    <r>
      <t>Year ___</t>
    </r>
    <r>
      <rPr>
        <u/>
        <sz val="7"/>
        <color rgb="FF000000"/>
        <rFont val="Times New Roman"/>
        <family val="1"/>
      </rPr>
      <t>2021</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</si>
  <si>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</si>
  <si>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</si>
  <si>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</si>
  <si>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</si>
  <si>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</si>
  <si>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</si>
  <si>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</si>
  <si>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</si>
  <si>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</si>
  <si>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</si>
  <si>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</si>
  <si>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</si>
  <si>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</si>
  <si>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</si>
  <si>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</si>
  <si>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</si>
  <si>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</si>
  <si>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</si>
  <si>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</si>
  <si>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</si>
  <si>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</si>
  <si>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</si>
  <si>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</si>
  <si>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</si>
  <si>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</si>
  <si>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</si>
  <si>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</si>
  <si>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</si>
  <si>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</si>
  <si>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</si>
  <si>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</si>
  <si>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</si>
  <si>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</si>
  <si>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</si>
  <si>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</si>
  <si>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</si>
  <si>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</si>
  <si>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</si>
  <si>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r>
      <t xml:space="preserve">Date </t>
    </r>
    <r>
      <rPr>
        <u/>
        <sz val="6"/>
        <rFont val="Arial"/>
        <family val="34"/>
      </rPr>
      <t>       10/29/2021                           </t>
    </r>
    <r>
      <rPr>
        <sz val="6"/>
        <rFont val="Arial"/>
        <family val="34"/>
      </rPr>
      <t xml:space="preserve">     Signature </t>
    </r>
    <r>
      <rPr>
        <u/>
        <sz val="6"/>
        <rFont val="Arial"/>
        <family val="34"/>
      </rPr>
      <t>                 Jennifer M Wright</t>
    </r>
    <r>
      <rPr>
        <sz val="6"/>
        <rFont val="Arial"/>
        <family val="34"/>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</si>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</sst>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19">
    <xf numFmtId="0" fontId="0" fillId="0" borderId="0" xfId="0"/>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2" borderId="4" xfId="5" applyFont="1" applyFill="1" applyBorder="1" applyAlignment="1">
      <alignment horizontal="left" vertical="top"/>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 xfId="12" applyFont="1" applyFill="1" applyBorder="1" applyAlignment="1">
      <alignment horizontal="left" vertical="top"/>
    </xf>
    <xf numFmtId="0" fontId="3" fillId="0" borderId="4" xfId="0" applyFont="1" applyBorder="1" applyAlignment="1">
      <alignment horizontal="left" vertical="top"/>
    </xf>
    <xf numFmtId="0" fontId="3" fillId="0" borderId="0" xfId="12" applyAlignment="1">
      <alignment horizontal="left" vertical="top"/>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0" fontId="20" fillId="0" borderId="0" xfId="12" applyFont="1" applyAlignment="1">
      <alignment horizontal="left" vertical="top"/>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41" fontId="3" fillId="0" borderId="0" xfId="12" applyNumberFormat="1" applyAlignment="1">
      <alignment horizontal="left" vertical="top"/>
    </xf>
    <xf numFmtId="0" fontId="19" fillId="0" borderId="16" xfId="13" applyFont="1" applyBorder="1" applyAlignment="1">
      <alignment horizontal="left" vertical="top" wrapText="1"/>
    </xf>
    <xf numFmtId="0" fontId="20" fillId="0" borderId="0" xfId="12" applyFont="1" applyAlignment="1">
      <alignment vertical="top" wrapText="1"/>
    </xf>
    <xf numFmtId="41" fontId="20" fillId="0" borderId="0" xfId="12" applyNumberFormat="1" applyFont="1" applyAlignment="1">
      <alignment vertical="top" wrapText="1"/>
    </xf>
    <xf numFmtId="0" fontId="22" fillId="2" borderId="4" xfId="12" applyFont="1" applyFill="1" applyBorder="1" applyAlignment="1">
      <alignment horizontal="left" vertical="top"/>
    </xf>
    <xf numFmtId="0" fontId="3" fillId="2" borderId="0" xfId="12" applyFill="1" applyAlignment="1">
      <alignment horizontal="left" vertical="top"/>
    </xf>
    <xf numFmtId="0" fontId="22" fillId="0" borderId="25" xfId="12" applyFont="1" applyBorder="1" applyAlignment="1">
      <alignment horizontal="left"/>
    </xf>
    <xf numFmtId="0" fontId="15" fillId="0" borderId="0" xfId="0" applyFont="1" applyAlignment="1">
      <alignment horizontal="left" vertical="top"/>
    </xf>
    <xf numFmtId="0" fontId="16" fillId="0" borderId="0" xfId="4"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13"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4"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Border="1" applyAlignment="1">
      <alignment horizontal="left"/>
    </xf>
    <xf numFmtId="0" fontId="22" fillId="2" borderId="4" xfId="12" applyFont="1" applyFill="1" applyBorder="1" applyAlignment="1">
      <alignment horizontal="left" vertical="top" wrapText="1"/>
    </xf>
    <xf numFmtId="0" fontId="3" fillId="2" borderId="0" xfId="12" applyFill="1" applyAlignment="1">
      <alignment horizontal="left" vertical="top" wrapText="1"/>
    </xf>
    <xf numFmtId="0" fontId="3" fillId="4" borderId="0" xfId="12" applyFill="1" applyAlignment="1">
      <alignment horizontal="left" vertical="top" wrapText="1"/>
    </xf>
    <xf numFmtId="0" fontId="3" fillId="0" borderId="0" xfId="12" applyAlignment="1">
      <alignment horizontal="left" vertical="top" wrapText="1"/>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8" fillId="2" borderId="20" xfId="12" applyFont="1" applyFill="1" applyBorder="1" applyAlignment="1">
      <alignment horizontal="left" vertical="top"/>
    </xf>
    <xf numFmtId="0" fontId="3" fillId="2" borderId="20" xfId="12" applyFill="1" applyBorder="1" applyAlignment="1">
      <alignment horizontal="left" vertical="top"/>
    </xf>
    <xf numFmtId="0" fontId="8" fillId="2" borderId="8" xfId="12" applyFont="1" applyFill="1" applyBorder="1" applyAlignment="1">
      <alignment horizontal="center" wrapText="1"/>
    </xf>
    <xf numFmtId="0" fontId="8" fillId="2" borderId="13"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4"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cellXfs>
  <cellStyles count="14">
    <cellStyle name="Comma" xfId="1" builtinId="3"/>
    <cellStyle name="Comma 4" xfId="7" xr:uid="{38647ECC-C1CF-4C66-9C79-588C83508C9B}"/>
    <cellStyle name="Hyperlink" xfId="4" builtinId="8"/>
    <cellStyle name="Normal" xfId="0" builtinId="0"/>
    <cellStyle name="Normal 45" xfId="5" xr:uid="{8C34CF05-D193-478A-AF7B-F1E9385EC0DE}"/>
    <cellStyle name="Normal 51" xfId="12" xr:uid="{0B674360-7E2E-4678-9D5A-1149389C37FA}"/>
    <cellStyle name="Normal 52" xfId="3" xr:uid="{3FDB862F-5F9E-4F3A-86E6-57B32B339BE1}"/>
    <cellStyle name="Normal 53" xfId="6" xr:uid="{50BA709A-2CD3-4E2F-B1B9-C001726DD1F1}"/>
    <cellStyle name="Normal 54" xfId="8" xr:uid="{7C23445B-43F9-4C57-9106-E27D4256FF24}"/>
    <cellStyle name="Normal 56" xfId="10" xr:uid="{E8D7F5AD-B680-4B2A-9DCD-A63E9F95F329}"/>
    <cellStyle name="Normal 59" xfId="11" xr:uid="{76F545B7-90A4-4B19-8D9A-D613C754F362}"/>
    <cellStyle name="Normal 60" xfId="13" xr:uid="{08B0BFF0-565B-4ED8-9CA2-7FA1B932CC22}"/>
    <cellStyle name="Percent" xfId="2" builtinId="5"/>
    <cellStyle name="Percent 2" xfId="9" xr:uid="{2EF9C11C-F32B-4DC1-8A76-4DFB2BC36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772B-8703-45DC-A9F4-44CF3729BB87}">
  <sheetPr>
    <pageSetUpPr fitToPage="1"/>
  </sheetPr>
  <dimension ref="A1:O47"/>
  <sheetViews>
    <sheetView tabSelected="1" topLeftCell="A8" workbookViewId="0">
      <selection activeCell="E17" sqref="E17"/>
    </sheetView>
  </sheetViews>
  <sheetFormatPr defaultColWidth="9.19921875" defaultRowHeight="14.25"/>
  <cols>
    <col min="1" max="1" width="54" style="3" bestFit="1" customWidth="1"/>
    <col min="2" max="2" width="5" style="3" bestFit="1" customWidth="1"/>
    <col min="3" max="6" width="11.73046875" style="3" customWidth="1"/>
    <col min="7" max="8" width="11.796875" style="2" bestFit="1" customWidth="1"/>
    <col min="9" max="9" width="11.19921875" style="3" bestFit="1" customWidth="1"/>
    <col min="10" max="10" width="9.19921875" style="3"/>
    <col min="11" max="11" width="8.796875" style="3" bestFit="1" customWidth="1"/>
    <col min="12" max="14" width="7.73046875" style="3" bestFit="1" customWidth="1"/>
    <col min="15" max="15" width="8.46484375" style="3" bestFit="1" customWidth="1"/>
    <col min="16" max="16384" width="9.19921875" style="3"/>
  </cols>
  <sheetData>
    <row r="1" spans="1:10">
      <c r="A1" s="75" t="s">
        <v>0</v>
      </c>
      <c r="B1" s="76"/>
      <c r="C1" s="76"/>
      <c r="D1" s="76"/>
      <c r="E1" s="77" t="s">
        <v>1</v>
      </c>
      <c r="F1" s="78"/>
      <c r="G1" s="1"/>
    </row>
    <row r="2" spans="1:10">
      <c r="A2" s="79" t="s">
        <v>2</v>
      </c>
      <c r="B2" s="80"/>
      <c r="C2" s="80"/>
      <c r="D2" s="80"/>
      <c r="E2" s="81" t="s">
        <v>3</v>
      </c>
      <c r="F2" s="82"/>
    </row>
    <row r="3" spans="1:10">
      <c r="A3" s="4" t="s">
        <v>4</v>
      </c>
      <c r="B3" s="5"/>
      <c r="C3" s="5"/>
      <c r="D3" s="5"/>
      <c r="E3" s="81" t="s">
        <v>4</v>
      </c>
      <c r="F3" s="82"/>
    </row>
    <row r="4" spans="1:10">
      <c r="A4" s="6"/>
      <c r="B4" s="5"/>
      <c r="C4" s="5"/>
      <c r="D4" s="5"/>
      <c r="E4" s="7" t="s">
        <v>5</v>
      </c>
      <c r="F4" s="8"/>
    </row>
    <row r="5" spans="1:10">
      <c r="A5" s="9" t="s">
        <v>6</v>
      </c>
      <c r="B5" s="10"/>
      <c r="C5" s="83" t="s">
        <v>7</v>
      </c>
      <c r="D5" s="84"/>
      <c r="E5" s="84"/>
      <c r="F5" s="85"/>
    </row>
    <row r="6" spans="1:10">
      <c r="A6" s="11"/>
      <c r="B6" s="10"/>
      <c r="C6" s="10" t="s">
        <v>8</v>
      </c>
      <c r="D6" s="10" t="s">
        <v>9</v>
      </c>
      <c r="E6" s="66" t="s">
        <v>10</v>
      </c>
      <c r="F6" s="67"/>
    </row>
    <row r="7" spans="1:10" ht="15" customHeight="1">
      <c r="A7" s="68" t="s">
        <v>11</v>
      </c>
      <c r="B7" s="70" t="s">
        <v>12</v>
      </c>
      <c r="C7" s="72" t="s">
        <v>13</v>
      </c>
      <c r="D7" s="73"/>
      <c r="E7" s="72" t="s">
        <v>14</v>
      </c>
      <c r="F7" s="74"/>
    </row>
    <row r="8" spans="1:10" ht="18">
      <c r="A8" s="69"/>
      <c r="B8" s="71"/>
      <c r="C8" s="12" t="s">
        <v>15</v>
      </c>
      <c r="D8" s="12" t="s">
        <v>16</v>
      </c>
      <c r="E8" s="12" t="s">
        <v>17</v>
      </c>
      <c r="F8" s="13" t="s">
        <v>18</v>
      </c>
    </row>
    <row r="9" spans="1:10" ht="18.399999999999999">
      <c r="A9" s="14" t="s">
        <v>19</v>
      </c>
      <c r="B9" s="15">
        <v>1</v>
      </c>
      <c r="C9" s="16">
        <v>2658482</v>
      </c>
      <c r="D9" s="17">
        <v>2407164</v>
      </c>
      <c r="E9" s="16">
        <v>7803439</v>
      </c>
      <c r="F9" s="17">
        <v>6929012</v>
      </c>
      <c r="G9" s="18"/>
      <c r="H9" s="18"/>
      <c r="I9" s="19"/>
    </row>
    <row r="10" spans="1:10">
      <c r="A10" s="14" t="s">
        <v>20</v>
      </c>
      <c r="B10" s="15">
        <v>2</v>
      </c>
      <c r="C10" s="16">
        <v>0</v>
      </c>
      <c r="D10" s="17">
        <v>0</v>
      </c>
      <c r="E10" s="16">
        <v>0</v>
      </c>
      <c r="F10" s="17">
        <v>0</v>
      </c>
      <c r="G10" s="18"/>
      <c r="H10" s="18"/>
      <c r="I10" s="19"/>
    </row>
    <row r="11" spans="1:10">
      <c r="A11" s="14" t="s">
        <v>21</v>
      </c>
      <c r="B11" s="15">
        <v>3</v>
      </c>
      <c r="C11" s="16">
        <v>0</v>
      </c>
      <c r="D11" s="17">
        <v>0</v>
      </c>
      <c r="E11" s="16">
        <v>0</v>
      </c>
      <c r="F11" s="17">
        <v>0</v>
      </c>
      <c r="G11" s="20"/>
      <c r="H11" s="20"/>
      <c r="I11" s="21"/>
      <c r="J11" s="22"/>
    </row>
    <row r="12" spans="1:10">
      <c r="A12" s="14" t="s">
        <v>22</v>
      </c>
      <c r="B12" s="15">
        <v>4</v>
      </c>
      <c r="C12" s="16">
        <v>193810</v>
      </c>
      <c r="D12" s="17">
        <v>99130</v>
      </c>
      <c r="E12" s="16">
        <v>487039</v>
      </c>
      <c r="F12" s="17">
        <v>287056</v>
      </c>
      <c r="G12" s="20"/>
      <c r="H12" s="20"/>
      <c r="I12" s="21"/>
      <c r="J12" s="22"/>
    </row>
    <row r="13" spans="1:10">
      <c r="A13" s="14" t="s">
        <v>23</v>
      </c>
      <c r="B13" s="15">
        <v>5</v>
      </c>
      <c r="C13" s="16">
        <v>0</v>
      </c>
      <c r="D13" s="17">
        <v>0</v>
      </c>
      <c r="E13" s="16">
        <v>0</v>
      </c>
      <c r="F13" s="17">
        <v>0</v>
      </c>
      <c r="G13" s="20"/>
      <c r="H13" s="20"/>
      <c r="I13" s="21"/>
      <c r="J13" s="22"/>
    </row>
    <row r="14" spans="1:10">
      <c r="A14" s="14" t="s">
        <v>24</v>
      </c>
      <c r="B14" s="15">
        <v>6</v>
      </c>
      <c r="C14" s="16">
        <v>2852292</v>
      </c>
      <c r="D14" s="17">
        <v>2506294</v>
      </c>
      <c r="E14" s="16">
        <v>8290478</v>
      </c>
      <c r="F14" s="17">
        <v>7216068</v>
      </c>
      <c r="G14" s="20"/>
      <c r="H14" s="20"/>
      <c r="I14" s="21"/>
      <c r="J14" s="22"/>
    </row>
    <row r="15" spans="1:10" ht="18">
      <c r="A15" s="23" t="s">
        <v>25</v>
      </c>
      <c r="B15" s="15">
        <v>7</v>
      </c>
      <c r="C15" s="16">
        <v>220517</v>
      </c>
      <c r="D15" s="17">
        <v>223591</v>
      </c>
      <c r="E15" s="16">
        <v>658177</v>
      </c>
      <c r="F15" s="17">
        <v>653935</v>
      </c>
      <c r="G15" s="20"/>
      <c r="H15" s="20"/>
      <c r="I15" s="21"/>
      <c r="J15" s="22"/>
    </row>
    <row r="16" spans="1:10">
      <c r="A16" s="24" t="s">
        <v>26</v>
      </c>
      <c r="B16" s="25">
        <v>8</v>
      </c>
      <c r="C16" s="16">
        <v>209929</v>
      </c>
      <c r="D16" s="17">
        <v>209034</v>
      </c>
      <c r="E16" s="16">
        <v>610590</v>
      </c>
      <c r="F16" s="17">
        <v>604863</v>
      </c>
      <c r="G16" s="20"/>
      <c r="H16" s="20"/>
      <c r="I16" s="21"/>
      <c r="J16" s="22"/>
    </row>
    <row r="17" spans="1:15">
      <c r="A17" s="24" t="s">
        <v>27</v>
      </c>
      <c r="B17" s="25">
        <v>9</v>
      </c>
      <c r="C17" s="16">
        <v>430446</v>
      </c>
      <c r="D17" s="17">
        <v>432625</v>
      </c>
      <c r="E17" s="16">
        <f>SUM(E15:E16)</f>
        <v>1268767</v>
      </c>
      <c r="F17" s="17">
        <v>1258798</v>
      </c>
      <c r="G17" s="20"/>
      <c r="H17" s="20"/>
      <c r="I17" s="21"/>
      <c r="J17" s="22"/>
    </row>
    <row r="18" spans="1:15">
      <c r="A18" s="26" t="s">
        <v>28</v>
      </c>
      <c r="B18" s="25">
        <v>10</v>
      </c>
      <c r="C18" s="16">
        <v>93985</v>
      </c>
      <c r="D18" s="17">
        <v>85495</v>
      </c>
      <c r="E18" s="16">
        <v>277169</v>
      </c>
      <c r="F18" s="17">
        <v>263265</v>
      </c>
      <c r="G18" s="20"/>
      <c r="H18" s="20"/>
      <c r="I18" s="21"/>
      <c r="J18" s="22"/>
    </row>
    <row r="19" spans="1:15">
      <c r="A19" s="26" t="s">
        <v>29</v>
      </c>
      <c r="B19" s="25">
        <v>11</v>
      </c>
      <c r="C19" s="16">
        <v>238901</v>
      </c>
      <c r="D19" s="17">
        <v>231118</v>
      </c>
      <c r="E19" s="16">
        <v>690481</v>
      </c>
      <c r="F19" s="17">
        <v>1085422</v>
      </c>
      <c r="G19" s="18"/>
      <c r="H19" s="18"/>
      <c r="I19" s="19"/>
    </row>
    <row r="20" spans="1:15">
      <c r="A20" s="26" t="s">
        <v>30</v>
      </c>
      <c r="B20" s="25">
        <v>12</v>
      </c>
      <c r="C20" s="16">
        <v>332886</v>
      </c>
      <c r="D20" s="17">
        <v>316613</v>
      </c>
      <c r="E20" s="16">
        <f>SUM(E18:E19)</f>
        <v>967650</v>
      </c>
      <c r="F20" s="17">
        <v>1348687</v>
      </c>
      <c r="G20" s="18"/>
      <c r="H20" s="18"/>
      <c r="I20" s="19"/>
    </row>
    <row r="21" spans="1:15">
      <c r="A21" s="26" t="s">
        <v>31</v>
      </c>
      <c r="B21" s="25">
        <v>13</v>
      </c>
      <c r="C21" s="16">
        <v>600860</v>
      </c>
      <c r="D21" s="17">
        <v>613106</v>
      </c>
      <c r="E21" s="16">
        <v>1726639</v>
      </c>
      <c r="F21" s="17">
        <v>1656956</v>
      </c>
      <c r="G21" s="18"/>
      <c r="H21" s="18"/>
      <c r="I21" s="19"/>
    </row>
    <row r="22" spans="1:15">
      <c r="A22" s="26" t="s">
        <v>32</v>
      </c>
      <c r="B22" s="25">
        <v>14</v>
      </c>
      <c r="C22" s="16">
        <v>120461</v>
      </c>
      <c r="D22" s="17">
        <v>114424</v>
      </c>
      <c r="E22" s="16">
        <v>360253</v>
      </c>
      <c r="F22" s="17">
        <v>321816</v>
      </c>
      <c r="G22" s="18"/>
      <c r="H22" s="18"/>
      <c r="I22" s="19"/>
    </row>
    <row r="23" spans="1:15">
      <c r="A23" s="26" t="s">
        <v>33</v>
      </c>
      <c r="B23" s="25">
        <v>15</v>
      </c>
      <c r="C23" s="16">
        <v>364435</v>
      </c>
      <c r="D23" s="17">
        <v>296693</v>
      </c>
      <c r="E23" s="16">
        <v>1036745</v>
      </c>
      <c r="F23" s="17">
        <v>913430</v>
      </c>
      <c r="G23" s="18"/>
      <c r="H23" s="18"/>
      <c r="I23" s="19"/>
    </row>
    <row r="24" spans="1:15">
      <c r="A24" s="26" t="s">
        <v>34</v>
      </c>
      <c r="B24" s="25">
        <v>16</v>
      </c>
      <c r="C24" s="16">
        <v>1849088</v>
      </c>
      <c r="D24" s="17">
        <v>1773461</v>
      </c>
      <c r="E24" s="16">
        <v>5360054</v>
      </c>
      <c r="F24" s="17">
        <v>5499687</v>
      </c>
      <c r="G24" s="18"/>
      <c r="H24" s="18"/>
      <c r="I24" s="19"/>
      <c r="K24" s="27"/>
      <c r="L24" s="27"/>
      <c r="M24" s="27"/>
      <c r="N24" s="27"/>
      <c r="O24" s="27"/>
    </row>
    <row r="25" spans="1:15" ht="18">
      <c r="A25" s="28" t="s">
        <v>35</v>
      </c>
      <c r="B25" s="25">
        <v>17</v>
      </c>
      <c r="C25" s="16">
        <v>1003204</v>
      </c>
      <c r="D25" s="17">
        <v>732833</v>
      </c>
      <c r="E25" s="17">
        <f>+E14-E24</f>
        <v>2930424</v>
      </c>
      <c r="F25" s="17">
        <v>1716381</v>
      </c>
      <c r="G25" s="18"/>
      <c r="H25" s="18"/>
      <c r="I25" s="19"/>
      <c r="K25" s="27"/>
      <c r="L25" s="27"/>
      <c r="M25" s="27"/>
      <c r="N25" s="27"/>
      <c r="O25" s="27"/>
    </row>
    <row r="26" spans="1:15">
      <c r="A26" s="26" t="s">
        <v>36</v>
      </c>
      <c r="B26" s="25">
        <v>18</v>
      </c>
      <c r="C26" s="16">
        <v>42728</v>
      </c>
      <c r="D26" s="17">
        <v>37126</v>
      </c>
      <c r="E26" s="16">
        <v>172652</v>
      </c>
      <c r="F26" s="17">
        <v>198700</v>
      </c>
      <c r="G26" s="18"/>
      <c r="H26" s="18"/>
      <c r="I26" s="19"/>
      <c r="K26" s="27"/>
      <c r="L26" s="27"/>
      <c r="M26" s="27"/>
      <c r="N26" s="27"/>
      <c r="O26" s="27"/>
    </row>
    <row r="27" spans="1:15">
      <c r="A27" s="26" t="s">
        <v>37</v>
      </c>
      <c r="B27" s="25">
        <v>19</v>
      </c>
      <c r="C27" s="16">
        <v>0</v>
      </c>
      <c r="D27" s="17">
        <v>0</v>
      </c>
      <c r="E27" s="16">
        <v>0</v>
      </c>
      <c r="F27" s="17">
        <v>0</v>
      </c>
      <c r="G27" s="18"/>
      <c r="H27" s="18"/>
      <c r="I27" s="19"/>
    </row>
    <row r="28" spans="1:15">
      <c r="A28" s="26" t="s">
        <v>38</v>
      </c>
      <c r="B28" s="25">
        <v>20</v>
      </c>
      <c r="C28" s="16">
        <v>6</v>
      </c>
      <c r="D28" s="17">
        <v>5</v>
      </c>
      <c r="E28" s="16">
        <v>6</v>
      </c>
      <c r="F28" s="17">
        <v>12</v>
      </c>
      <c r="G28" s="18"/>
      <c r="H28" s="18"/>
      <c r="I28" s="19"/>
    </row>
    <row r="29" spans="1:15">
      <c r="A29" s="26" t="s">
        <v>39</v>
      </c>
      <c r="B29" s="25">
        <v>21</v>
      </c>
      <c r="C29" s="16">
        <v>6</v>
      </c>
      <c r="D29" s="17">
        <v>5</v>
      </c>
      <c r="E29" s="16">
        <f>+E28</f>
        <v>6</v>
      </c>
      <c r="F29" s="17">
        <v>12</v>
      </c>
      <c r="G29" s="18"/>
      <c r="H29" s="18"/>
      <c r="I29" s="19"/>
    </row>
    <row r="30" spans="1:15" ht="18" customHeight="1">
      <c r="A30" s="24" t="s">
        <v>40</v>
      </c>
      <c r="B30" s="25">
        <v>22</v>
      </c>
      <c r="C30" s="16">
        <v>-4529</v>
      </c>
      <c r="D30" s="17">
        <v>-5558</v>
      </c>
      <c r="E30" s="16">
        <v>-18335</v>
      </c>
      <c r="F30" s="17">
        <v>-16029</v>
      </c>
      <c r="G30" s="18"/>
      <c r="H30" s="18"/>
      <c r="I30" s="19"/>
    </row>
    <row r="31" spans="1:15">
      <c r="A31" s="26" t="s">
        <v>41</v>
      </c>
      <c r="B31" s="25">
        <v>23</v>
      </c>
      <c r="C31" s="16">
        <v>1050467</v>
      </c>
      <c r="D31" s="17">
        <v>775522</v>
      </c>
      <c r="E31" s="16">
        <f>+E25+E26+E29-E30</f>
        <v>3121417</v>
      </c>
      <c r="F31" s="17">
        <v>1931122</v>
      </c>
      <c r="G31" s="18"/>
      <c r="H31" s="18"/>
      <c r="I31" s="19"/>
    </row>
    <row r="32" spans="1:15" ht="18">
      <c r="A32" s="29" t="s">
        <v>42</v>
      </c>
      <c r="B32" s="30">
        <v>24</v>
      </c>
      <c r="C32" s="16">
        <v>105888</v>
      </c>
      <c r="D32" s="17">
        <v>93155</v>
      </c>
      <c r="E32" s="16">
        <v>301551</v>
      </c>
      <c r="F32" s="17">
        <v>276535</v>
      </c>
      <c r="G32" s="18"/>
      <c r="H32" s="18"/>
      <c r="I32" s="19"/>
    </row>
    <row r="33" spans="1:9">
      <c r="A33" s="31" t="s">
        <v>43</v>
      </c>
      <c r="B33" s="30">
        <v>25</v>
      </c>
      <c r="C33" s="16">
        <v>5028</v>
      </c>
      <c r="D33" s="17">
        <v>15352</v>
      </c>
      <c r="E33" s="16">
        <v>24612</v>
      </c>
      <c r="F33" s="17">
        <v>24005</v>
      </c>
      <c r="G33" s="18"/>
      <c r="H33" s="18"/>
      <c r="I33" s="19"/>
    </row>
    <row r="34" spans="1:9">
      <c r="A34" s="31" t="s">
        <v>44</v>
      </c>
      <c r="B34" s="30">
        <v>26</v>
      </c>
      <c r="C34" s="16">
        <v>0</v>
      </c>
      <c r="D34" s="17">
        <v>0</v>
      </c>
      <c r="E34" s="16">
        <v>0</v>
      </c>
      <c r="F34" s="17">
        <v>0</v>
      </c>
      <c r="G34" s="18"/>
      <c r="H34" s="18"/>
      <c r="I34" s="19"/>
    </row>
    <row r="35" spans="1:9">
      <c r="A35" s="31" t="s">
        <v>45</v>
      </c>
      <c r="B35" s="30">
        <v>27</v>
      </c>
      <c r="C35" s="16">
        <v>110916</v>
      </c>
      <c r="D35" s="17">
        <v>108507</v>
      </c>
      <c r="E35" s="16">
        <f>SUM(E32:E34)</f>
        <v>326163</v>
      </c>
      <c r="F35" s="17">
        <v>300540</v>
      </c>
      <c r="G35" s="18"/>
      <c r="H35" s="18"/>
      <c r="I35" s="19"/>
    </row>
    <row r="36" spans="1:9" ht="18.399999999999999">
      <c r="A36" s="32" t="s">
        <v>46</v>
      </c>
      <c r="B36" s="33">
        <v>28</v>
      </c>
      <c r="C36" s="16">
        <v>939551</v>
      </c>
      <c r="D36" s="17">
        <v>667015</v>
      </c>
      <c r="E36" s="16">
        <f>+E31-E35</f>
        <v>2795254</v>
      </c>
      <c r="F36" s="17">
        <v>1630582</v>
      </c>
      <c r="G36" s="18"/>
      <c r="H36" s="18"/>
      <c r="I36" s="19"/>
    </row>
    <row r="37" spans="1:9">
      <c r="A37" s="34" t="s">
        <v>47</v>
      </c>
      <c r="B37" s="35">
        <v>29</v>
      </c>
      <c r="C37" s="16">
        <v>0</v>
      </c>
      <c r="D37" s="17">
        <v>0</v>
      </c>
      <c r="E37" s="16">
        <v>0</v>
      </c>
      <c r="F37" s="17">
        <v>0</v>
      </c>
      <c r="G37" s="18"/>
      <c r="H37" s="18"/>
      <c r="I37" s="19"/>
    </row>
    <row r="38" spans="1:9">
      <c r="A38" s="34" t="s">
        <v>48</v>
      </c>
      <c r="B38" s="35">
        <v>30</v>
      </c>
      <c r="C38" s="16">
        <v>0</v>
      </c>
      <c r="D38" s="17">
        <v>0</v>
      </c>
      <c r="E38" s="16">
        <v>0</v>
      </c>
      <c r="F38" s="17">
        <v>0</v>
      </c>
      <c r="G38" s="18"/>
      <c r="H38" s="18"/>
      <c r="I38" s="19"/>
    </row>
    <row r="39" spans="1:9">
      <c r="A39" s="34" t="s">
        <v>49</v>
      </c>
      <c r="B39" s="35">
        <v>31</v>
      </c>
      <c r="C39" s="16">
        <v>939551</v>
      </c>
      <c r="D39" s="17">
        <v>667015</v>
      </c>
      <c r="E39" s="16">
        <f>+E36</f>
        <v>2795254</v>
      </c>
      <c r="F39" s="17">
        <v>1630582</v>
      </c>
      <c r="G39" s="18"/>
      <c r="H39" s="18"/>
      <c r="I39" s="19"/>
    </row>
    <row r="40" spans="1:9">
      <c r="A40" s="34" t="s">
        <v>50</v>
      </c>
      <c r="B40" s="35">
        <v>32</v>
      </c>
      <c r="C40" s="16">
        <v>169373</v>
      </c>
      <c r="D40" s="17">
        <v>154312</v>
      </c>
      <c r="E40" s="16">
        <v>502417</v>
      </c>
      <c r="F40" s="17">
        <v>339740</v>
      </c>
      <c r="G40" s="18"/>
      <c r="H40" s="18"/>
      <c r="I40" s="19"/>
    </row>
    <row r="41" spans="1:9">
      <c r="A41" s="34" t="s">
        <v>51</v>
      </c>
      <c r="B41" s="36">
        <v>33</v>
      </c>
      <c r="C41" s="16">
        <v>54821</v>
      </c>
      <c r="D41" s="17">
        <v>1086</v>
      </c>
      <c r="E41" s="16">
        <v>148588</v>
      </c>
      <c r="F41" s="17">
        <v>17699</v>
      </c>
      <c r="G41" s="18"/>
      <c r="H41" s="18"/>
      <c r="I41" s="19"/>
    </row>
    <row r="42" spans="1:9">
      <c r="A42" s="37" t="s">
        <v>52</v>
      </c>
      <c r="B42" s="35">
        <v>34</v>
      </c>
      <c r="C42" s="16">
        <v>715357</v>
      </c>
      <c r="D42" s="17">
        <v>511617</v>
      </c>
      <c r="E42" s="17">
        <f>+E39-E40-E41</f>
        <v>2144249</v>
      </c>
      <c r="F42" s="17">
        <v>1273143</v>
      </c>
      <c r="G42" s="18"/>
      <c r="H42" s="18"/>
      <c r="I42" s="19"/>
    </row>
    <row r="43" spans="1:9">
      <c r="D43" s="38"/>
      <c r="F43" s="38"/>
      <c r="H43" s="18"/>
    </row>
    <row r="46" spans="1:9">
      <c r="A46" s="39"/>
    </row>
    <row r="47" spans="1:9">
      <c r="A47" s="40"/>
    </row>
  </sheetData>
  <mergeCells count="11">
    <mergeCell ref="C5:F5"/>
    <mergeCell ref="A1:D1"/>
    <mergeCell ref="E1:F1"/>
    <mergeCell ref="A2:D2"/>
    <mergeCell ref="E2:F2"/>
    <mergeCell ref="E3:F3"/>
    <mergeCell ref="E6:F6"/>
    <mergeCell ref="A7:A8"/>
    <mergeCell ref="B7:B8"/>
    <mergeCell ref="C7:D7"/>
    <mergeCell ref="E7:F7"/>
  </mergeCells>
  <pageMargins left="0.45" right="0.45" top="0.25" bottom="0.25" header="0.3" footer="0.3"/>
  <pageSetup scale="9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F3F0-BA39-47AB-A5D9-839ACDC13639}">
  <sheetPr>
    <pageSetUpPr fitToPage="1"/>
  </sheetPr>
  <dimension ref="A1:Q39"/>
  <sheetViews>
    <sheetView topLeftCell="A11" workbookViewId="0">
      <selection activeCell="C22" sqref="C22"/>
    </sheetView>
  </sheetViews>
  <sheetFormatPr defaultRowHeight="14.25"/>
  <cols>
    <col min="1" max="1" width="83.73046875" bestFit="1" customWidth="1"/>
    <col min="2" max="2" width="5" bestFit="1" customWidth="1"/>
    <col min="3" max="6" width="11.73046875" customWidth="1"/>
  </cols>
  <sheetData>
    <row r="1" spans="1:10">
      <c r="A1" s="41" t="s">
        <v>53</v>
      </c>
      <c r="B1" s="109" t="s">
        <v>54</v>
      </c>
      <c r="C1" s="110"/>
      <c r="D1" s="109" t="s">
        <v>55</v>
      </c>
      <c r="E1" s="110"/>
      <c r="F1" s="42" t="s">
        <v>56</v>
      </c>
      <c r="G1" s="43"/>
      <c r="H1" s="44"/>
      <c r="I1" s="44"/>
      <c r="J1" s="44"/>
    </row>
    <row r="2" spans="1:10">
      <c r="A2" s="111" t="s">
        <v>57</v>
      </c>
      <c r="B2" s="113" t="s">
        <v>58</v>
      </c>
      <c r="C2" s="115"/>
      <c r="D2" s="116"/>
      <c r="E2" s="117" t="s">
        <v>59</v>
      </c>
      <c r="F2" s="118"/>
      <c r="G2" s="43"/>
      <c r="H2" s="44"/>
      <c r="I2" s="44"/>
      <c r="J2" s="44"/>
    </row>
    <row r="3" spans="1:10" ht="18.75">
      <c r="A3" s="112"/>
      <c r="B3" s="114"/>
      <c r="C3" s="45" t="s">
        <v>60</v>
      </c>
      <c r="D3" s="45" t="s">
        <v>61</v>
      </c>
      <c r="E3" s="45" t="s">
        <v>62</v>
      </c>
      <c r="F3" s="46" t="s">
        <v>63</v>
      </c>
      <c r="G3" s="43"/>
      <c r="H3" s="44"/>
      <c r="I3" s="44"/>
      <c r="J3" s="44"/>
    </row>
    <row r="4" spans="1:10" ht="18.75">
      <c r="A4" s="47" t="s">
        <v>64</v>
      </c>
      <c r="B4" s="48">
        <v>35</v>
      </c>
      <c r="C4" s="49">
        <v>0</v>
      </c>
      <c r="D4" s="49">
        <v>0</v>
      </c>
      <c r="E4" s="49">
        <v>0</v>
      </c>
      <c r="F4" s="50">
        <v>0</v>
      </c>
      <c r="G4" s="43"/>
      <c r="H4" s="44"/>
      <c r="I4" s="44"/>
      <c r="J4" s="44"/>
    </row>
    <row r="5" spans="1:10">
      <c r="A5" s="47" t="s">
        <v>65</v>
      </c>
      <c r="B5" s="48">
        <v>36</v>
      </c>
      <c r="C5" s="49">
        <v>0</v>
      </c>
      <c r="D5" s="49">
        <v>0</v>
      </c>
      <c r="E5" s="49">
        <v>0</v>
      </c>
      <c r="F5" s="50">
        <v>0</v>
      </c>
      <c r="G5" s="43"/>
      <c r="H5" s="44"/>
      <c r="I5" s="44"/>
      <c r="J5" s="44"/>
    </row>
    <row r="6" spans="1:10">
      <c r="A6" s="47" t="s">
        <v>66</v>
      </c>
      <c r="B6" s="48">
        <v>37</v>
      </c>
      <c r="C6" s="49">
        <f>+'RE&amp;I Page 1 Q3 2021'!C42</f>
        <v>715357</v>
      </c>
      <c r="D6" s="49">
        <v>511617</v>
      </c>
      <c r="E6" s="49">
        <f>'RE&amp;I Page 1 Q3 2021'!E42</f>
        <v>2144249</v>
      </c>
      <c r="F6" s="50">
        <v>1273143</v>
      </c>
      <c r="G6" s="43"/>
      <c r="H6" s="44"/>
      <c r="I6" s="44"/>
      <c r="J6" s="44"/>
    </row>
    <row r="7" spans="1:10">
      <c r="A7" s="47" t="s">
        <v>67</v>
      </c>
      <c r="B7" s="48">
        <v>38</v>
      </c>
      <c r="C7" s="49">
        <v>0</v>
      </c>
      <c r="D7" s="49">
        <v>0</v>
      </c>
      <c r="E7" s="49">
        <v>0</v>
      </c>
      <c r="F7" s="50">
        <v>0</v>
      </c>
      <c r="G7" s="43"/>
      <c r="H7" s="44"/>
      <c r="I7" s="44"/>
      <c r="J7" s="44"/>
    </row>
    <row r="8" spans="1:10">
      <c r="A8" s="47" t="s">
        <v>68</v>
      </c>
      <c r="B8" s="48">
        <v>39</v>
      </c>
      <c r="C8" s="49">
        <v>0</v>
      </c>
      <c r="D8" s="49">
        <v>0</v>
      </c>
      <c r="E8" s="49">
        <v>0</v>
      </c>
      <c r="F8" s="50">
        <v>0</v>
      </c>
      <c r="G8" s="43"/>
      <c r="H8" s="44"/>
      <c r="I8" s="44"/>
      <c r="J8" s="44"/>
    </row>
    <row r="9" spans="1:10">
      <c r="A9" s="47" t="s">
        <v>69</v>
      </c>
      <c r="B9" s="48">
        <v>40</v>
      </c>
      <c r="C9" s="49">
        <v>0</v>
      </c>
      <c r="D9" s="49">
        <v>0</v>
      </c>
      <c r="E9" s="49">
        <v>0</v>
      </c>
      <c r="F9" s="50">
        <v>0</v>
      </c>
      <c r="G9" s="43"/>
      <c r="H9" s="44"/>
      <c r="I9" s="44"/>
      <c r="J9" s="44"/>
    </row>
    <row r="10" spans="1:10">
      <c r="A10" s="47" t="s">
        <v>70</v>
      </c>
      <c r="B10" s="48">
        <v>41</v>
      </c>
      <c r="C10" s="49">
        <v>0</v>
      </c>
      <c r="D10" s="49">
        <v>0</v>
      </c>
      <c r="E10" s="49">
        <v>0</v>
      </c>
      <c r="F10" s="50">
        <v>0</v>
      </c>
      <c r="G10" s="43"/>
      <c r="H10" s="44"/>
      <c r="I10" s="44"/>
      <c r="J10" s="44"/>
    </row>
    <row r="11" spans="1:10">
      <c r="A11" s="47" t="s">
        <v>71</v>
      </c>
      <c r="B11" s="48">
        <v>42</v>
      </c>
      <c r="C11" s="49">
        <f>+SUM(C6:C10)</f>
        <v>715357</v>
      </c>
      <c r="D11" s="49">
        <f>+SUM(D6:D10)</f>
        <v>511617</v>
      </c>
      <c r="E11" s="49">
        <f t="shared" ref="E11" si="0">+SUM(E6:E10)</f>
        <v>2144249</v>
      </c>
      <c r="F11" s="50">
        <v>1273143</v>
      </c>
      <c r="G11" s="43"/>
      <c r="H11" s="44"/>
      <c r="I11" s="44"/>
      <c r="J11" s="44"/>
    </row>
    <row r="12" spans="1:10">
      <c r="A12" s="51" t="s">
        <v>72</v>
      </c>
      <c r="B12" s="48">
        <v>43</v>
      </c>
      <c r="C12" s="49">
        <v>0</v>
      </c>
      <c r="D12" s="49">
        <v>0</v>
      </c>
      <c r="E12" s="49">
        <v>0</v>
      </c>
      <c r="F12" s="50">
        <v>0</v>
      </c>
      <c r="G12" s="43"/>
      <c r="H12" s="44"/>
      <c r="I12" s="44"/>
      <c r="J12" s="44"/>
    </row>
    <row r="13" spans="1:10">
      <c r="A13" s="51" t="s">
        <v>73</v>
      </c>
      <c r="B13" s="48">
        <v>44</v>
      </c>
      <c r="C13" s="49">
        <f>+SUM(C11:C12)</f>
        <v>715357</v>
      </c>
      <c r="D13" s="49">
        <f>+SUM(D11:D12)</f>
        <v>511617</v>
      </c>
      <c r="E13" s="49">
        <f t="shared" ref="E13" si="1">+SUM(E11:E12)</f>
        <v>2144249</v>
      </c>
      <c r="F13" s="50">
        <v>1273143</v>
      </c>
      <c r="G13" s="43"/>
      <c r="H13" s="52"/>
      <c r="I13" s="52"/>
      <c r="J13" s="52"/>
    </row>
    <row r="14" spans="1:10">
      <c r="A14" s="51" t="s">
        <v>74</v>
      </c>
      <c r="B14" s="48">
        <v>45</v>
      </c>
      <c r="C14" s="53">
        <v>42.915419566036277</v>
      </c>
      <c r="D14" s="53">
        <v>30.692728542695161</v>
      </c>
      <c r="E14" s="53">
        <v>128.63695398109436</v>
      </c>
      <c r="F14" s="54">
        <v>76.377900841904278</v>
      </c>
      <c r="G14" s="43"/>
      <c r="H14" s="44"/>
      <c r="I14" s="44"/>
      <c r="J14" s="44"/>
    </row>
    <row r="15" spans="1:10">
      <c r="A15" s="51" t="s">
        <v>75</v>
      </c>
      <c r="B15" s="48">
        <v>46</v>
      </c>
      <c r="C15" s="53">
        <v>42.915419566036277</v>
      </c>
      <c r="D15" s="53">
        <v>30.692728542695161</v>
      </c>
      <c r="E15" s="53">
        <v>128.63695398109436</v>
      </c>
      <c r="F15" s="54">
        <v>76.377900841904278</v>
      </c>
      <c r="G15" s="43"/>
      <c r="H15" s="44"/>
      <c r="I15" s="44"/>
      <c r="J15" s="44"/>
    </row>
    <row r="16" spans="1:10">
      <c r="A16" s="47" t="s">
        <v>76</v>
      </c>
      <c r="B16" s="48">
        <v>47</v>
      </c>
      <c r="C16" s="49">
        <v>0</v>
      </c>
      <c r="D16" s="49">
        <v>0</v>
      </c>
      <c r="E16" s="49">
        <v>0</v>
      </c>
      <c r="F16" s="50">
        <v>0</v>
      </c>
      <c r="G16" s="43"/>
      <c r="H16" s="44"/>
      <c r="I16" s="44"/>
      <c r="J16" s="44"/>
    </row>
    <row r="17" spans="1:17">
      <c r="A17" s="47" t="s">
        <v>77</v>
      </c>
      <c r="B17" s="48">
        <v>48</v>
      </c>
      <c r="C17" s="49">
        <v>0</v>
      </c>
      <c r="D17" s="49">
        <v>0</v>
      </c>
      <c r="E17" s="49">
        <v>0</v>
      </c>
      <c r="F17" s="50">
        <v>0</v>
      </c>
      <c r="G17" s="43"/>
      <c r="H17" s="44"/>
      <c r="I17" s="44"/>
      <c r="J17" s="44"/>
      <c r="K17" s="44"/>
      <c r="L17" s="44"/>
      <c r="M17" s="44"/>
      <c r="N17" s="44"/>
      <c r="O17" s="44"/>
      <c r="P17" s="44"/>
      <c r="Q17" s="44"/>
    </row>
    <row r="18" spans="1:17">
      <c r="A18" s="47" t="s">
        <v>78</v>
      </c>
      <c r="B18" s="48">
        <v>49</v>
      </c>
      <c r="C18" s="55">
        <f>+'RE&amp;I Page 1 Q3 2021'!C24/'RE&amp;I Page 1 Q3 2021'!C14</f>
        <v>0.64828145224962941</v>
      </c>
      <c r="D18" s="55">
        <v>0.70760293884117342</v>
      </c>
      <c r="E18" s="55">
        <f>+'RE&amp;I Page 1 Q3 2021'!E24/'RE&amp;I Page 1 Q3 2021'!E14</f>
        <v>0.64653135802302353</v>
      </c>
      <c r="F18" s="56">
        <v>0.76214456404789976</v>
      </c>
      <c r="G18" s="43"/>
      <c r="H18" s="44"/>
      <c r="I18" s="44"/>
      <c r="J18" s="44"/>
      <c r="K18" s="44"/>
      <c r="L18" s="44"/>
      <c r="M18" s="44"/>
      <c r="N18" s="44"/>
      <c r="O18" s="44"/>
      <c r="P18" s="44"/>
      <c r="Q18" s="44"/>
    </row>
    <row r="19" spans="1:17">
      <c r="A19" s="47" t="s">
        <v>79</v>
      </c>
      <c r="B19" s="48">
        <v>50</v>
      </c>
      <c r="C19" s="55">
        <f>+('RE&amp;I Page 1 Q3 2021'!C17+'RE&amp;I Page 1 Q3 2021'!C20)/'RE&amp;I Page 1 Q3 2021'!C14</f>
        <v>0.26762056619728974</v>
      </c>
      <c r="D19" s="55">
        <v>0.29894258215516617</v>
      </c>
      <c r="E19" s="55">
        <f>+('RE&amp;I Page 1 Q3 2021'!E17+'RE&amp;I Page 1 Q3 2021'!E20)/'RE&amp;I Page 1 Q3 2021'!E14</f>
        <v>0.26975730470547055</v>
      </c>
      <c r="F19" s="56">
        <v>0.3613442944273807</v>
      </c>
      <c r="G19" s="43"/>
      <c r="H19" s="44"/>
      <c r="I19" s="44"/>
      <c r="J19" s="44"/>
      <c r="K19" s="44"/>
      <c r="L19" s="44"/>
      <c r="M19" s="44"/>
      <c r="N19" s="44"/>
      <c r="O19" s="44"/>
      <c r="P19" s="44"/>
      <c r="Q19" s="44"/>
    </row>
    <row r="20" spans="1:17">
      <c r="A20" s="47" t="s">
        <v>80</v>
      </c>
      <c r="B20" s="48">
        <v>51</v>
      </c>
      <c r="C20" s="55">
        <f>+('RE&amp;I Page 1 Q3 2021'!C21+'RE&amp;I Page 1 Q3 2021'!C22)/'RE&amp;I Page 1 Q3 2021'!C14</f>
        <v>0.2528917095444646</v>
      </c>
      <c r="D20" s="55">
        <v>0.29028118808088754</v>
      </c>
      <c r="E20" s="55">
        <f>+('RE&amp;I Page 1 Q3 2021'!E21+'RE&amp;I Page 1 Q3 2021'!E22)/'RE&amp;I Page 1 Q3 2021'!E14</f>
        <v>0.25172155332901192</v>
      </c>
      <c r="F20" s="56">
        <v>0.27421748242948929</v>
      </c>
      <c r="G20" s="43"/>
      <c r="H20" s="44"/>
      <c r="I20" s="44"/>
      <c r="J20" s="44"/>
      <c r="K20" s="44"/>
      <c r="L20" s="44"/>
      <c r="M20" s="44"/>
      <c r="N20" s="44"/>
      <c r="O20" s="44"/>
      <c r="P20" s="44"/>
      <c r="Q20" s="44"/>
    </row>
    <row r="21" spans="1:17" ht="18.75">
      <c r="A21" s="47" t="s">
        <v>81</v>
      </c>
      <c r="B21" s="48">
        <v>52</v>
      </c>
      <c r="C21" s="49">
        <v>1003204</v>
      </c>
      <c r="D21" s="49">
        <v>732833</v>
      </c>
      <c r="E21" s="49">
        <v>2930424</v>
      </c>
      <c r="F21" s="50">
        <v>1716381</v>
      </c>
      <c r="G21" s="43"/>
      <c r="H21" s="57"/>
      <c r="I21" s="44"/>
      <c r="J21" s="44"/>
      <c r="K21" s="44"/>
      <c r="L21" s="44"/>
      <c r="M21" s="44"/>
      <c r="N21" s="44"/>
      <c r="O21" s="44"/>
      <c r="P21" s="44"/>
      <c r="Q21" s="44"/>
    </row>
    <row r="22" spans="1:17">
      <c r="A22" s="58" t="s">
        <v>82</v>
      </c>
      <c r="B22" s="48">
        <v>53</v>
      </c>
      <c r="C22" s="49">
        <v>-169373</v>
      </c>
      <c r="D22" s="49">
        <v>-154312</v>
      </c>
      <c r="E22" s="49">
        <v>-502417</v>
      </c>
      <c r="F22" s="50">
        <v>-339740</v>
      </c>
      <c r="G22" s="43"/>
      <c r="H22" s="44"/>
      <c r="I22" s="44"/>
      <c r="J22" s="44"/>
      <c r="K22" s="44"/>
      <c r="L22" s="44"/>
      <c r="M22" s="44"/>
      <c r="N22" s="44"/>
      <c r="O22" s="44"/>
      <c r="P22" s="44"/>
      <c r="Q22" s="44"/>
    </row>
    <row r="23" spans="1:17">
      <c r="A23" s="58" t="s">
        <v>83</v>
      </c>
      <c r="B23" s="48">
        <v>54</v>
      </c>
      <c r="C23" s="49">
        <v>-54821</v>
      </c>
      <c r="D23" s="49">
        <v>-1086</v>
      </c>
      <c r="E23" s="49">
        <v>-148588</v>
      </c>
      <c r="F23" s="50">
        <v>-17699</v>
      </c>
      <c r="G23" s="43"/>
      <c r="H23" s="44"/>
      <c r="I23" s="44"/>
      <c r="J23" s="44"/>
      <c r="K23" s="44"/>
      <c r="L23" s="44"/>
      <c r="M23" s="44"/>
      <c r="N23" s="44"/>
      <c r="O23" s="44"/>
      <c r="P23" s="44"/>
      <c r="Q23" s="44"/>
    </row>
    <row r="24" spans="1:17">
      <c r="A24" s="47" t="s">
        <v>84</v>
      </c>
      <c r="B24" s="48">
        <v>55</v>
      </c>
      <c r="C24" s="49">
        <v>-250</v>
      </c>
      <c r="D24" s="49">
        <v>-306</v>
      </c>
      <c r="E24" s="49">
        <v>-1774</v>
      </c>
      <c r="F24" s="50">
        <v>-1420</v>
      </c>
      <c r="G24" s="43"/>
      <c r="H24" s="59"/>
      <c r="I24" s="59"/>
      <c r="J24" s="59"/>
      <c r="K24" s="52"/>
      <c r="L24" s="52"/>
      <c r="M24" s="52"/>
      <c r="N24" s="52"/>
      <c r="O24" s="52"/>
      <c r="P24" s="52"/>
      <c r="Q24" s="52"/>
    </row>
    <row r="25" spans="1:17">
      <c r="A25" s="47" t="s">
        <v>85</v>
      </c>
      <c r="B25" s="48">
        <v>56</v>
      </c>
      <c r="C25" s="49">
        <v>6487</v>
      </c>
      <c r="D25" s="49">
        <v>6334</v>
      </c>
      <c r="E25" s="49">
        <v>18601</v>
      </c>
      <c r="F25" s="50">
        <v>18394</v>
      </c>
      <c r="G25" s="43"/>
      <c r="H25" s="59"/>
      <c r="I25" s="59"/>
      <c r="J25" s="59"/>
      <c r="K25" s="44"/>
      <c r="L25" s="44"/>
      <c r="M25" s="44"/>
      <c r="N25" s="44"/>
      <c r="O25" s="44"/>
      <c r="P25" s="44"/>
      <c r="Q25" s="44"/>
    </row>
    <row r="26" spans="1:17">
      <c r="A26" s="47" t="s">
        <v>86</v>
      </c>
      <c r="B26" s="48">
        <v>57</v>
      </c>
      <c r="C26" s="49">
        <v>785247</v>
      </c>
      <c r="D26" s="49">
        <v>583463</v>
      </c>
      <c r="E26" s="49">
        <f>SUM(E21:E25)</f>
        <v>2296246</v>
      </c>
      <c r="F26" s="50">
        <v>1375916</v>
      </c>
      <c r="G26" s="43"/>
      <c r="H26" s="60"/>
      <c r="I26" s="59"/>
      <c r="J26" s="59"/>
      <c r="K26" s="44"/>
      <c r="L26" s="44"/>
      <c r="M26" s="44"/>
      <c r="N26" s="44"/>
      <c r="O26" s="44"/>
      <c r="P26" s="44"/>
      <c r="Q26" s="44"/>
    </row>
    <row r="27" spans="1:17">
      <c r="A27" s="86" t="s">
        <v>87</v>
      </c>
      <c r="B27" s="87"/>
      <c r="C27" s="88"/>
      <c r="D27" s="89"/>
      <c r="E27" s="88"/>
      <c r="F27" s="89"/>
      <c r="G27" s="43"/>
      <c r="H27" s="59"/>
      <c r="I27" s="59"/>
      <c r="J27" s="59"/>
      <c r="K27" s="44"/>
      <c r="L27" s="44"/>
      <c r="M27" s="44"/>
      <c r="N27" s="44"/>
      <c r="O27" s="44"/>
      <c r="P27" s="44"/>
      <c r="Q27" s="44"/>
    </row>
    <row r="28" spans="1:17">
      <c r="A28" s="90" t="s">
        <v>88</v>
      </c>
      <c r="B28" s="91"/>
      <c r="C28" s="92"/>
      <c r="D28" s="93"/>
      <c r="E28" s="92"/>
      <c r="F28" s="93"/>
      <c r="G28" s="43"/>
      <c r="H28" s="44"/>
      <c r="I28" s="44"/>
      <c r="J28" s="44"/>
      <c r="K28" s="44"/>
      <c r="L28" s="44"/>
      <c r="M28" s="44"/>
      <c r="N28" s="44"/>
      <c r="O28" s="44"/>
      <c r="P28" s="44"/>
      <c r="Q28" s="44"/>
    </row>
    <row r="29" spans="1:17" ht="75.75" customHeight="1">
      <c r="A29" s="94" t="s">
        <v>89</v>
      </c>
      <c r="B29" s="95"/>
      <c r="C29" s="96"/>
      <c r="D29" s="97"/>
      <c r="E29" s="96"/>
      <c r="F29" s="97"/>
      <c r="G29" s="43"/>
      <c r="H29" s="44"/>
      <c r="I29" s="44"/>
      <c r="J29" s="44"/>
      <c r="K29" s="44"/>
      <c r="L29" s="44"/>
      <c r="M29" s="44"/>
      <c r="N29" s="44"/>
      <c r="O29" s="44"/>
      <c r="P29" s="44"/>
      <c r="Q29" s="44"/>
    </row>
    <row r="30" spans="1:17">
      <c r="A30" s="98" t="s">
        <v>90</v>
      </c>
      <c r="B30" s="99"/>
      <c r="C30" s="100"/>
      <c r="D30" s="101"/>
      <c r="E30" s="100"/>
      <c r="F30" s="101"/>
      <c r="G30" s="43"/>
      <c r="H30" s="44"/>
      <c r="I30" s="44"/>
      <c r="J30" s="44"/>
      <c r="K30" s="44"/>
      <c r="L30" s="44"/>
      <c r="M30" s="44"/>
      <c r="N30" s="44"/>
      <c r="O30" s="44"/>
      <c r="P30" s="44"/>
      <c r="Q30" s="44"/>
    </row>
    <row r="31" spans="1:17" ht="15" customHeight="1">
      <c r="A31" s="102" t="s">
        <v>91</v>
      </c>
      <c r="B31" s="103"/>
      <c r="C31" s="104"/>
      <c r="D31" s="105"/>
      <c r="E31" s="104"/>
      <c r="F31" s="105"/>
      <c r="G31" s="43"/>
      <c r="H31" s="44"/>
      <c r="I31" s="44"/>
      <c r="J31" s="44"/>
      <c r="K31" s="44"/>
      <c r="L31" s="44"/>
      <c r="M31" s="44"/>
      <c r="N31" s="44"/>
      <c r="O31" s="44"/>
      <c r="P31" s="44"/>
      <c r="Q31" s="44"/>
    </row>
    <row r="32" spans="1:17">
      <c r="A32" s="61" t="s">
        <v>92</v>
      </c>
      <c r="B32" s="62"/>
      <c r="C32" s="44"/>
      <c r="D32" s="44"/>
      <c r="E32" s="44"/>
      <c r="F32" s="44"/>
      <c r="G32" s="43"/>
      <c r="H32" s="44"/>
      <c r="I32" s="44"/>
      <c r="J32" s="44"/>
      <c r="K32" s="44"/>
      <c r="L32" s="44"/>
      <c r="M32" s="44"/>
      <c r="N32" s="44"/>
      <c r="O32" s="44"/>
      <c r="P32" s="44"/>
      <c r="Q32" s="44"/>
    </row>
    <row r="33" spans="1:7">
      <c r="A33" s="61" t="s">
        <v>93</v>
      </c>
      <c r="B33" s="62"/>
      <c r="C33" s="44"/>
      <c r="D33" s="44"/>
      <c r="E33" s="44"/>
      <c r="F33" s="44"/>
      <c r="G33" s="43"/>
    </row>
    <row r="34" spans="1:7">
      <c r="A34" s="63" t="s">
        <v>94</v>
      </c>
      <c r="B34" s="106" t="s">
        <v>95</v>
      </c>
      <c r="C34" s="107"/>
      <c r="D34" s="108"/>
      <c r="E34" s="107"/>
      <c r="F34" s="108"/>
      <c r="G34" s="43"/>
    </row>
    <row r="38" spans="1:7">
      <c r="A38" s="64"/>
    </row>
    <row r="39" spans="1:7">
      <c r="A39" s="65"/>
    </row>
  </sheetData>
  <mergeCells count="12">
    <mergeCell ref="B34:F34"/>
    <mergeCell ref="B1:C1"/>
    <mergeCell ref="D1:E1"/>
    <mergeCell ref="A2:A3"/>
    <mergeCell ref="B2:B3"/>
    <mergeCell ref="C2:D2"/>
    <mergeCell ref="E2:F2"/>
    <mergeCell ref="A27:F27"/>
    <mergeCell ref="A28:F28"/>
    <mergeCell ref="A29:F29"/>
    <mergeCell ref="A30:F30"/>
    <mergeCell ref="A31:F31"/>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Q3 2021</vt:lpstr>
      <vt:lpstr>RE&amp;I Page 2 Q3 2021</vt:lpstr>
      <vt:lpstr>'RE&amp;I Page 1 Q3 2021'!Print_Area</vt:lpstr>
      <vt:lpstr>'RE&amp;I Page 2 Q3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N1CKE</dc:creator>
  <cp:lastModifiedBy>Jenny Wright</cp:lastModifiedBy>
  <dcterms:created xsi:type="dcterms:W3CDTF">2021-10-26T18:06:44Z</dcterms:created>
  <dcterms:modified xsi:type="dcterms:W3CDTF">2021-10-29T16:56:09Z</dcterms:modified>
</cp:coreProperties>
</file>