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2\Q4\"/>
    </mc:Choice>
  </mc:AlternateContent>
  <xr:revisionPtr revIDLastSave="0" documentId="8_{C2947CB2-66EA-4AAD-8DF0-A8AC6BC3F2C1}" xr6:coauthVersionLast="47" xr6:coauthVersionMax="47" xr10:uidLastSave="{00000000-0000-0000-0000-000000000000}"/>
  <bookViews>
    <workbookView xWindow="-23148" yWindow="-60" windowWidth="23256" windowHeight="12576" xr2:uid="{D3E181FE-80DE-4DA0-933D-06335E2D255D}"/>
  </bookViews>
  <sheets>
    <sheet name="RE&amp;I Page 1 Q4 2022" sheetId="1" r:id="rId1"/>
    <sheet name="RE&amp;I Page 2 Q4 2022"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Q4 2022'!$A$1:$F$42</definedName>
    <definedName name="_xlnm.Print_Area" localSheetId="1">'RE&amp;I Page 2 Q4 2022'!$A$1:$F$34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D11" i="2"/>
  <c r="D13" i="2" s="1"/>
  <c r="E35" i="1"/>
  <c r="E29" i="1"/>
  <c r="E18" i="2"/>
  <c r="E20" i="2"/>
  <c r="E20" i="1"/>
  <c r="E25" i="1"/>
  <c r="E31" i="1" l="1"/>
  <c r="E17" i="1"/>
  <c r="E19" i="2" l="1"/>
  <c r="C20" i="2"/>
  <c r="C18" i="2"/>
  <c r="E36" i="1"/>
  <c r="E39" i="1" l="1"/>
  <c r="C19" i="2"/>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<sst xmlns="http://schemas.openxmlformats.org/spreadsheetml/2006/main" count="97" uniqueCount="96">
  <si>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</si>
  <si>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</si>
  <si>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</si>
  <si>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</si>
  <si>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</si>
  <si>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</si>
  <si>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</si>
  <si>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_December 31</t>
    </r>
    <r>
      <rPr>
        <u/>
        <sz val="7"/>
        <color rgb="FF000000"/>
        <rFont val="Times New Roman"/>
        <family val="1"/>
      </rPr>
      <t>, 2022</t>
    </r>
    <r>
      <rPr>
        <sz val="7"/>
        <color rgb="FF000000"/>
        <rFont val="Times New Roman"/>
        <family val="1"/>
      </rPr>
      <t>_________________</t>
    </r>
  </si>
  <si>
    <t>Quarter ___4______</t>
  </si>
  <si>
    <r>
      <t>Year _</t>
    </r>
    <r>
      <rPr>
        <u/>
        <sz val="7"/>
        <color rgb="FF000000"/>
        <rFont val="Times New Roman"/>
        <family val="1"/>
      </rPr>
      <t>2022</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</si>
  <si>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</si>
  <si>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</si>
  <si>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</si>
  <si>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</si>
  <si>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</si>
  <si>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</si>
  <si>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</si>
  <si>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</si>
  <si>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</si>
  <si>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</si>
  <si>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</si>
  <si>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</si>
  <si>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</si>
  <si>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</si>
  <si>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</si>
  <si>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</si>
  <si>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</si>
  <si>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</si>
  <si>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</si>
  <si>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</si>
  <si>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</si>
  <si>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</si>
  <si>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</si>
  <si>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</si>
  <si>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</si>
  <si>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</si>
  <si>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</si>
  <si>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</si>
  <si>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</si>
  <si>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</si>
  <si>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</si>
  <si>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</si>
  <si>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</si>
  <si>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</si>
  <si>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</si>
  <si>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</si>
  <si>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</si>
  <si>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</si>
  <si>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</si>
  <si>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</si>
  <si>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</si>
  <si>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</si>
  <si>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</si>
  <si>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Arial"/>
        <family val="2"/>
      </rPr>
      <t>        Norfolk Southern Combined Railroad  Subsidiaries                                                                                       </t>
    </r>
    <r>
      <rPr>
        <b/>
        <sz val="7"/>
        <rFont val="Arial"/>
        <family val="2"/>
      </rPr>
      <t xml:space="preserve">     </t>
    </r>
  </si>
  <si>
    <t>Quarter ____4___________</t>
  </si>
  <si>
    <r>
      <t>Year ___</t>
    </r>
    <r>
      <rPr>
        <u/>
        <sz val="7"/>
        <color rgb="FF000000"/>
        <rFont val="Arial"/>
        <family val="2"/>
      </rPr>
      <t>2022</t>
    </r>
    <r>
      <rPr>
        <sz val="7"/>
        <color rgb="FF000000"/>
        <rFont val="Arial"/>
        <family val="2"/>
      </rPr>
      <t>_______________</t>
    </r>
  </si>
  <si>
    <t>Page 2 of 2</t>
  </si>
  <si>
    <r>
      <rPr>
        <b/>
        <sz val="7"/>
        <rFont val="Arial"/>
        <family val="2"/>
      </rPr>
      <t>Description
A</t>
    </r>
  </si>
  <si>
    <r>
      <rPr>
        <b/>
        <sz val="7"/>
        <rFont val="Arial"/>
        <family val="2"/>
      </rPr>
      <t>Code
No.</t>
    </r>
  </si>
  <si>
    <r>
      <rPr>
        <b/>
        <sz val="7"/>
        <rFont val="Arial"/>
        <family val="2"/>
      </rPr>
      <t>Cumulative Figures</t>
    </r>
  </si>
  <si>
    <r>
      <rPr>
        <b/>
        <sz val="7"/>
        <rFont val="Arial"/>
        <family val="2"/>
      </rPr>
      <t>This Year
B</t>
    </r>
  </si>
  <si>
    <r>
      <rPr>
        <b/>
        <sz val="7"/>
        <rFont val="Arial"/>
        <family val="2"/>
      </rPr>
      <t>Last Year
C</t>
    </r>
  </si>
  <si>
    <r>
      <rPr>
        <b/>
        <sz val="7"/>
        <rFont val="Arial"/>
        <family val="2"/>
      </rPr>
      <t>This Year
D</t>
    </r>
  </si>
  <si>
    <r>
      <rPr>
        <b/>
        <sz val="7"/>
        <rFont val="Arial"/>
        <family val="2"/>
      </rPr>
      <t>Last Year
E</t>
    </r>
  </si>
  <si>
    <r>
      <t xml:space="preserve">                                                       </t>
    </r>
    <r>
      <rPr>
        <b/>
        <sz val="7"/>
        <rFont val="Arial"/>
        <family val="2"/>
      </rPr>
      <t xml:space="preserve">Income Items (Continued)
</t>
    </r>
    <r>
      <rPr>
        <sz val="7"/>
        <rFont val="Arial"/>
        <family val="2"/>
      </rPr>
      <t>Income (Loss) from Operations - Less Applicable Income Taxes (Account 560)</t>
    </r>
  </si>
  <si>
    <r>
      <rPr>
        <sz val="7"/>
        <rFont val="Arial"/>
        <family val="2"/>
      </rPr>
      <t>Gain (Loss) on Disposal of Discontinued Segments - Less Applicable Taxes (Account 562)</t>
    </r>
  </si>
  <si>
    <r>
      <t xml:space="preserve">     </t>
    </r>
    <r>
      <rPr>
        <b/>
        <sz val="7"/>
        <rFont val="Arial"/>
        <family val="2"/>
      </rPr>
      <t>Income (Loss) Before Extraordinary Items</t>
    </r>
  </si>
  <si>
    <r>
      <rPr>
        <sz val="7"/>
        <rFont val="Arial"/>
        <family val="2"/>
      </rPr>
      <t>Extraordinary Items (Net) (Account 570)</t>
    </r>
  </si>
  <si>
    <r>
      <rPr>
        <sz val="7"/>
        <rFont val="Arial"/>
        <family val="2"/>
      </rPr>
      <t>Income Taxes on Extraordinary Items (Account 590)</t>
    </r>
  </si>
  <si>
    <r>
      <rPr>
        <sz val="7"/>
        <rFont val="Arial"/>
        <family val="2"/>
      </rPr>
      <t>Provision for Deferred Taxes - Extraordinary Items (Account 591)</t>
    </r>
  </si>
  <si>
    <r>
      <rPr>
        <sz val="7"/>
        <rFont val="Arial"/>
        <family val="2"/>
      </rPr>
      <t>Cumulative Effect of Changes in Accounting Principles (Less Taxes) (Account 592)</t>
    </r>
  </si>
  <si>
    <r>
      <t xml:space="preserve">     </t>
    </r>
    <r>
      <rPr>
        <b/>
        <sz val="7"/>
        <rFont val="Arial"/>
        <family val="2"/>
      </rPr>
      <t>Net Income (Loss)</t>
    </r>
  </si>
  <si>
    <t>Less:  Net Income attributable to non-controlling interest</t>
  </si>
  <si>
    <t>Net Income attributable to reporting railroad</t>
  </si>
  <si>
    <t>Basic Earnings Per Share</t>
  </si>
  <si>
    <t>Diluted Earnings Per Share</t>
  </si>
  <si>
    <r>
      <rPr>
        <sz val="7"/>
        <rFont val="Arial"/>
        <family val="2"/>
      </rPr>
      <t>Dividends on Common Stock (Account 623)</t>
    </r>
  </si>
  <si>
    <r>
      <rPr>
        <sz val="7"/>
        <rFont val="Arial"/>
        <family val="2"/>
      </rPr>
      <t>Dividends on Preferred Stock (Account 623)</t>
    </r>
  </si>
  <si>
    <r>
      <rPr>
        <sz val="7"/>
        <rFont val="Arial"/>
        <family val="2"/>
      </rPr>
      <t>Expenses to Revenues (%)</t>
    </r>
  </si>
  <si>
    <r>
      <rPr>
        <sz val="7"/>
        <rFont val="Arial"/>
        <family val="2"/>
      </rPr>
      <t>Total Maintenance to Revenues (%)</t>
    </r>
  </si>
  <si>
    <r>
      <rPr>
        <sz val="7"/>
        <rFont val="Arial"/>
        <family val="2"/>
      </rPr>
      <t>Transportation to Revenues (%)</t>
    </r>
  </si>
  <si>
    <r>
      <t xml:space="preserve">                  </t>
    </r>
    <r>
      <rPr>
        <b/>
        <sz val="7"/>
        <rFont val="Arial"/>
        <family val="2"/>
      </rPr>
      <t xml:space="preserve">Reconciliation of Net Railway Operating Income (NROI)
</t>
    </r>
    <r>
      <rPr>
        <sz val="7"/>
        <rFont val="Arial"/>
        <family val="2"/>
      </rPr>
      <t>Net Revenues From Railway Operations</t>
    </r>
  </si>
  <si>
    <t>Income Taxes on Ordinary Income (Account 556)</t>
  </si>
  <si>
    <t>Provision for Deferred Taxes (Account 557)</t>
  </si>
  <si>
    <r>
      <rPr>
        <sz val="7"/>
        <rFont val="Arial"/>
        <family val="2"/>
      </rPr>
      <t>Income From Lease of Road and Equipment</t>
    </r>
  </si>
  <si>
    <r>
      <rPr>
        <sz val="7"/>
        <rFont val="Arial"/>
        <family val="2"/>
      </rPr>
      <t>Rent for Leased Roads and Equipment</t>
    </r>
  </si>
  <si>
    <r>
      <t xml:space="preserve">     </t>
    </r>
    <r>
      <rPr>
        <b/>
        <sz val="7"/>
        <rFont val="Arial"/>
        <family val="2"/>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</si>
  <si>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</si>
  <si>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</si>
  <si>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</si>
  <si>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rPr>
        <sz val="6"/>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</si>
  <si>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</si>
  <si>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 _____Jennifer Wright________________________________________________________</t>
  </si>
  <si>
    <r>
      <t>Title  Manager Corporate Accountant</t>
    </r>
    <r>
      <rPr>
        <u/>
        <sz val="7"/>
        <rFont val="Arial"/>
        <family val="2"/>
      </rPr>
      <t>                                                                                                                                                       </t>
    </r>
  </si>
  <si>
    <r>
      <t xml:space="preserve">Date </t>
    </r>
    <r>
      <rPr>
        <u/>
        <sz val="6"/>
        <rFont val="Arial"/>
        <family val="2"/>
      </rPr>
      <t>     01/30/2023                            </t>
    </r>
    <r>
      <rPr>
        <sz val="6"/>
        <rFont val="Arial"/>
        <family val="2"/>
      </rPr>
      <t xml:space="preserve">     Signature </t>
    </r>
    <r>
      <rPr>
        <u/>
        <sz val="6"/>
        <rFont val="Arial"/>
        <family val="2"/>
      </rPr>
      <t>                 Jennifer Morton Wright</t>
    </r>
    <r>
      <rPr>
        <sz val="6"/>
        <rFont val="Arial"/>
        <family val="2"/>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</si>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</sst>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8">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Arial"/>
      <family val="2"/>
    </font>
    <font>
      <b/>
      <u/>
      <sz val="7"/>
      <name val="Arial"/>
      <family val="2"/>
    </font>
    <font>
      <sz val="10"/>
      <color rgb="FF000000"/>
      <name val="Arial"/>
      <family val="2"/>
    </font>
    <font>
      <u/>
      <sz val="7"/>
      <color rgb="FF000000"/>
      <name val="Arial"/>
      <family val="2"/>
    </font>
    <font>
      <sz val="11"/>
      <color theme="1"/>
      <name val="Arial"/>
      <family val="2"/>
    </font>
    <font>
      <sz val="7"/>
      <name val="Arial"/>
      <family val="2"/>
    </font>
    <font>
      <sz val="10"/>
      <color rgb="FFFF0000"/>
      <name val="Times New Roman"/>
      <family val="1"/>
    </font>
    <font>
      <b/>
      <sz val="6"/>
      <name val="Arial"/>
      <family val="2"/>
    </font>
    <font>
      <sz val="6"/>
      <name val="Arial"/>
      <family val="2"/>
    </font>
    <font>
      <u/>
      <sz val="7"/>
      <name val="Arial"/>
      <family val="2"/>
    </font>
    <font>
      <u/>
      <sz val="6"/>
      <name val="Arial"/>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22">
    <xf numFmtId="0" fontId="0" fillId="0" borderId="0" xfId="0"/>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12" fillId="0" borderId="17" xfId="7" applyNumberFormat="1" applyFont="1" applyFill="1" applyBorder="1" applyAlignment="1">
      <alignment horizontal="left" wrapText="1"/>
    </xf>
    <xf numFmtId="165" fontId="12"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12"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12" fillId="2" borderId="20" xfId="12" applyFont="1" applyFill="1" applyBorder="1" applyAlignment="1">
      <alignment horizontal="left" vertical="top"/>
    </xf>
    <xf numFmtId="0" fontId="19" fillId="2" borderId="20" xfId="12" applyFont="1" applyFill="1" applyBorder="1" applyAlignment="1">
      <alignment horizontal="left" vertical="top"/>
    </xf>
    <xf numFmtId="0" fontId="12" fillId="2" borderId="2" xfId="12" applyFont="1" applyFill="1" applyBorder="1" applyAlignment="1">
      <alignment horizontal="left" vertical="top"/>
    </xf>
    <xf numFmtId="0" fontId="19" fillId="0" borderId="4" xfId="0" applyFont="1" applyBorder="1" applyAlignment="1">
      <alignment horizontal="left" vertical="top"/>
    </xf>
    <xf numFmtId="0" fontId="19" fillId="0" borderId="0" xfId="12" applyFont="1" applyAlignment="1">
      <alignment horizontal="left" vertical="top"/>
    </xf>
    <xf numFmtId="0" fontId="21" fillId="0" borderId="0" xfId="0" applyFont="1"/>
    <xf numFmtId="0" fontId="12" fillId="2" borderId="8" xfId="12" applyFont="1" applyFill="1" applyBorder="1" applyAlignment="1">
      <alignment horizontal="center" wrapText="1"/>
    </xf>
    <xf numFmtId="0" fontId="12" fillId="2" borderId="9" xfId="12" applyFont="1" applyFill="1" applyBorder="1" applyAlignment="1">
      <alignment horizontal="left" vertical="top" wrapText="1"/>
    </xf>
    <xf numFmtId="0" fontId="12" fillId="2" borderId="10" xfId="12" applyFont="1" applyFill="1" applyBorder="1" applyAlignment="1">
      <alignment horizontal="left" vertical="top" wrapText="1"/>
    </xf>
    <xf numFmtId="0" fontId="12" fillId="2" borderId="11" xfId="12" applyFont="1" applyFill="1" applyBorder="1" applyAlignment="1">
      <alignment horizontal="left" vertical="top" wrapText="1"/>
    </xf>
    <xf numFmtId="0" fontId="12" fillId="2" borderId="10" xfId="12" applyFont="1" applyFill="1" applyBorder="1" applyAlignment="1">
      <alignment horizontal="center" vertical="center" wrapText="1"/>
    </xf>
    <xf numFmtId="0" fontId="12" fillId="2" borderId="21" xfId="12" applyFont="1" applyFill="1" applyBorder="1" applyAlignment="1">
      <alignment horizontal="center" vertical="center" wrapText="1"/>
    </xf>
    <xf numFmtId="0" fontId="3" fillId="0" borderId="4" xfId="0" applyFont="1" applyBorder="1" applyAlignment="1">
      <alignment horizontal="left" vertical="top"/>
    </xf>
    <xf numFmtId="0" fontId="3" fillId="0" borderId="0" xfId="12" applyAlignment="1">
      <alignment horizontal="left" vertical="top"/>
    </xf>
    <xf numFmtId="0" fontId="12" fillId="2" borderId="13" xfId="12" applyFont="1" applyFill="1" applyBorder="1" applyAlignment="1">
      <alignment horizontal="center" wrapText="1"/>
    </xf>
    <xf numFmtId="0" fontId="12" fillId="2" borderId="14" xfId="12" applyFont="1" applyFill="1" applyBorder="1" applyAlignment="1">
      <alignment horizontal="left" vertical="top" wrapText="1"/>
    </xf>
    <xf numFmtId="0" fontId="12" fillId="2" borderId="14" xfId="12" applyFont="1" applyFill="1" applyBorder="1" applyAlignment="1">
      <alignment horizontal="center" vertical="top" wrapText="1"/>
    </xf>
    <xf numFmtId="0" fontId="12" fillId="2" borderId="22" xfId="12" applyFont="1" applyFill="1" applyBorder="1" applyAlignment="1">
      <alignment horizontal="center" vertical="top" wrapText="1"/>
    </xf>
    <xf numFmtId="0" fontId="12" fillId="2" borderId="16" xfId="13" applyFont="1" applyFill="1" applyBorder="1" applyAlignment="1">
      <alignment horizontal="left" vertical="top" wrapText="1"/>
    </xf>
    <xf numFmtId="164" fontId="12" fillId="2" borderId="17" xfId="12" applyNumberFormat="1" applyFont="1" applyFill="1" applyBorder="1" applyAlignment="1">
      <alignment horizontal="center" wrapText="1"/>
    </xf>
    <xf numFmtId="165" fontId="12" fillId="0" borderId="17" xfId="1" applyNumberFormat="1" applyFont="1" applyFill="1" applyBorder="1" applyAlignment="1">
      <alignment horizontal="left" wrapText="1"/>
    </xf>
    <xf numFmtId="165" fontId="12" fillId="0" borderId="23" xfId="1" applyNumberFormat="1" applyFont="1" applyFill="1" applyBorder="1" applyAlignment="1">
      <alignment horizontal="left" wrapText="1"/>
    </xf>
    <xf numFmtId="0" fontId="12" fillId="0" borderId="16" xfId="13" applyFont="1" applyBorder="1" applyAlignment="1">
      <alignment horizontal="left" vertical="top" wrapText="1"/>
    </xf>
    <xf numFmtId="43" fontId="12" fillId="0" borderId="17" xfId="1" applyFont="1" applyFill="1" applyBorder="1" applyAlignment="1">
      <alignment horizontal="left" wrapText="1"/>
    </xf>
    <xf numFmtId="43" fontId="12" fillId="0" borderId="23" xfId="1" applyFont="1" applyFill="1" applyBorder="1" applyAlignment="1">
      <alignment horizontal="left" wrapText="1"/>
    </xf>
    <xf numFmtId="10" fontId="12" fillId="0" borderId="17" xfId="2" applyNumberFormat="1" applyFont="1" applyFill="1" applyBorder="1" applyAlignment="1">
      <alignment horizontal="right" wrapText="1"/>
    </xf>
    <xf numFmtId="10" fontId="12" fillId="0" borderId="23" xfId="2" applyNumberFormat="1" applyFont="1" applyFill="1" applyBorder="1" applyAlignment="1">
      <alignment horizontal="right" wrapText="1"/>
    </xf>
    <xf numFmtId="0" fontId="22" fillId="0" borderId="16" xfId="13" applyFont="1" applyBorder="1" applyAlignment="1">
      <alignment horizontal="left" vertical="top" wrapText="1"/>
    </xf>
    <xf numFmtId="0" fontId="23" fillId="0" borderId="0" xfId="12" applyFont="1" applyAlignment="1">
      <alignment horizontal="left" vertical="top"/>
    </xf>
    <xf numFmtId="0" fontId="24" fillId="2" borderId="24" xfId="12" applyFont="1" applyFill="1" applyBorder="1" applyAlignment="1">
      <alignment horizontal="left" vertical="center"/>
    </xf>
    <xf numFmtId="0" fontId="24" fillId="2" borderId="21" xfId="12" applyFont="1" applyFill="1" applyBorder="1" applyAlignment="1">
      <alignment horizontal="left" vertical="center"/>
    </xf>
    <xf numFmtId="0" fontId="24" fillId="4" borderId="21" xfId="12" applyFont="1" applyFill="1" applyBorder="1" applyAlignment="1">
      <alignment horizontal="left" vertical="center"/>
    </xf>
    <xf numFmtId="0" fontId="24" fillId="0" borderId="21" xfId="12" applyFont="1" applyBorder="1" applyAlignment="1">
      <alignment horizontal="left" vertical="center"/>
    </xf>
    <xf numFmtId="0" fontId="23" fillId="0" borderId="0" xfId="12" applyFont="1" applyAlignment="1">
      <alignment vertical="top" wrapText="1"/>
    </xf>
    <xf numFmtId="0" fontId="25" fillId="2" borderId="4" xfId="12" applyFont="1" applyFill="1" applyBorder="1" applyAlignment="1">
      <alignment horizontal="left" vertical="top"/>
    </xf>
    <xf numFmtId="0" fontId="25" fillId="2" borderId="0" xfId="12" applyFont="1" applyFill="1" applyAlignment="1">
      <alignment horizontal="left" vertical="top"/>
    </xf>
    <xf numFmtId="0" fontId="25" fillId="4" borderId="0" xfId="12" applyFont="1" applyFill="1" applyAlignment="1">
      <alignment horizontal="left" vertical="top"/>
    </xf>
    <xf numFmtId="0" fontId="25" fillId="0" borderId="0" xfId="12" applyFont="1" applyAlignment="1">
      <alignment horizontal="left" vertical="top"/>
    </xf>
    <xf numFmtId="0" fontId="25" fillId="2" borderId="25" xfId="12" applyFont="1" applyFill="1" applyBorder="1" applyAlignment="1">
      <alignment horizontal="left" vertical="top" wrapText="1"/>
    </xf>
    <xf numFmtId="0" fontId="25" fillId="2" borderId="26" xfId="12" applyFont="1" applyFill="1" applyBorder="1" applyAlignment="1">
      <alignment horizontal="left" vertical="top" wrapText="1"/>
    </xf>
    <xf numFmtId="0" fontId="25" fillId="4" borderId="26" xfId="12" applyFont="1" applyFill="1" applyBorder="1" applyAlignment="1">
      <alignment horizontal="left" vertical="top" wrapText="1"/>
    </xf>
    <xf numFmtId="0" fontId="25" fillId="0" borderId="26" xfId="12" applyFont="1" applyBorder="1" applyAlignment="1">
      <alignment horizontal="left" vertical="top" wrapText="1"/>
    </xf>
    <xf numFmtId="0" fontId="19" fillId="2" borderId="1" xfId="12" applyFont="1" applyFill="1" applyBorder="1" applyAlignment="1">
      <alignment horizontal="left"/>
    </xf>
    <xf numFmtId="0" fontId="19" fillId="2" borderId="2" xfId="12" applyFont="1" applyFill="1" applyBorder="1" applyAlignment="1">
      <alignment horizontal="left"/>
    </xf>
    <xf numFmtId="0" fontId="19" fillId="4" borderId="2" xfId="12" applyFont="1" applyFill="1" applyBorder="1" applyAlignment="1">
      <alignment horizontal="left"/>
    </xf>
    <xf numFmtId="0" fontId="19" fillId="0" borderId="2" xfId="12" applyFont="1" applyBorder="1" applyAlignment="1">
      <alignment horizontal="left"/>
    </xf>
    <xf numFmtId="0" fontId="25" fillId="2" borderId="4" xfId="12" applyFont="1" applyFill="1" applyBorder="1" applyAlignment="1">
      <alignment horizontal="left" vertical="top" wrapText="1"/>
    </xf>
    <xf numFmtId="0" fontId="19" fillId="2" borderId="0" xfId="12" applyFont="1" applyFill="1" applyAlignment="1">
      <alignment horizontal="left" vertical="top" wrapText="1"/>
    </xf>
    <xf numFmtId="0" fontId="19" fillId="4" borderId="0" xfId="12" applyFont="1" applyFill="1" applyAlignment="1">
      <alignment horizontal="left" vertical="top" wrapText="1"/>
    </xf>
    <xf numFmtId="0" fontId="19" fillId="0" borderId="0" xfId="12" applyFont="1" applyAlignment="1">
      <alignment horizontal="left" vertical="top" wrapText="1"/>
    </xf>
    <xf numFmtId="0" fontId="22" fillId="2" borderId="4" xfId="0" applyFont="1" applyFill="1" applyBorder="1" applyAlignment="1">
      <alignment horizontal="left" vertical="top"/>
    </xf>
    <xf numFmtId="0" fontId="22" fillId="2" borderId="0" xfId="0" applyFont="1" applyFill="1" applyAlignment="1">
      <alignment horizontal="left" vertical="top"/>
    </xf>
    <xf numFmtId="0" fontId="22" fillId="2" borderId="5" xfId="0" applyFont="1" applyFill="1" applyBorder="1" applyAlignment="1">
      <alignment horizontal="left" vertical="top"/>
    </xf>
    <xf numFmtId="0" fontId="25" fillId="0" borderId="25" xfId="12" applyFont="1" applyBorder="1" applyAlignment="1">
      <alignment horizontal="left"/>
    </xf>
    <xf numFmtId="0" fontId="12" fillId="2" borderId="26" xfId="12" applyFont="1" applyFill="1" applyBorder="1" applyAlignment="1">
      <alignment horizontal="left"/>
    </xf>
    <xf numFmtId="0" fontId="12" fillId="4" borderId="26" xfId="12" applyFont="1" applyFill="1" applyBorder="1" applyAlignment="1">
      <alignment horizontal="left"/>
    </xf>
    <xf numFmtId="0" fontId="12" fillId="0" borderId="26" xfId="12" applyFont="1" applyBorder="1" applyAlignment="1">
      <alignment horizontal="left"/>
    </xf>
    <xf numFmtId="0" fontId="15" fillId="0" borderId="0" xfId="0" applyFont="1" applyAlignment="1">
      <alignment horizontal="left" vertical="top"/>
    </xf>
    <xf numFmtId="0" fontId="16" fillId="0" borderId="0" xfId="4" applyFont="1" applyFill="1" applyBorder="1" applyAlignment="1">
      <alignment horizontal="left" vertical="top"/>
    </xf>
  </cellXfs>
  <cellStyles count="14">
    <cellStyle name="Comma" xfId="1" builtinId="3"/>
    <cellStyle name="Comma 4" xfId="7" xr:uid="{8E25D62D-3E1A-41A6-A545-D2282048D98D}"/>
    <cellStyle name="Hyperlink" xfId="4" builtinId="8"/>
    <cellStyle name="Normal" xfId="0" builtinId="0"/>
    <cellStyle name="Normal 45" xfId="5" xr:uid="{D6C631EF-ABC2-4D74-A2E0-52B90F01F4FD}"/>
    <cellStyle name="Normal 51" xfId="12" xr:uid="{50E18565-4AF4-44A0-ACA9-A69EAF79BFAD}"/>
    <cellStyle name="Normal 52" xfId="3" xr:uid="{25F0DF3D-719E-4740-B48D-B1E415B16C25}"/>
    <cellStyle name="Normal 53" xfId="6" xr:uid="{989A84B9-C280-43D5-A383-E98217E3A74D}"/>
    <cellStyle name="Normal 54" xfId="8" xr:uid="{D5E07BBC-CFFF-42EA-9784-11A8C8357B88}"/>
    <cellStyle name="Normal 56" xfId="10" xr:uid="{27C03E1A-F439-463A-B34E-6EDDD5B70D9B}"/>
    <cellStyle name="Normal 59" xfId="11" xr:uid="{6A7BBB56-4AE2-41D4-B135-6B2730EBF258}"/>
    <cellStyle name="Normal 60" xfId="13" xr:uid="{C0EEF43E-2B8D-4F3E-B654-A9D5E445B82E}"/>
    <cellStyle name="Percent" xfId="2" builtinId="5"/>
    <cellStyle name="Percent 2" xfId="9" xr:uid="{C3DBE73A-9693-4D47-A2A2-86BADB2D0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REI%20reports%20-%202022%20Q4%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4 2022"/>
      <sheetName val="RE&amp;I Page 2 Q4 2022"/>
      <sheetName val="RE&amp;I Page 1 PQ Q3 2022"/>
      <sheetName val="RE&amp;I Page 2 PQ Q3 2022"/>
      <sheetName val="RE&amp;I Page 1 Q4 2021"/>
      <sheetName val="RE&amp;I Page 2 Q4 2021"/>
      <sheetName val="EPS Calculation"/>
      <sheetName val="Form D 2022"/>
      <sheetName val="1"/>
      <sheetName val="1a"/>
      <sheetName val="1b"/>
      <sheetName val="1c"/>
      <sheetName val="1d"/>
      <sheetName val="1e"/>
      <sheetName val="2 - N001C"/>
      <sheetName val="3 - N170C"/>
      <sheetName val="3a"/>
      <sheetName val="5"/>
      <sheetName val="5 - N050"/>
      <sheetName val="6"/>
      <sheetName val="6 - N096"/>
      <sheetName val="7"/>
      <sheetName val="8"/>
      <sheetName val="8a"/>
      <sheetName val="8b"/>
      <sheetName val="8c"/>
      <sheetName val="8d"/>
      <sheetName val="10"/>
      <sheetName val="11"/>
      <sheetName val="11- N096C"/>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0DD4-17F0-41A4-9368-9F01CF62A1F7}">
  <sheetPr>
    <pageSetUpPr fitToPage="1"/>
  </sheetPr>
  <dimension ref="A1:O47"/>
  <sheetViews>
    <sheetView tabSelected="1" workbookViewId="0">
      <selection sqref="A1:D1"/>
    </sheetView>
  </sheetViews>
  <sheetFormatPr defaultColWidth="9.21875" defaultRowHeight="14.4"/>
  <cols>
    <col min="1" max="1" width="54" style="7" bestFit="1" customWidth="1"/>
    <col min="2" max="2" width="5" style="7" bestFit="1" customWidth="1"/>
    <col min="3" max="6" width="11.77734375" style="7" customWidth="1"/>
    <col min="7" max="8" width="11.77734375" style="6" bestFit="1" customWidth="1"/>
    <col min="9" max="9" width="11.21875" style="7" bestFit="1" customWidth="1"/>
    <col min="10" max="10" width="9.21875" style="7"/>
    <col min="11" max="11" width="8.77734375" style="7" bestFit="1" customWidth="1"/>
    <col min="12" max="14" width="7.77734375" style="7" bestFit="1" customWidth="1"/>
    <col min="15" max="15" width="8.44140625" style="7" bestFit="1" customWidth="1"/>
    <col min="16" max="16384" width="9.21875" style="7"/>
  </cols>
  <sheetData>
    <row r="1" spans="1:10">
      <c r="A1" s="1" t="s">
        <v>0</v>
      </c>
      <c r="B1" s="2"/>
      <c r="C1" s="2"/>
      <c r="D1" s="2"/>
      <c r="E1" s="3" t="s">
        <v>1</v>
      </c>
      <c r="F1" s="4"/>
      <c r="G1" s="5"/>
    </row>
    <row r="2" spans="1:10">
      <c r="A2" s="8" t="s">
        <v>2</v>
      </c>
      <c r="B2" s="9"/>
      <c r="C2" s="9"/>
      <c r="D2" s="9"/>
      <c r="E2" s="10" t="s">
        <v>3</v>
      </c>
      <c r="F2" s="11"/>
    </row>
    <row r="3" spans="1:10">
      <c r="A3" s="12" t="s">
        <v>4</v>
      </c>
      <c r="B3" s="13"/>
      <c r="C3" s="13"/>
      <c r="D3" s="13"/>
      <c r="E3" s="10" t="s">
        <v>4</v>
      </c>
      <c r="F3" s="11"/>
    </row>
    <row r="4" spans="1:10">
      <c r="A4" s="14"/>
      <c r="B4" s="13"/>
      <c r="C4" s="13"/>
      <c r="D4" s="13"/>
      <c r="E4" s="15" t="s">
        <v>5</v>
      </c>
      <c r="F4" s="16"/>
    </row>
    <row r="5" spans="1:10">
      <c r="A5" s="17" t="s">
        <v>6</v>
      </c>
      <c r="B5" s="18"/>
      <c r="C5" s="19" t="s">
        <v>7</v>
      </c>
      <c r="D5" s="20"/>
      <c r="E5" s="20"/>
      <c r="F5" s="21"/>
    </row>
    <row r="6" spans="1:10">
      <c r="A6" s="22"/>
      <c r="B6" s="18"/>
      <c r="C6" s="18" t="s">
        <v>8</v>
      </c>
      <c r="D6" s="18" t="s">
        <v>9</v>
      </c>
      <c r="E6" s="23" t="s">
        <v>10</v>
      </c>
      <c r="F6" s="24"/>
    </row>
    <row r="7" spans="1:10" ht="15" customHeight="1">
      <c r="A7" s="25" t="s">
        <v>11</v>
      </c>
      <c r="B7" s="26" t="s">
        <v>12</v>
      </c>
      <c r="C7" s="27" t="s">
        <v>13</v>
      </c>
      <c r="D7" s="28"/>
      <c r="E7" s="27" t="s">
        <v>14</v>
      </c>
      <c r="F7" s="29"/>
    </row>
    <row r="8" spans="1:10" ht="19.2">
      <c r="A8" s="30"/>
      <c r="B8" s="31"/>
      <c r="C8" s="32" t="s">
        <v>15</v>
      </c>
      <c r="D8" s="32" t="s">
        <v>16</v>
      </c>
      <c r="E8" s="32" t="s">
        <v>17</v>
      </c>
      <c r="F8" s="33" t="s">
        <v>18</v>
      </c>
    </row>
    <row r="9" spans="1:10" ht="19.2">
      <c r="A9" s="34" t="s">
        <v>19</v>
      </c>
      <c r="B9" s="35">
        <v>1</v>
      </c>
      <c r="C9" s="36">
        <v>3016236</v>
      </c>
      <c r="D9" s="37">
        <v>2667008</v>
      </c>
      <c r="E9" s="36">
        <v>11929203</v>
      </c>
      <c r="F9" s="37">
        <v>10470447</v>
      </c>
      <c r="G9" s="38"/>
      <c r="H9" s="38"/>
      <c r="I9" s="39"/>
    </row>
    <row r="10" spans="1:10">
      <c r="A10" s="34" t="s">
        <v>20</v>
      </c>
      <c r="B10" s="35">
        <v>2</v>
      </c>
      <c r="C10" s="36"/>
      <c r="D10" s="37"/>
      <c r="E10" s="36"/>
      <c r="F10" s="37"/>
      <c r="G10" s="38"/>
      <c r="H10" s="38"/>
      <c r="I10" s="39"/>
    </row>
    <row r="11" spans="1:10">
      <c r="A11" s="34" t="s">
        <v>21</v>
      </c>
      <c r="B11" s="35">
        <v>3</v>
      </c>
      <c r="C11" s="36"/>
      <c r="D11" s="37"/>
      <c r="E11" s="36"/>
      <c r="F11" s="37"/>
      <c r="G11" s="40"/>
      <c r="H11" s="40"/>
      <c r="I11" s="41"/>
      <c r="J11" s="42"/>
    </row>
    <row r="12" spans="1:10">
      <c r="A12" s="34" t="s">
        <v>22</v>
      </c>
      <c r="B12" s="35">
        <v>4</v>
      </c>
      <c r="C12" s="36">
        <v>220686</v>
      </c>
      <c r="D12" s="37">
        <v>184164</v>
      </c>
      <c r="E12" s="36">
        <v>815411</v>
      </c>
      <c r="F12" s="37">
        <v>671203</v>
      </c>
      <c r="G12" s="40"/>
      <c r="H12" s="40"/>
      <c r="I12" s="41"/>
      <c r="J12" s="42"/>
    </row>
    <row r="13" spans="1:10">
      <c r="A13" s="34" t="s">
        <v>23</v>
      </c>
      <c r="B13" s="35">
        <v>5</v>
      </c>
      <c r="C13" s="36"/>
      <c r="D13" s="37"/>
      <c r="E13" s="36"/>
      <c r="F13" s="37"/>
      <c r="G13" s="40"/>
      <c r="H13" s="40"/>
      <c r="I13" s="41"/>
      <c r="J13" s="42"/>
    </row>
    <row r="14" spans="1:10">
      <c r="A14" s="34" t="s">
        <v>24</v>
      </c>
      <c r="B14" s="35">
        <v>6</v>
      </c>
      <c r="C14" s="36">
        <v>3236922</v>
      </c>
      <c r="D14" s="37">
        <v>2851172</v>
      </c>
      <c r="E14" s="36">
        <v>12744614</v>
      </c>
      <c r="F14" s="37">
        <v>11141650</v>
      </c>
      <c r="G14" s="40"/>
      <c r="H14" s="40"/>
      <c r="I14" s="41"/>
      <c r="J14" s="42"/>
    </row>
    <row r="15" spans="1:10" ht="19.2">
      <c r="A15" s="43" t="s">
        <v>25</v>
      </c>
      <c r="B15" s="35">
        <v>7</v>
      </c>
      <c r="C15" s="36">
        <v>226778</v>
      </c>
      <c r="D15" s="37">
        <v>220738</v>
      </c>
      <c r="E15" s="36">
        <v>897701</v>
      </c>
      <c r="F15" s="37">
        <v>878915</v>
      </c>
      <c r="G15" s="40"/>
      <c r="H15" s="40"/>
      <c r="I15" s="41"/>
      <c r="J15" s="42"/>
    </row>
    <row r="16" spans="1:10">
      <c r="A16" s="44" t="s">
        <v>26</v>
      </c>
      <c r="B16" s="45">
        <v>8</v>
      </c>
      <c r="C16" s="36">
        <v>242430</v>
      </c>
      <c r="D16" s="37">
        <v>189943</v>
      </c>
      <c r="E16" s="36">
        <v>898784</v>
      </c>
      <c r="F16" s="37">
        <v>800533</v>
      </c>
      <c r="G16" s="40"/>
      <c r="H16" s="40"/>
      <c r="I16" s="41"/>
      <c r="J16" s="42"/>
    </row>
    <row r="17" spans="1:15">
      <c r="A17" s="44" t="s">
        <v>27</v>
      </c>
      <c r="B17" s="45">
        <v>9</v>
      </c>
      <c r="C17" s="36">
        <v>469208</v>
      </c>
      <c r="D17" s="37">
        <v>410681</v>
      </c>
      <c r="E17" s="36">
        <f>SUM(E15:E16)</f>
        <v>1796485</v>
      </c>
      <c r="F17" s="37">
        <v>1679448</v>
      </c>
      <c r="G17" s="40"/>
      <c r="H17" s="40"/>
      <c r="I17" s="41"/>
      <c r="J17" s="42"/>
    </row>
    <row r="18" spans="1:15">
      <c r="A18" s="46" t="s">
        <v>28</v>
      </c>
      <c r="B18" s="45">
        <v>10</v>
      </c>
      <c r="C18" s="36">
        <v>99485</v>
      </c>
      <c r="D18" s="37">
        <v>94455</v>
      </c>
      <c r="E18" s="36">
        <v>393744</v>
      </c>
      <c r="F18" s="37">
        <v>371624</v>
      </c>
      <c r="G18" s="40"/>
      <c r="H18" s="40"/>
      <c r="I18" s="41"/>
      <c r="J18" s="42"/>
    </row>
    <row r="19" spans="1:15">
      <c r="A19" s="46" t="s">
        <v>29</v>
      </c>
      <c r="B19" s="45">
        <v>11</v>
      </c>
      <c r="C19" s="36">
        <v>266637</v>
      </c>
      <c r="D19" s="37">
        <v>225301</v>
      </c>
      <c r="E19" s="36">
        <v>1020601</v>
      </c>
      <c r="F19" s="37">
        <v>915782</v>
      </c>
      <c r="G19" s="38"/>
      <c r="H19" s="38"/>
      <c r="I19" s="39"/>
    </row>
    <row r="20" spans="1:15">
      <c r="A20" s="46" t="s">
        <v>30</v>
      </c>
      <c r="B20" s="45">
        <v>12</v>
      </c>
      <c r="C20" s="36">
        <v>366122</v>
      </c>
      <c r="D20" s="37">
        <v>319756</v>
      </c>
      <c r="E20" s="36">
        <f>SUM(E18:E19)</f>
        <v>1414345</v>
      </c>
      <c r="F20" s="37">
        <v>1287406</v>
      </c>
      <c r="G20" s="38"/>
      <c r="H20" s="38"/>
      <c r="I20" s="39"/>
    </row>
    <row r="21" spans="1:15">
      <c r="A21" s="46" t="s">
        <v>31</v>
      </c>
      <c r="B21" s="45">
        <v>13</v>
      </c>
      <c r="C21" s="36">
        <v>829743</v>
      </c>
      <c r="D21" s="37">
        <v>622411</v>
      </c>
      <c r="E21" s="36">
        <v>3248775</v>
      </c>
      <c r="F21" s="37">
        <v>2349050</v>
      </c>
      <c r="G21" s="38"/>
      <c r="H21" s="38"/>
      <c r="I21" s="39"/>
    </row>
    <row r="22" spans="1:15">
      <c r="A22" s="46" t="s">
        <v>32</v>
      </c>
      <c r="B22" s="45">
        <v>14</v>
      </c>
      <c r="C22" s="36">
        <v>158403</v>
      </c>
      <c r="D22" s="37">
        <v>134992</v>
      </c>
      <c r="E22" s="36">
        <v>584917</v>
      </c>
      <c r="F22" s="37">
        <v>495245</v>
      </c>
      <c r="G22" s="38"/>
      <c r="H22" s="38"/>
      <c r="I22" s="39"/>
    </row>
    <row r="23" spans="1:15">
      <c r="A23" s="46" t="s">
        <v>33</v>
      </c>
      <c r="B23" s="45">
        <v>15</v>
      </c>
      <c r="C23" s="36">
        <v>380759</v>
      </c>
      <c r="D23" s="37">
        <v>358384</v>
      </c>
      <c r="E23" s="36">
        <v>1426704</v>
      </c>
      <c r="F23" s="37">
        <v>1395129</v>
      </c>
      <c r="G23" s="38"/>
      <c r="H23" s="38"/>
      <c r="I23" s="39"/>
    </row>
    <row r="24" spans="1:15">
      <c r="A24" s="46" t="s">
        <v>34</v>
      </c>
      <c r="B24" s="45">
        <v>16</v>
      </c>
      <c r="C24" s="36">
        <v>2204235</v>
      </c>
      <c r="D24" s="37">
        <v>1846224</v>
      </c>
      <c r="E24" s="36">
        <v>8471226</v>
      </c>
      <c r="F24" s="37">
        <v>7206278</v>
      </c>
      <c r="G24" s="38"/>
      <c r="H24" s="38"/>
      <c r="I24" s="39"/>
      <c r="K24" s="47"/>
      <c r="L24" s="47"/>
      <c r="M24" s="47"/>
      <c r="N24" s="47"/>
      <c r="O24" s="47"/>
    </row>
    <row r="25" spans="1:15" ht="19.2">
      <c r="A25" s="48" t="s">
        <v>35</v>
      </c>
      <c r="B25" s="45">
        <v>17</v>
      </c>
      <c r="C25" s="36">
        <v>1032687</v>
      </c>
      <c r="D25" s="37">
        <v>1004948</v>
      </c>
      <c r="E25" s="37">
        <f>+E14-E24</f>
        <v>4273388</v>
      </c>
      <c r="F25" s="37">
        <v>3935372</v>
      </c>
      <c r="G25" s="38"/>
      <c r="H25" s="38"/>
      <c r="I25" s="39"/>
      <c r="K25" s="47"/>
      <c r="L25" s="47"/>
      <c r="M25" s="47"/>
      <c r="N25" s="47"/>
      <c r="O25" s="47"/>
    </row>
    <row r="26" spans="1:15">
      <c r="A26" s="46" t="s">
        <v>36</v>
      </c>
      <c r="B26" s="45">
        <v>18</v>
      </c>
      <c r="C26" s="36">
        <v>343782</v>
      </c>
      <c r="D26" s="37">
        <v>48359</v>
      </c>
      <c r="E26" s="36">
        <v>823710</v>
      </c>
      <c r="F26" s="37">
        <v>221011</v>
      </c>
      <c r="G26" s="38"/>
      <c r="H26" s="38"/>
      <c r="I26" s="39"/>
      <c r="K26" s="47"/>
      <c r="L26" s="47"/>
      <c r="M26" s="47"/>
      <c r="N26" s="47"/>
      <c r="O26" s="47"/>
    </row>
    <row r="27" spans="1:15">
      <c r="A27" s="46" t="s">
        <v>37</v>
      </c>
      <c r="B27" s="45">
        <v>19</v>
      </c>
      <c r="C27" s="36"/>
      <c r="D27" s="37"/>
      <c r="E27" s="36"/>
      <c r="F27" s="37"/>
      <c r="G27" s="38"/>
      <c r="H27" s="38"/>
      <c r="I27" s="39"/>
    </row>
    <row r="28" spans="1:15">
      <c r="A28" s="46" t="s">
        <v>38</v>
      </c>
      <c r="B28" s="45">
        <v>20</v>
      </c>
      <c r="C28" s="36"/>
      <c r="D28" s="37"/>
      <c r="E28" s="36">
        <v>6</v>
      </c>
      <c r="F28" s="37">
        <v>6</v>
      </c>
      <c r="G28" s="38"/>
      <c r="H28" s="38"/>
      <c r="I28" s="39"/>
    </row>
    <row r="29" spans="1:15">
      <c r="A29" s="46" t="s">
        <v>39</v>
      </c>
      <c r="B29" s="45">
        <v>21</v>
      </c>
      <c r="C29" s="36"/>
      <c r="D29" s="37"/>
      <c r="E29" s="36">
        <f>+E28</f>
        <v>6</v>
      </c>
      <c r="F29" s="37">
        <v>6</v>
      </c>
      <c r="G29" s="38"/>
      <c r="H29" s="38"/>
      <c r="I29" s="39"/>
    </row>
    <row r="30" spans="1:15" ht="18" customHeight="1">
      <c r="A30" s="44" t="s">
        <v>40</v>
      </c>
      <c r="B30" s="45">
        <v>22</v>
      </c>
      <c r="C30" s="36">
        <v>-3333</v>
      </c>
      <c r="D30" s="37">
        <v>-4408</v>
      </c>
      <c r="E30" s="36">
        <v>-46589</v>
      </c>
      <c r="F30" s="37">
        <v>-22743</v>
      </c>
      <c r="G30" s="38"/>
      <c r="H30" s="38"/>
      <c r="I30" s="39"/>
    </row>
    <row r="31" spans="1:15">
      <c r="A31" s="46" t="s">
        <v>41</v>
      </c>
      <c r="B31" s="45">
        <v>23</v>
      </c>
      <c r="C31" s="36">
        <v>1379802</v>
      </c>
      <c r="D31" s="37">
        <v>1057715</v>
      </c>
      <c r="E31" s="36">
        <f>+E25+E26+E29-E30</f>
        <v>5143693</v>
      </c>
      <c r="F31" s="37">
        <v>4179132</v>
      </c>
      <c r="G31" s="38"/>
      <c r="H31" s="38"/>
      <c r="I31" s="39"/>
    </row>
    <row r="32" spans="1:15" ht="19.2">
      <c r="A32" s="49" t="s">
        <v>42</v>
      </c>
      <c r="B32" s="50">
        <v>24</v>
      </c>
      <c r="C32" s="36">
        <v>114971</v>
      </c>
      <c r="D32" s="37">
        <v>106483</v>
      </c>
      <c r="E32" s="36">
        <v>445503</v>
      </c>
      <c r="F32" s="37">
        <v>408034</v>
      </c>
      <c r="G32" s="38"/>
      <c r="H32" s="38"/>
      <c r="I32" s="39"/>
    </row>
    <row r="33" spans="1:9">
      <c r="A33" s="51" t="s">
        <v>43</v>
      </c>
      <c r="B33" s="50">
        <v>25</v>
      </c>
      <c r="C33" s="36">
        <v>3683</v>
      </c>
      <c r="D33" s="37">
        <v>31</v>
      </c>
      <c r="E33" s="36">
        <v>-3164</v>
      </c>
      <c r="F33" s="37">
        <v>24643</v>
      </c>
      <c r="G33" s="38"/>
      <c r="H33" s="38"/>
      <c r="I33" s="39"/>
    </row>
    <row r="34" spans="1:9">
      <c r="A34" s="51" t="s">
        <v>44</v>
      </c>
      <c r="B34" s="50">
        <v>26</v>
      </c>
      <c r="C34" s="36"/>
      <c r="D34" s="37"/>
      <c r="E34" s="36"/>
      <c r="F34" s="37"/>
      <c r="G34" s="38"/>
      <c r="H34" s="38"/>
      <c r="I34" s="39"/>
    </row>
    <row r="35" spans="1:9">
      <c r="A35" s="51" t="s">
        <v>45</v>
      </c>
      <c r="B35" s="50">
        <v>27</v>
      </c>
      <c r="C35" s="36">
        <v>118654</v>
      </c>
      <c r="D35" s="37">
        <v>106514</v>
      </c>
      <c r="E35" s="36">
        <f>SUM(E32:E34)</f>
        <v>442339</v>
      </c>
      <c r="F35" s="37">
        <v>432677</v>
      </c>
      <c r="G35" s="38"/>
      <c r="H35" s="38"/>
      <c r="I35" s="39"/>
    </row>
    <row r="36" spans="1:9" ht="19.2">
      <c r="A36" s="52" t="s">
        <v>46</v>
      </c>
      <c r="B36" s="53">
        <v>28</v>
      </c>
      <c r="C36" s="36">
        <v>1261148</v>
      </c>
      <c r="D36" s="37">
        <v>951201</v>
      </c>
      <c r="E36" s="36">
        <f>+E31-E35</f>
        <v>4701354</v>
      </c>
      <c r="F36" s="37">
        <v>3746455</v>
      </c>
      <c r="G36" s="38"/>
      <c r="H36" s="38"/>
      <c r="I36" s="39"/>
    </row>
    <row r="37" spans="1:9">
      <c r="A37" s="54" t="s">
        <v>47</v>
      </c>
      <c r="B37" s="55">
        <v>29</v>
      </c>
      <c r="C37" s="36"/>
      <c r="D37" s="37"/>
      <c r="E37" s="36"/>
      <c r="F37" s="37"/>
      <c r="G37" s="38"/>
      <c r="H37" s="38"/>
      <c r="I37" s="39"/>
    </row>
    <row r="38" spans="1:9">
      <c r="A38" s="56" t="s">
        <v>48</v>
      </c>
      <c r="B38" s="55">
        <v>30</v>
      </c>
      <c r="C38" s="36"/>
      <c r="D38" s="37"/>
      <c r="E38" s="36"/>
      <c r="F38" s="37"/>
      <c r="G38" s="38"/>
      <c r="H38" s="38"/>
      <c r="I38" s="39"/>
    </row>
    <row r="39" spans="1:9">
      <c r="A39" s="56" t="s">
        <v>49</v>
      </c>
      <c r="B39" s="55">
        <v>31</v>
      </c>
      <c r="C39" s="36">
        <v>1261148</v>
      </c>
      <c r="D39" s="37">
        <v>951201</v>
      </c>
      <c r="E39" s="36">
        <f>+E36</f>
        <v>4701354</v>
      </c>
      <c r="F39" s="37">
        <v>3746455</v>
      </c>
      <c r="G39" s="38"/>
      <c r="H39" s="38"/>
      <c r="I39" s="39"/>
    </row>
    <row r="40" spans="1:9">
      <c r="A40" s="56" t="s">
        <v>50</v>
      </c>
      <c r="B40" s="55">
        <v>32</v>
      </c>
      <c r="C40" s="36">
        <v>246570</v>
      </c>
      <c r="D40" s="37">
        <v>192111</v>
      </c>
      <c r="E40" s="36">
        <v>920475</v>
      </c>
      <c r="F40" s="37">
        <v>694528</v>
      </c>
      <c r="G40" s="38"/>
      <c r="H40" s="38"/>
      <c r="I40" s="39"/>
    </row>
    <row r="41" spans="1:9">
      <c r="A41" s="56" t="s">
        <v>51</v>
      </c>
      <c r="B41" s="57">
        <v>33</v>
      </c>
      <c r="C41" s="36">
        <v>45610</v>
      </c>
      <c r="D41" s="37">
        <v>29171</v>
      </c>
      <c r="E41" s="36">
        <v>54779</v>
      </c>
      <c r="F41" s="37">
        <v>177759</v>
      </c>
      <c r="G41" s="38"/>
      <c r="H41" s="38"/>
      <c r="I41" s="39"/>
    </row>
    <row r="42" spans="1:9">
      <c r="A42" s="58" t="s">
        <v>52</v>
      </c>
      <c r="B42" s="55">
        <v>34</v>
      </c>
      <c r="C42" s="36">
        <v>968968</v>
      </c>
      <c r="D42" s="37">
        <v>729919</v>
      </c>
      <c r="E42" s="37">
        <f>+E39-E40-E41</f>
        <v>3726100</v>
      </c>
      <c r="F42" s="37">
        <v>2874168</v>
      </c>
      <c r="G42" s="38"/>
      <c r="H42" s="38"/>
      <c r="I42" s="39"/>
    </row>
    <row r="43" spans="1:9">
      <c r="D43" s="59"/>
      <c r="F43" s="59"/>
      <c r="H43" s="38"/>
    </row>
    <row r="46" spans="1:9">
      <c r="A46" s="60"/>
    </row>
    <row r="47" spans="1:9">
      <c r="A47" s="61"/>
    </row>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20F0-FB47-4B0E-B58B-10A338ED1519}">
  <sheetPr>
    <pageSetUpPr fitToPage="1"/>
  </sheetPr>
  <dimension ref="A1:Q39"/>
  <sheetViews>
    <sheetView zoomScale="115" zoomScaleNormal="115" workbookViewId="0"/>
  </sheetViews>
  <sheetFormatPr defaultRowHeight="14.4"/>
  <cols>
    <col min="1" max="1" width="83.77734375" bestFit="1" customWidth="1"/>
    <col min="2" max="2" width="5" bestFit="1" customWidth="1"/>
    <col min="3" max="6" width="11.77734375" customWidth="1"/>
  </cols>
  <sheetData>
    <row r="1" spans="1:11" s="68" customFormat="1" ht="13.8">
      <c r="A1" s="62" t="s">
        <v>53</v>
      </c>
      <c r="B1" s="63" t="s">
        <v>54</v>
      </c>
      <c r="C1" s="64"/>
      <c r="D1" s="63" t="s">
        <v>55</v>
      </c>
      <c r="E1" s="64"/>
      <c r="F1" s="65" t="s">
        <v>56</v>
      </c>
      <c r="G1" s="66"/>
      <c r="H1" s="67"/>
      <c r="I1" s="67"/>
      <c r="J1" s="67"/>
    </row>
    <row r="2" spans="1:11">
      <c r="A2" s="69" t="s">
        <v>57</v>
      </c>
      <c r="B2" s="70" t="s">
        <v>58</v>
      </c>
      <c r="C2" s="71"/>
      <c r="D2" s="72"/>
      <c r="E2" s="73" t="s">
        <v>59</v>
      </c>
      <c r="F2" s="74"/>
      <c r="G2" s="75"/>
      <c r="H2" s="76"/>
      <c r="I2" s="76"/>
      <c r="J2" s="76"/>
    </row>
    <row r="3" spans="1:11" ht="19.2">
      <c r="A3" s="77"/>
      <c r="B3" s="78"/>
      <c r="C3" s="79" t="s">
        <v>60</v>
      </c>
      <c r="D3" s="79" t="s">
        <v>61</v>
      </c>
      <c r="E3" s="79" t="s">
        <v>62</v>
      </c>
      <c r="F3" s="80" t="s">
        <v>63</v>
      </c>
      <c r="G3" s="75"/>
      <c r="H3" s="76"/>
      <c r="I3" s="76"/>
      <c r="J3" s="76"/>
    </row>
    <row r="4" spans="1:11" ht="19.2">
      <c r="A4" s="81" t="s">
        <v>64</v>
      </c>
      <c r="B4" s="82">
        <v>35</v>
      </c>
      <c r="C4" s="83"/>
      <c r="D4" s="83"/>
      <c r="E4" s="83"/>
      <c r="F4" s="84"/>
      <c r="G4" s="75"/>
      <c r="H4" s="76"/>
      <c r="I4" s="76"/>
      <c r="J4" s="76"/>
      <c r="K4" s="76"/>
    </row>
    <row r="5" spans="1:11">
      <c r="A5" s="81" t="s">
        <v>65</v>
      </c>
      <c r="B5" s="82">
        <v>36</v>
      </c>
      <c r="C5" s="83"/>
      <c r="D5" s="83"/>
      <c r="E5" s="83"/>
      <c r="F5" s="84"/>
      <c r="G5" s="75"/>
      <c r="H5" s="76"/>
      <c r="I5" s="76"/>
      <c r="J5" s="76"/>
      <c r="K5" s="76"/>
    </row>
    <row r="6" spans="1:11">
      <c r="A6" s="81" t="s">
        <v>66</v>
      </c>
      <c r="B6" s="82">
        <v>37</v>
      </c>
      <c r="C6" s="83">
        <f>+'RE&amp;I Page 1 Q4 2022'!C42</f>
        <v>968968</v>
      </c>
      <c r="D6" s="83">
        <v>729919</v>
      </c>
      <c r="E6" s="83">
        <f>'RE&amp;I Page 1 Q4 2022'!E42</f>
        <v>3726100</v>
      </c>
      <c r="F6" s="84">
        <v>2874168</v>
      </c>
      <c r="G6" s="75"/>
      <c r="H6" s="76"/>
      <c r="I6" s="76"/>
      <c r="J6" s="76"/>
      <c r="K6" s="76"/>
    </row>
    <row r="7" spans="1:11">
      <c r="A7" s="81" t="s">
        <v>67</v>
      </c>
      <c r="B7" s="82">
        <v>38</v>
      </c>
      <c r="C7" s="83"/>
      <c r="D7" s="83"/>
      <c r="E7" s="83"/>
      <c r="F7" s="84"/>
      <c r="G7" s="75"/>
      <c r="H7" s="76"/>
      <c r="I7" s="76"/>
      <c r="J7" s="76"/>
      <c r="K7" s="76"/>
    </row>
    <row r="8" spans="1:11">
      <c r="A8" s="81" t="s">
        <v>68</v>
      </c>
      <c r="B8" s="82">
        <v>39</v>
      </c>
      <c r="C8" s="83"/>
      <c r="D8" s="83"/>
      <c r="E8" s="83"/>
      <c r="F8" s="84"/>
      <c r="G8" s="75"/>
      <c r="H8" s="76"/>
      <c r="I8" s="76"/>
      <c r="J8" s="76"/>
      <c r="K8" s="76"/>
    </row>
    <row r="9" spans="1:11">
      <c r="A9" s="81" t="s">
        <v>69</v>
      </c>
      <c r="B9" s="82">
        <v>40</v>
      </c>
      <c r="C9" s="83"/>
      <c r="D9" s="83"/>
      <c r="E9" s="83"/>
      <c r="F9" s="84"/>
      <c r="G9" s="75"/>
      <c r="H9" s="76"/>
      <c r="I9" s="76"/>
      <c r="J9" s="76"/>
      <c r="K9" s="76"/>
    </row>
    <row r="10" spans="1:11">
      <c r="A10" s="81" t="s">
        <v>70</v>
      </c>
      <c r="B10" s="82">
        <v>41</v>
      </c>
      <c r="C10" s="83"/>
      <c r="D10" s="83"/>
      <c r="E10" s="83"/>
      <c r="F10" s="84"/>
      <c r="G10" s="75"/>
      <c r="H10" s="76"/>
      <c r="I10" s="76"/>
      <c r="J10" s="76"/>
      <c r="K10" s="76"/>
    </row>
    <row r="11" spans="1:11">
      <c r="A11" s="81" t="s">
        <v>71</v>
      </c>
      <c r="B11" s="82">
        <v>42</v>
      </c>
      <c r="C11" s="83">
        <f>+SUM(C6:C10)</f>
        <v>968968</v>
      </c>
      <c r="D11" s="83">
        <f>+SUM(D6:D10)</f>
        <v>729919</v>
      </c>
      <c r="E11" s="83">
        <f>+SUM(E6:E10)</f>
        <v>3726100</v>
      </c>
      <c r="F11" s="84">
        <v>2874168</v>
      </c>
      <c r="G11" s="75"/>
      <c r="H11" s="76"/>
      <c r="I11" s="76"/>
      <c r="J11" s="76"/>
      <c r="K11" s="76"/>
    </row>
    <row r="12" spans="1:11">
      <c r="A12" s="85" t="s">
        <v>72</v>
      </c>
      <c r="B12" s="82">
        <v>43</v>
      </c>
      <c r="C12" s="83"/>
      <c r="D12" s="83"/>
      <c r="E12" s="83"/>
      <c r="F12" s="84"/>
      <c r="G12" s="75"/>
      <c r="H12" s="76"/>
      <c r="I12" s="76"/>
      <c r="J12" s="76"/>
      <c r="K12" s="76"/>
    </row>
    <row r="13" spans="1:11">
      <c r="A13" s="85" t="s">
        <v>73</v>
      </c>
      <c r="B13" s="82">
        <v>44</v>
      </c>
      <c r="C13" s="83">
        <f>+SUM(C11:C12)</f>
        <v>968968</v>
      </c>
      <c r="D13" s="83">
        <f>+SUM(D11:D12)</f>
        <v>729919</v>
      </c>
      <c r="E13" s="83">
        <f>+SUM(E11:E12)</f>
        <v>3726100</v>
      </c>
      <c r="F13" s="84">
        <v>2874168</v>
      </c>
      <c r="G13" s="75"/>
      <c r="H13" s="76"/>
      <c r="I13" s="76"/>
      <c r="J13" s="76"/>
      <c r="K13" s="76"/>
    </row>
    <row r="14" spans="1:11">
      <c r="A14" s="85" t="s">
        <v>74</v>
      </c>
      <c r="B14" s="82">
        <v>45</v>
      </c>
      <c r="C14" s="86">
        <v>58.129952270073595</v>
      </c>
      <c r="D14" s="86">
        <v>43.79</v>
      </c>
      <c r="E14" s="86">
        <v>223.53474537190209</v>
      </c>
      <c r="F14" s="87">
        <v>172.43</v>
      </c>
      <c r="G14" s="75"/>
      <c r="H14" s="76"/>
      <c r="I14" s="76"/>
      <c r="J14" s="76"/>
      <c r="K14" s="76"/>
    </row>
    <row r="15" spans="1:11">
      <c r="A15" s="85" t="s">
        <v>75</v>
      </c>
      <c r="B15" s="82">
        <v>46</v>
      </c>
      <c r="C15" s="86">
        <v>58.129952270073595</v>
      </c>
      <c r="D15" s="86">
        <v>43.79</v>
      </c>
      <c r="E15" s="86">
        <v>223.53474537190209</v>
      </c>
      <c r="F15" s="87">
        <v>172.43</v>
      </c>
      <c r="G15" s="75"/>
      <c r="H15" s="76"/>
      <c r="I15" s="76"/>
      <c r="J15" s="76"/>
      <c r="K15" s="76"/>
    </row>
    <row r="16" spans="1:11">
      <c r="A16" s="81" t="s">
        <v>76</v>
      </c>
      <c r="B16" s="82">
        <v>47</v>
      </c>
      <c r="C16" s="83"/>
      <c r="D16" s="83"/>
      <c r="E16" s="83"/>
      <c r="F16" s="84"/>
      <c r="G16" s="75"/>
      <c r="H16" s="76"/>
      <c r="I16" s="76"/>
      <c r="J16" s="76"/>
      <c r="K16" s="76"/>
    </row>
    <row r="17" spans="1:17">
      <c r="A17" s="81" t="s">
        <v>77</v>
      </c>
      <c r="B17" s="82">
        <v>48</v>
      </c>
      <c r="C17" s="83"/>
      <c r="D17" s="83"/>
      <c r="E17" s="83"/>
      <c r="F17" s="84"/>
      <c r="G17" s="75"/>
      <c r="H17" s="76"/>
      <c r="I17" s="76"/>
      <c r="J17" s="76"/>
      <c r="K17" s="76"/>
      <c r="L17" s="76"/>
      <c r="M17" s="76"/>
      <c r="N17" s="76"/>
      <c r="O17" s="76"/>
      <c r="P17" s="76"/>
      <c r="Q17" s="76"/>
    </row>
    <row r="18" spans="1:17">
      <c r="A18" s="81" t="s">
        <v>78</v>
      </c>
      <c r="B18" s="82">
        <v>49</v>
      </c>
      <c r="C18" s="88">
        <f>+'RE&amp;I Page 1 Q4 2022'!C24/'RE&amp;I Page 1 Q4 2022'!C14</f>
        <v>0.68096636248880882</v>
      </c>
      <c r="D18" s="88">
        <v>0.64749999999999996</v>
      </c>
      <c r="E18" s="88">
        <f>+'RE&amp;I Page 1 Q4 2022'!E24/'RE&amp;I Page 1 Q4 2022'!E14</f>
        <v>0.66469066854437486</v>
      </c>
      <c r="F18" s="89">
        <v>0.64680000000000004</v>
      </c>
      <c r="G18" s="75"/>
      <c r="H18" s="76"/>
      <c r="I18" s="76"/>
      <c r="J18" s="76"/>
      <c r="K18" s="76"/>
      <c r="L18" s="76"/>
      <c r="M18" s="76"/>
      <c r="N18" s="76"/>
      <c r="O18" s="76"/>
      <c r="P18" s="76"/>
      <c r="Q18" s="76"/>
    </row>
    <row r="19" spans="1:17">
      <c r="A19" s="81" t="s">
        <v>79</v>
      </c>
      <c r="B19" s="82">
        <v>50</v>
      </c>
      <c r="C19" s="88">
        <f>+('RE&amp;I Page 1 Q4 2022'!C17+'RE&amp;I Page 1 Q4 2022'!C20)/'RE&amp;I Page 1 Q4 2022'!C14</f>
        <v>0.25806306114265343</v>
      </c>
      <c r="D19" s="88">
        <v>0.25619999999999998</v>
      </c>
      <c r="E19" s="88">
        <f>+('RE&amp;I Page 1 Q4 2022'!E17+'RE&amp;I Page 1 Q4 2022'!E20)/'RE&amp;I Page 1 Q4 2022'!E14</f>
        <v>0.25193622968887092</v>
      </c>
      <c r="F19" s="89">
        <v>0.26629999999999998</v>
      </c>
      <c r="G19" s="75"/>
      <c r="H19" s="76"/>
      <c r="I19" s="76"/>
      <c r="J19" s="76"/>
      <c r="K19" s="76"/>
      <c r="L19" s="76"/>
      <c r="M19" s="76"/>
      <c r="N19" s="76"/>
      <c r="O19" s="76"/>
      <c r="P19" s="76"/>
      <c r="Q19" s="76"/>
    </row>
    <row r="20" spans="1:17">
      <c r="A20" s="81" t="s">
        <v>80</v>
      </c>
      <c r="B20" s="82">
        <v>51</v>
      </c>
      <c r="C20" s="88">
        <f>+('RE&amp;I Page 1 Q4 2022'!C21+'RE&amp;I Page 1 Q4 2022'!C22)/'RE&amp;I Page 1 Q4 2022'!C14</f>
        <v>0.30527334300919207</v>
      </c>
      <c r="D20" s="88">
        <v>0.2656</v>
      </c>
      <c r="E20" s="88">
        <f>+('RE&amp;I Page 1 Q4 2022'!E21+'RE&amp;I Page 1 Q4 2022'!E22)/'RE&amp;I Page 1 Q4 2022'!E14</f>
        <v>0.30080879656300302</v>
      </c>
      <c r="F20" s="89">
        <v>0.25530000000000003</v>
      </c>
      <c r="G20" s="75"/>
      <c r="H20" s="76"/>
      <c r="I20" s="76"/>
      <c r="J20" s="76"/>
      <c r="K20" s="76"/>
      <c r="L20" s="76"/>
      <c r="M20" s="76"/>
      <c r="N20" s="76"/>
      <c r="O20" s="76"/>
      <c r="P20" s="76"/>
      <c r="Q20" s="76"/>
    </row>
    <row r="21" spans="1:17" ht="19.2">
      <c r="A21" s="81" t="s">
        <v>81</v>
      </c>
      <c r="B21" s="82">
        <v>52</v>
      </c>
      <c r="C21" s="83">
        <v>1032687</v>
      </c>
      <c r="D21" s="83">
        <v>1004948</v>
      </c>
      <c r="E21" s="83">
        <v>4273388</v>
      </c>
      <c r="F21" s="84">
        <v>3935372</v>
      </c>
      <c r="G21" s="75"/>
      <c r="H21" s="76"/>
      <c r="I21" s="76"/>
      <c r="J21" s="76"/>
      <c r="K21" s="76"/>
      <c r="L21" s="76"/>
      <c r="M21" s="76"/>
      <c r="N21" s="76"/>
      <c r="O21" s="76"/>
      <c r="P21" s="76"/>
      <c r="Q21" s="76"/>
    </row>
    <row r="22" spans="1:17">
      <c r="A22" s="90" t="s">
        <v>82</v>
      </c>
      <c r="B22" s="82">
        <v>53</v>
      </c>
      <c r="C22" s="83">
        <v>-246570</v>
      </c>
      <c r="D22" s="83">
        <v>-192111</v>
      </c>
      <c r="E22" s="83">
        <v>-920475</v>
      </c>
      <c r="F22" s="84">
        <v>-694528</v>
      </c>
      <c r="G22" s="75"/>
      <c r="H22" s="76"/>
      <c r="I22" s="76"/>
      <c r="J22" s="76"/>
      <c r="K22" s="76"/>
      <c r="L22" s="76"/>
      <c r="M22" s="76"/>
      <c r="N22" s="76"/>
      <c r="O22" s="76"/>
      <c r="P22" s="76"/>
      <c r="Q22" s="76"/>
    </row>
    <row r="23" spans="1:17">
      <c r="A23" s="90" t="s">
        <v>83</v>
      </c>
      <c r="B23" s="82">
        <v>54</v>
      </c>
      <c r="C23" s="83">
        <v>-45610</v>
      </c>
      <c r="D23" s="83">
        <v>-29171</v>
      </c>
      <c r="E23" s="83">
        <v>-54779</v>
      </c>
      <c r="F23" s="84">
        <v>-177759</v>
      </c>
      <c r="G23" s="75"/>
      <c r="H23" s="76"/>
      <c r="I23" s="76"/>
      <c r="J23" s="76"/>
      <c r="K23" s="76"/>
      <c r="L23" s="76"/>
      <c r="M23" s="76"/>
      <c r="N23" s="76"/>
      <c r="O23" s="76"/>
      <c r="P23" s="76"/>
      <c r="Q23" s="76"/>
    </row>
    <row r="24" spans="1:17">
      <c r="A24" s="81" t="s">
        <v>84</v>
      </c>
      <c r="B24" s="82">
        <v>55</v>
      </c>
      <c r="C24" s="83">
        <v>-234</v>
      </c>
      <c r="D24" s="83">
        <v>-231</v>
      </c>
      <c r="E24" s="83">
        <v>-2218</v>
      </c>
      <c r="F24" s="84">
        <v>-2005</v>
      </c>
      <c r="G24" s="75"/>
      <c r="H24" s="76"/>
      <c r="I24" s="76"/>
      <c r="J24" s="76"/>
      <c r="K24" s="76"/>
      <c r="L24" s="91"/>
      <c r="M24" s="91"/>
      <c r="N24" s="91"/>
      <c r="O24" s="91"/>
      <c r="P24" s="91"/>
      <c r="Q24" s="91"/>
    </row>
    <row r="25" spans="1:17">
      <c r="A25" s="81" t="s">
        <v>85</v>
      </c>
      <c r="B25" s="82">
        <v>56</v>
      </c>
      <c r="C25" s="83">
        <v>6438</v>
      </c>
      <c r="D25" s="83">
        <v>6201</v>
      </c>
      <c r="E25" s="83">
        <v>25751</v>
      </c>
      <c r="F25" s="84">
        <v>24802</v>
      </c>
      <c r="G25" s="75"/>
      <c r="H25" s="76"/>
      <c r="I25" s="76"/>
      <c r="J25" s="76"/>
      <c r="K25" s="76"/>
      <c r="L25" s="76"/>
      <c r="M25" s="76"/>
      <c r="N25" s="76"/>
      <c r="O25" s="76"/>
      <c r="P25" s="76"/>
      <c r="Q25" s="76"/>
    </row>
    <row r="26" spans="1:17">
      <c r="A26" s="81" t="s">
        <v>86</v>
      </c>
      <c r="B26" s="82">
        <v>57</v>
      </c>
      <c r="C26" s="83">
        <v>746711</v>
      </c>
      <c r="D26" s="83">
        <v>789636</v>
      </c>
      <c r="E26" s="83">
        <f>SUM(E21:E25)</f>
        <v>3321667</v>
      </c>
      <c r="F26" s="84">
        <v>3085882</v>
      </c>
      <c r="G26" s="75"/>
      <c r="H26" s="76"/>
      <c r="I26" s="76"/>
      <c r="J26" s="76"/>
      <c r="K26" s="76"/>
      <c r="L26" s="76"/>
      <c r="M26" s="76"/>
      <c r="N26" s="76"/>
      <c r="O26" s="76"/>
      <c r="P26" s="76"/>
      <c r="Q26" s="76"/>
    </row>
    <row r="27" spans="1:17">
      <c r="A27" s="92" t="s">
        <v>87</v>
      </c>
      <c r="B27" s="93"/>
      <c r="C27" s="94"/>
      <c r="D27" s="95"/>
      <c r="E27" s="94"/>
      <c r="F27" s="95"/>
      <c r="G27" s="75"/>
      <c r="H27" s="96"/>
      <c r="I27" s="96"/>
      <c r="J27" s="96"/>
      <c r="K27" s="76"/>
      <c r="L27" s="76"/>
      <c r="M27" s="76"/>
      <c r="N27" s="76"/>
      <c r="O27" s="76"/>
      <c r="P27" s="76"/>
      <c r="Q27" s="76"/>
    </row>
    <row r="28" spans="1:17">
      <c r="A28" s="97" t="s">
        <v>88</v>
      </c>
      <c r="B28" s="98"/>
      <c r="C28" s="99"/>
      <c r="D28" s="100"/>
      <c r="E28" s="99"/>
      <c r="F28" s="100"/>
      <c r="G28" s="75"/>
      <c r="H28" s="76"/>
      <c r="I28" s="76"/>
      <c r="J28" s="76"/>
      <c r="K28" s="76"/>
      <c r="L28" s="76"/>
      <c r="M28" s="76"/>
      <c r="N28" s="76"/>
      <c r="O28" s="76"/>
      <c r="P28" s="76"/>
      <c r="Q28" s="76"/>
    </row>
    <row r="29" spans="1:17" ht="75.75" customHeight="1">
      <c r="A29" s="101" t="s">
        <v>89</v>
      </c>
      <c r="B29" s="102"/>
      <c r="C29" s="103"/>
      <c r="D29" s="104"/>
      <c r="E29" s="103"/>
      <c r="F29" s="104"/>
      <c r="G29" s="75"/>
      <c r="H29" s="76"/>
      <c r="I29" s="76"/>
      <c r="J29" s="76"/>
      <c r="K29" s="76"/>
      <c r="L29" s="76"/>
      <c r="M29" s="76"/>
      <c r="N29" s="76"/>
      <c r="O29" s="76"/>
      <c r="P29" s="76"/>
      <c r="Q29" s="76"/>
    </row>
    <row r="30" spans="1:17">
      <c r="A30" s="105" t="s">
        <v>90</v>
      </c>
      <c r="B30" s="106"/>
      <c r="C30" s="107"/>
      <c r="D30" s="108"/>
      <c r="E30" s="107"/>
      <c r="F30" s="108"/>
      <c r="G30" s="75"/>
      <c r="H30" s="76"/>
      <c r="I30" s="76"/>
      <c r="J30" s="76"/>
      <c r="K30" s="76"/>
      <c r="L30" s="76"/>
      <c r="M30" s="76"/>
      <c r="N30" s="76"/>
      <c r="O30" s="76"/>
      <c r="P30" s="76"/>
      <c r="Q30" s="76"/>
    </row>
    <row r="31" spans="1:17" ht="15" customHeight="1">
      <c r="A31" s="109" t="s">
        <v>91</v>
      </c>
      <c r="B31" s="110"/>
      <c r="C31" s="111"/>
      <c r="D31" s="112"/>
      <c r="E31" s="111"/>
      <c r="F31" s="112"/>
      <c r="G31" s="75"/>
      <c r="H31" s="76"/>
      <c r="I31" s="76"/>
      <c r="J31" s="76"/>
      <c r="K31" s="76"/>
      <c r="L31" s="76"/>
      <c r="M31" s="76"/>
      <c r="N31" s="76"/>
      <c r="O31" s="76"/>
      <c r="P31" s="76"/>
      <c r="Q31" s="76"/>
    </row>
    <row r="32" spans="1:17">
      <c r="A32" s="113" t="s">
        <v>92</v>
      </c>
      <c r="B32" s="114"/>
      <c r="C32" s="114"/>
      <c r="D32" s="114"/>
      <c r="E32" s="114"/>
      <c r="F32" s="115"/>
      <c r="G32" s="75"/>
      <c r="H32" s="76"/>
      <c r="I32" s="76"/>
      <c r="J32" s="76"/>
      <c r="K32" s="76"/>
      <c r="L32" s="76"/>
      <c r="M32" s="76"/>
      <c r="N32" s="76"/>
      <c r="O32" s="76"/>
      <c r="P32" s="76"/>
      <c r="Q32" s="76"/>
    </row>
    <row r="33" spans="1:7">
      <c r="A33" s="113" t="s">
        <v>93</v>
      </c>
      <c r="B33" s="114"/>
      <c r="C33" s="114"/>
      <c r="D33" s="114"/>
      <c r="E33" s="114"/>
      <c r="F33" s="115"/>
      <c r="G33" s="75"/>
    </row>
    <row r="34" spans="1:7">
      <c r="A34" s="116" t="s">
        <v>94</v>
      </c>
      <c r="B34" s="117" t="s">
        <v>95</v>
      </c>
      <c r="C34" s="118"/>
      <c r="D34" s="119"/>
      <c r="E34" s="118"/>
      <c r="F34" s="119"/>
      <c r="G34" s="75"/>
    </row>
    <row r="38" spans="1:7">
      <c r="A38" s="120"/>
    </row>
    <row r="39" spans="1:7">
      <c r="A39" s="121"/>
    </row>
  </sheetData>
  <mergeCells count="14">
    <mergeCell ref="A33:F33"/>
    <mergeCell ref="B34:F34"/>
    <mergeCell ref="A27:F27"/>
    <mergeCell ref="A28:F28"/>
    <mergeCell ref="A29:F29"/>
    <mergeCell ref="A30:F30"/>
    <mergeCell ref="A31:F31"/>
    <mergeCell ref="A32:F32"/>
    <mergeCell ref="B1:C1"/>
    <mergeCell ref="D1:E1"/>
    <mergeCell ref="A2:A3"/>
    <mergeCell ref="B2:B3"/>
    <mergeCell ref="C2:D2"/>
    <mergeCell ref="E2:F2"/>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Q4 2022</vt:lpstr>
      <vt:lpstr>RE&amp;I Page 2 Q4 2022</vt:lpstr>
      <vt:lpstr>'RE&amp;I Page 1 Q4 2022'!Print_Area</vt:lpstr>
      <vt:lpstr>'RE&amp;I Page 2 Q4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2023-01-30T22:03:28Z</dcterms:created>
  <dcterms:modified xsi:type="dcterms:W3CDTF">2023-01-30T22:05:38Z</dcterms:modified>
</cp:coreProperties>
</file>