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N:\ACCOUNTING\NOR\Common\Roanoke_Data\STB FIN200\ICC\REI\2023\"/>
    </mc:Choice>
  </mc:AlternateContent>
  <xr:revisionPtr revIDLastSave="0" documentId="13_ncr:1_{594F2F84-A27F-43B4-B166-201ACB162B46}" xr6:coauthVersionLast="47" xr6:coauthVersionMax="47" xr10:uidLastSave="{00000000-0000-0000-0000-000000000000}"/>
  <bookViews>
    <workbookView xWindow="28680" yWindow="-120" windowWidth="24240" windowHeight="13140" xr2:uid="{64AAE408-C294-4FAA-80E9-3172BFFAD548}"/>
  </bookViews>
  <sheets>
    <sheet name="RE&amp;I Page 1 Q1 2023" sheetId="1" r:id="rId1"/>
    <sheet name="RE&amp;I Page 2 Q1 2023" sheetId="2" r:id="rId2"/>
  </sheets>
  <externalReferences>
    <externalReference r:id="rId3"/>
    <externalReference r:id="rId4"/>
    <externalReference r:id="rId5"/>
    <externalReference r:id="rId6"/>
    <externalReference r:id="rId7"/>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 localSheetId="0">'[1]Invoice Report'!#REF!</definedName>
    <definedName name="ADDITIONRECON" localSheetId="1">'[1]Invoice Report'!#REF!</definedName>
    <definedName name="ADDITIONRECON">'[1]Invoice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 localSheetId="0">'[2]Int Exp NSC'!#REF!</definedName>
    <definedName name="draft" localSheetId="1">'[2]Int Exp NSC'!#REF!</definedName>
    <definedName name="draft">'[2]Int Exp NSC'!#REF!</definedName>
    <definedName name="End_Bal">'[3]Loan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m_342">#REF!</definedName>
    <definedName name="form_with_data">#REF!</definedName>
    <definedName name="FormatSelection">#REF!</definedName>
    <definedName name="gfdfsd">#REF!</definedName>
    <definedName name="gr">#REF!</definedName>
    <definedName name="Header_Row">ROW('[3]Loan Amortization Schedule'!$17:$17)</definedName>
    <definedName name="hjk">#REF!</definedName>
    <definedName name="INSIDE_COVER">#REF!</definedName>
    <definedName name="Int">#REF!</definedName>
    <definedName name="Interest_Rate">'[3]Loan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'[3]Loan Amortization Schedule'!$D$5</definedName>
    <definedName name="Loan_Start">'[3]Loan Amortization Schedule'!$D$9</definedName>
    <definedName name="Loan_Years">'[3]Loan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 localSheetId="0">#REF!</definedName>
    <definedName name="NS_CURR_YR_TBL" localSheetId="1">#REF!</definedName>
    <definedName name="NS_CURR_YR_TBL">#REF!</definedName>
    <definedName name="NS_MTHLY_RPT" localSheetId="0">#REF!</definedName>
    <definedName name="NS_MTHLY_RPT" localSheetId="1">#REF!</definedName>
    <definedName name="NS_MTHLY_RPT">#REF!</definedName>
    <definedName name="NS_PRIOR_YR_TBL" localSheetId="0">#REF!</definedName>
    <definedName name="NS_PRIOR_YR_TBL" localSheetId="1">#REF!</definedName>
    <definedName name="NS_PRIOR_YR_TBL">#REF!</definedName>
    <definedName name="NS_QTRLY_RPT" localSheetId="0">#REF!</definedName>
    <definedName name="NS_QTRLY_RPT" localSheetId="1">#REF!</definedName>
    <definedName name="NS_QTRLY_RPT">#REF!</definedName>
    <definedName name="NSOTOT">#REF!</definedName>
    <definedName name="nsotot1">#REF!</definedName>
    <definedName name="NSR_CURR_YR_TBL" localSheetId="0">#REF!</definedName>
    <definedName name="NSR_CURR_YR_TBL" localSheetId="1">#REF!</definedName>
    <definedName name="NSR_CURR_YR_TBL">#REF!</definedName>
    <definedName name="NSR_PRIOR_YR_TBL" localSheetId="0">#REF!</definedName>
    <definedName name="NSR_PRIOR_YR_TBL" localSheetId="1">#REF!</definedName>
    <definedName name="NSR_PRIOR_YR_TBL">#REF!</definedName>
    <definedName name="Num_Pmt_Per_Year">#REF!</definedName>
    <definedName name="Number_of_Payments">MATCH(0.01,End_Bal,-1)+1</definedName>
    <definedName name="NW_CURR_YR_TBL" localSheetId="0">#REF!</definedName>
    <definedName name="NW_CURR_YR_TBL" localSheetId="1">#REF!</definedName>
    <definedName name="NW_CURR_YR_TBL">#REF!</definedName>
    <definedName name="NW_MTHLY_RPT" localSheetId="0">#REF!</definedName>
    <definedName name="NW_MTHLY_RPT" localSheetId="1">#REF!</definedName>
    <definedName name="NW_MTHLY_RPT">#REF!</definedName>
    <definedName name="NW_PRIOR_YR_TBL" localSheetId="0">#REF!</definedName>
    <definedName name="NW_PRIOR_YR_TBL" localSheetId="1">#REF!</definedName>
    <definedName name="NW_PRIOR_YR_TBL">#REF!</definedName>
    <definedName name="NW_QTRLY_RPT" localSheetId="0">#REF!</definedName>
    <definedName name="NW_QTRLY_RPT" localSheetId="1">#REF!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'RE&amp;I Page 1 Q1 2023'!$A$1:$F$42</definedName>
    <definedName name="_xlnm.Print_Area" localSheetId="1">'RE&amp;I Page 2 Q1 2023'!$A$1:$F$34</definedName>
    <definedName name="_xlnm.Print_Titles">[4]Sheet1!#REF!</definedName>
    <definedName name="RR_Annual_Report">#REF!</definedName>
    <definedName name="Rwyschedule">'[5]R-1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 localSheetId="0">#REF!</definedName>
    <definedName name="SR_CURR_YR_TBL" localSheetId="1">#REF!</definedName>
    <definedName name="SR_CURR_YR_TBL">#REF!</definedName>
    <definedName name="SR_MTHLY_RPT" localSheetId="0">#REF!</definedName>
    <definedName name="SR_MTHLY_RPT" localSheetId="1">#REF!</definedName>
    <definedName name="SR_MTHLY_RPT">#REF!</definedName>
    <definedName name="SR_PRIOR_YR_TBL" localSheetId="0">#REF!</definedName>
    <definedName name="SR_PRIOR_YR_TBL" localSheetId="1">#REF!</definedName>
    <definedName name="SR_PRIOR_YR_TBL">#REF!</definedName>
    <definedName name="SR_QTRLY_RPT" localSheetId="0">#REF!</definedName>
    <definedName name="SR_QTRLY_RPT" localSheetId="1">#REF!</definedName>
    <definedName name="SR_QTRLY_RPT">#REF!</definedName>
    <definedName name="SRTOT">#REF!</definedName>
    <definedName name="STDEBT">#REF!</definedName>
    <definedName name="tax">[4]Sheet1!#REF!</definedName>
    <definedName name="TMaccur">#REF!</definedName>
    <definedName name="TOTAL_OTHER_INCOME_EXPENSE" localSheetId="0">#REF!</definedName>
    <definedName name="TOTAL_OTHER_INCOME_EXPENSE" localSheetId="1">#REF!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localSheetId="0"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'[2]Int Exp NSC'!#REF!</definedName>
    <definedName name="xx">'[2]Int Exp NSC'!#REF!</definedName>
    <definedName name="xxx">'[2]Int Exp NSC'!#REF!</definedName>
    <definedName name="xxxx">'[2]Int Exp NSC'!#REF!</definedName>
    <definedName name="xxxxx">'[2]Int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2" l="1"/>
  <c r="E18" i="2"/>
  <c r="D11" i="2"/>
  <c r="D13" i="2" s="1"/>
  <c r="C18" i="2"/>
  <c r="E25" i="1"/>
  <c r="E19" i="2" l="1"/>
  <c r="C20" i="2"/>
  <c r="E20" i="2"/>
  <c r="E35" i="1"/>
  <c r="C19" i="2" l="1"/>
  <c r="E31" i="1" l="1"/>
  <c r="E36" i="1" l="1"/>
  <c r="E39" i="1" l="1"/>
  <c r="E42" i="1" l="1"/>
  <c r="E6" i="2" l="1"/>
  <c r="E11" i="2" s="1"/>
  <c r="E13" i="2" s="1"/>
  <c r="C6" i="2"/>
  <c r="C11" i="2" s="1"/>
  <c r="C13" i="2" s="1"/>
</calcChain>
</file>

<file path=xl/sharedStrings.xml><?xml version="1.0" encoding="utf-8"?>
<sst xmlns="http://schemas.openxmlformats.org/spreadsheetml/2006/main" count="97" uniqueCount="96">
  <si>
    <t xml:space="preserve">SURFACE  TRANSPORTATION BOARD  - QUARTERLY REPORT OF REVENUES, EXPENSES, AND INCOME - RAILROADS     </t>
  </si>
  <si>
    <t>FORM RE&amp;I</t>
  </si>
  <si>
    <t xml:space="preserve">Washington,  DC 20423                                                                                                                                                                                   </t>
  </si>
  <si>
    <t>OMB Clearance No. 2140-0013</t>
  </si>
  <si>
    <t>Expiration Date 11-30-2021</t>
  </si>
  <si>
    <t>Page 1 of 2</t>
  </si>
  <si>
    <t xml:space="preserve">Railroad: Norfolk Southern Combined Railroad  Subsidiaries                                                 </t>
  </si>
  <si>
    <r>
      <t>Date of Report _Mar 31</t>
    </r>
    <r>
      <rPr>
        <u/>
        <sz val="7"/>
        <color rgb="FF000000"/>
        <rFont val="Times New Roman"/>
        <family val="1"/>
      </rPr>
      <t>, 2023</t>
    </r>
    <r>
      <rPr>
        <sz val="7"/>
        <color rgb="FF000000"/>
        <rFont val="Times New Roman"/>
        <family val="1"/>
      </rPr>
      <t>_________________</t>
    </r>
  </si>
  <si>
    <t>Quarter ___1______</t>
  </si>
  <si>
    <r>
      <t>Year _</t>
    </r>
    <r>
      <rPr>
        <u/>
        <sz val="7"/>
        <color rgb="FF000000"/>
        <rFont val="Times New Roman"/>
        <family val="1"/>
      </rPr>
      <t>2023</t>
    </r>
    <r>
      <rPr>
        <sz val="7"/>
        <color rgb="FF000000"/>
        <rFont val="Times New Roman"/>
        <family val="1"/>
      </rPr>
      <t>_________</t>
    </r>
  </si>
  <si>
    <t>Amended ___no____________</t>
  </si>
  <si>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</si>
  <si>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</si>
  <si>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</si>
  <si>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</si>
  <si>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</si>
  <si>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</si>
  <si>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</si>
  <si>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</si>
  <si>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</si>
  <si>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</si>
  <si>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</si>
  <si>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</si>
  <si>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</si>
  <si>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</si>
  <si>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</si>
  <si>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t>All Other Way and Structure Accounts</t>
  </si>
  <si>
    <t>Total Way and Structures</t>
  </si>
  <si>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</si>
  <si>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</si>
  <si>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</si>
  <si>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</si>
  <si>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</si>
  <si>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</si>
  <si>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</si>
  <si>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</si>
  <si>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</si>
  <si>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</si>
  <si>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</si>
  <si>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</si>
  <si>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</si>
  <si>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</si>
  <si>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</si>
  <si>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</si>
  <si>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</si>
  <si>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</si>
  <si>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Income Items
Income After Fixed Charges</t>
    </r>
  </si>
  <si>
    <t>Other Deductions (Account 546)</t>
  </si>
  <si>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</si>
  <si>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</si>
  <si>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</si>
  <si>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</si>
  <si>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</si>
  <si>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        Norfolk Southern Combined Railroad  Subsidiaries                                                                                       </t>
    </r>
    <r>
      <rPr>
        <b/>
        <sz val="7"/>
        <rFont val="Times New Roman"/>
        <family val="1"/>
      </rPr>
      <t xml:space="preserve">     </t>
    </r>
  </si>
  <si>
    <t>Quarter ____1___________</t>
  </si>
  <si>
    <r>
      <t>Year ___</t>
    </r>
    <r>
      <rPr>
        <u/>
        <sz val="7"/>
        <color rgb="FF000000"/>
        <rFont val="Times New Roman"/>
        <family val="1"/>
      </rPr>
      <t>2023</t>
    </r>
    <r>
      <rPr>
        <sz val="7"/>
        <color rgb="FF000000"/>
        <rFont val="Times New Roman"/>
        <family val="1"/>
      </rPr>
      <t>_______________</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</si>
  <si>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</si>
  <si>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</si>
  <si>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</si>
  <si>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</si>
  <si>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</si>
  <si>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</si>
  <si>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</si>
  <si>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</si>
  <si>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</si>
  <si>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</si>
  <si>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</si>
  <si>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</si>
  <si>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</si>
  <si>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</si>
  <si>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</si>
  <si>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</si>
  <si>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t>Less:  Net Income attributable to non-controlling interest</t>
  </si>
  <si>
    <t>Net Income attributable to reporting railroad</t>
  </si>
  <si>
    <t>Basic Earnings Per Share</t>
  </si>
  <si>
    <t>Diluted Earnings Per Share</t>
  </si>
  <si>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</si>
  <si>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</si>
  <si>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</si>
  <si>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</si>
  <si>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</si>
  <si>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</si>
  <si>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t>Income Taxes on Ordinary Income (Account 556)</t>
  </si>
  <si>
    <t>Provision for Deferred Taxes (Account 557)</t>
  </si>
  <si>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</si>
  <si>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</si>
  <si>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</si>
  <si>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</si>
  <si>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</si>
  <si>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</si>
  <si>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</si>
  <si>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</si>
  <si>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34"/>
      </rPr>
      <t>        ____Jennifer Wright_______________________________                                                   </t>
    </r>
  </si>
  <si>
    <t>Title ___Corporate Accounting Manager_______________________________________________________________</t>
  </si>
  <si>
    <t>Telephone Number ____470-867-4813____________________________________</t>
  </si>
  <si>
    <r>
      <t xml:space="preserve">Date </t>
    </r>
    <r>
      <rPr>
        <u/>
        <sz val="6"/>
        <rFont val="Arial"/>
        <family val="34"/>
      </rPr>
      <t>     4/28/2023                            </t>
    </r>
    <r>
      <rPr>
        <sz val="6"/>
        <rFont val="Arial"/>
        <family val="34"/>
      </rPr>
      <t xml:space="preserve">     Signature </t>
    </r>
    <r>
      <rPr>
        <u/>
        <sz val="6"/>
        <rFont val="Arial"/>
        <family val="34"/>
      </rPr>
      <t>                 Jennifer M Wright</t>
    </r>
    <r>
      <rPr>
        <sz val="6"/>
        <rFont val="Arial"/>
        <family val="3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</si>
</sst>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6">
    <font>
      <sz val="11"/>
      <color theme="1"/>
      <name val="Calibri"/>
      <family val="2"/>
      <scheme val="minor"/>
    </font>
    <font>
      <sz val="11"/>
      <color theme="1"/>
      <name val="Calibri"/>
      <family val="2"/>
      <scheme val="minor"/>
    </font>
    <font>
      <sz val="11"/>
      <color rgb="FFFF0000"/>
      <name val="Calibri"/>
      <family val="2"/>
      <scheme val="minor"/>
    </font>
    <font>
      <sz val="10"/>
      <color rgb="FF000000"/>
      <name val="Times New Roman"/>
      <family val="1"/>
    </font>
    <font>
      <b/>
      <sz val="7"/>
      <name val="Arial"/>
      <family val="34"/>
    </font>
    <font>
      <b/>
      <sz val="7"/>
      <color rgb="FF000000"/>
      <name val="Times New Roman"/>
      <family val="1"/>
    </font>
    <font>
      <u/>
      <sz val="11"/>
      <color theme="10"/>
      <name val="Calibri"/>
      <family val="2"/>
      <scheme val="minor"/>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Geneva"/>
    </font>
    <font>
      <b/>
      <i/>
      <sz val="10"/>
      <color rgb="FF0000FF"/>
      <name val="Calibri"/>
      <family val="2"/>
      <scheme val="minor"/>
    </font>
    <font>
      <u/>
      <sz val="10"/>
      <color theme="10"/>
      <name val="Calibri"/>
      <family val="2"/>
      <scheme val="minor"/>
    </font>
    <font>
      <b/>
      <sz val="7"/>
      <name val="Times New Roman"/>
      <family val="1"/>
    </font>
    <font>
      <b/>
      <u/>
      <sz val="7"/>
      <name val="Times New Roman"/>
      <family val="1"/>
    </font>
    <font>
      <sz val="7"/>
      <name val="Times New Roman"/>
      <family val="1"/>
    </font>
    <font>
      <sz val="10"/>
      <color rgb="FFFF0000"/>
      <name val="Times New Roman"/>
      <family val="1"/>
    </font>
    <font>
      <b/>
      <sz val="6"/>
      <name val="Arial"/>
      <family val="34"/>
    </font>
    <font>
      <sz val="6"/>
      <name val="Arial"/>
      <family val="34"/>
    </font>
    <font>
      <sz val="6"/>
      <name val="Times New Roman"/>
      <family val="1"/>
    </font>
    <font>
      <sz val="6"/>
      <name val="Calibri"/>
      <family val="34"/>
    </font>
    <font>
      <u/>
      <sz val="6"/>
      <name val="Arial"/>
      <family val="34"/>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indexed="64"/>
      </bottom>
      <diagonal/>
    </border>
    <border>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6" fillId="0" borderId="0" applyNumberFormat="0" applyFill="0" applyBorder="0" applyAlignment="0" applyProtection="0"/>
    <xf numFmtId="0" fontId="3" fillId="0" borderId="0"/>
    <xf numFmtId="0" fontId="3" fillId="0" borderId="0"/>
    <xf numFmtId="43" fontId="13" fillId="0" borderId="0" applyFont="0" applyFill="0" applyBorder="0" applyAlignment="0" applyProtection="0"/>
    <xf numFmtId="0" fontId="3" fillId="0" borderId="0"/>
    <xf numFmtId="9" fontId="14" fillId="0" borderId="0" applyFont="0" applyFill="0" applyBorder="0" applyAlignment="0" applyProtection="0"/>
    <xf numFmtId="0" fontId="3" fillId="0" borderId="0"/>
    <xf numFmtId="0" fontId="3" fillId="0" borderId="0"/>
    <xf numFmtId="0" fontId="3" fillId="0" borderId="0"/>
    <xf numFmtId="0" fontId="3" fillId="0" borderId="0"/>
  </cellStyleXfs>
  <cellXfs count="117">
    <xf numFmtId="0" fontId="0" fillId="0" borderId="0" xfId="0"/>
    <xf numFmtId="0" fontId="6" fillId="0" borderId="0" xfId="4"/>
    <xf numFmtId="0" fontId="0" fillId="3" borderId="0" xfId="0" applyFill="1"/>
    <xf numFmtId="0" fontId="0" fillId="2" borderId="0" xfId="0" applyFill="1" applyAlignment="1">
      <alignment horizontal="left" vertical="top"/>
    </xf>
    <xf numFmtId="0" fontId="4" fillId="2" borderId="4" xfId="3" applyFont="1" applyFill="1" applyBorder="1" applyAlignment="1">
      <alignment horizontal="right" vertical="top"/>
    </xf>
    <xf numFmtId="0" fontId="8" fillId="2" borderId="0" xfId="3" applyFont="1" applyFill="1" applyAlignment="1">
      <alignment horizontal="left" vertical="top"/>
    </xf>
    <xf numFmtId="0" fontId="8" fillId="2" borderId="4" xfId="3" applyFont="1" applyFill="1" applyBorder="1" applyAlignment="1">
      <alignment horizontal="left" vertical="top"/>
    </xf>
    <xf numFmtId="0" fontId="5" fillId="2" borderId="0" xfId="3" applyFont="1" applyFill="1" applyAlignment="1">
      <alignment horizontal="left" vertical="top"/>
    </xf>
    <xf numFmtId="0" fontId="8" fillId="2" borderId="5" xfId="3" applyFont="1" applyFill="1" applyBorder="1" applyAlignment="1">
      <alignment horizontal="left" vertical="top"/>
    </xf>
    <xf numFmtId="0" fontId="9" fillId="2" borderId="4" xfId="5" applyFont="1" applyFill="1" applyBorder="1" applyAlignment="1">
      <alignment horizontal="left" vertical="top"/>
    </xf>
    <xf numFmtId="0" fontId="8" fillId="2" borderId="0" xfId="5" applyFont="1" applyFill="1" applyAlignment="1">
      <alignment horizontal="left" vertical="top"/>
    </xf>
    <xf numFmtId="0" fontId="8" fillId="2" borderId="4" xfId="5" applyFont="1" applyFill="1" applyBorder="1" applyAlignment="1">
      <alignment horizontal="left" vertical="top"/>
    </xf>
    <xf numFmtId="0" fontId="8" fillId="2" borderId="14" xfId="5" applyFont="1" applyFill="1" applyBorder="1" applyAlignment="1">
      <alignment horizontal="center" vertical="top" wrapText="1"/>
    </xf>
    <xf numFmtId="0" fontId="8" fillId="2" borderId="15" xfId="5" applyFont="1" applyFill="1" applyBorder="1" applyAlignment="1">
      <alignment horizontal="center" vertical="top" wrapText="1"/>
    </xf>
    <xf numFmtId="0" fontId="8" fillId="2" borderId="16" xfId="6" applyFont="1" applyFill="1" applyBorder="1" applyAlignment="1">
      <alignment horizontal="left" vertical="top" wrapText="1"/>
    </xf>
    <xf numFmtId="164" fontId="12" fillId="2" borderId="17" xfId="6" applyNumberFormat="1" applyFont="1" applyFill="1" applyBorder="1" applyAlignment="1">
      <alignment horizontal="center" wrapText="1"/>
    </xf>
    <xf numFmtId="165" fontId="8" fillId="0" borderId="17" xfId="7" applyNumberFormat="1" applyFont="1" applyFill="1" applyBorder="1" applyAlignment="1">
      <alignment horizontal="left" wrapText="1"/>
    </xf>
    <xf numFmtId="165" fontId="8" fillId="0" borderId="17" xfId="1" applyNumberFormat="1" applyFont="1" applyFill="1" applyBorder="1" applyAlignment="1">
      <alignment horizontal="right" wrapText="1"/>
    </xf>
    <xf numFmtId="165" fontId="0" fillId="3" borderId="0" xfId="0" applyNumberFormat="1" applyFill="1"/>
    <xf numFmtId="165" fontId="0" fillId="2" borderId="0" xfId="0" applyNumberFormat="1" applyFill="1" applyAlignment="1">
      <alignment horizontal="left" vertical="top"/>
    </xf>
    <xf numFmtId="165" fontId="2" fillId="3" borderId="0" xfId="0" applyNumberFormat="1" applyFont="1" applyFill="1"/>
    <xf numFmtId="165" fontId="2" fillId="3" borderId="0" xfId="0" applyNumberFormat="1" applyFont="1" applyFill="1" applyAlignment="1">
      <alignment horizontal="left" vertical="top"/>
    </xf>
    <xf numFmtId="0" fontId="2" fillId="3" borderId="0" xfId="0" applyFont="1" applyFill="1" applyAlignment="1">
      <alignment horizontal="left" vertical="top"/>
    </xf>
    <xf numFmtId="0" fontId="11" fillId="2" borderId="16" xfId="6" applyFont="1" applyFill="1" applyBorder="1" applyAlignment="1">
      <alignment horizontal="left" vertical="top" wrapText="1"/>
    </xf>
    <xf numFmtId="0" fontId="11" fillId="2" borderId="16" xfId="8" applyFont="1" applyFill="1" applyBorder="1" applyAlignment="1">
      <alignment horizontal="left" vertical="top" wrapText="1"/>
    </xf>
    <xf numFmtId="164" fontId="12" fillId="2" borderId="17" xfId="8" applyNumberFormat="1" applyFont="1" applyFill="1" applyBorder="1" applyAlignment="1">
      <alignment horizontal="center" wrapText="1"/>
    </xf>
    <xf numFmtId="0" fontId="8" fillId="2" borderId="16" xfId="8" applyFont="1" applyFill="1" applyBorder="1" applyAlignment="1">
      <alignment horizontal="left" vertical="top" wrapText="1"/>
    </xf>
    <xf numFmtId="10" fontId="0" fillId="2" borderId="0" xfId="9" applyNumberFormat="1" applyFont="1" applyFill="1" applyBorder="1" applyAlignment="1">
      <alignment horizontal="left" vertical="top"/>
    </xf>
    <xf numFmtId="0" fontId="4" fillId="2" borderId="16" xfId="8" applyFont="1" applyFill="1" applyBorder="1" applyAlignment="1">
      <alignment horizontal="left" vertical="top" wrapText="1"/>
    </xf>
    <xf numFmtId="0" fontId="11" fillId="2" borderId="16" xfId="10" applyFont="1" applyFill="1" applyBorder="1" applyAlignment="1">
      <alignment horizontal="left" vertical="top" wrapText="1"/>
    </xf>
    <xf numFmtId="164" fontId="12" fillId="2" borderId="17" xfId="10" applyNumberFormat="1" applyFont="1" applyFill="1" applyBorder="1" applyAlignment="1">
      <alignment horizontal="center" wrapText="1"/>
    </xf>
    <xf numFmtId="0" fontId="8" fillId="2" borderId="16" xfId="10" applyFont="1" applyFill="1" applyBorder="1" applyAlignment="1">
      <alignment horizontal="left" vertical="top" wrapText="1"/>
    </xf>
    <xf numFmtId="0" fontId="8" fillId="3" borderId="16" xfId="11" applyFont="1" applyFill="1" applyBorder="1" applyAlignment="1">
      <alignment horizontal="left" vertical="top" wrapText="1"/>
    </xf>
    <xf numFmtId="0" fontId="11" fillId="2" borderId="17" xfId="11" applyFont="1" applyFill="1" applyBorder="1" applyAlignment="1">
      <alignment horizontal="center" wrapText="1"/>
    </xf>
    <xf numFmtId="0" fontId="8" fillId="2" borderId="16" xfId="11" applyFont="1" applyFill="1" applyBorder="1" applyAlignment="1">
      <alignment horizontal="left" vertical="top" wrapText="1"/>
    </xf>
    <xf numFmtId="164" fontId="12" fillId="2" borderId="17" xfId="11" applyNumberFormat="1" applyFont="1" applyFill="1" applyBorder="1" applyAlignment="1">
      <alignment horizontal="center" wrapText="1"/>
    </xf>
    <xf numFmtId="164" fontId="12" fillId="2" borderId="18" xfId="11" applyNumberFormat="1" applyFont="1" applyFill="1" applyBorder="1" applyAlignment="1">
      <alignment horizontal="center" wrapText="1"/>
    </xf>
    <xf numFmtId="0" fontId="8" fillId="2" borderId="19" xfId="11" applyFont="1" applyFill="1" applyBorder="1" applyAlignment="1">
      <alignment horizontal="left" vertical="top" wrapText="1"/>
    </xf>
    <xf numFmtId="3" fontId="0" fillId="0" borderId="0" xfId="0" applyNumberFormat="1" applyAlignment="1">
      <alignment horizontal="left" vertical="top"/>
    </xf>
    <xf numFmtId="0" fontId="15" fillId="2" borderId="0" xfId="0" applyFont="1" applyFill="1" applyAlignment="1">
      <alignment horizontal="left" vertical="top"/>
    </xf>
    <xf numFmtId="0" fontId="16" fillId="2" borderId="0" xfId="4" applyFont="1" applyFill="1" applyBorder="1" applyAlignment="1">
      <alignment horizontal="left" vertical="top"/>
    </xf>
    <xf numFmtId="0" fontId="17" fillId="2" borderId="1" xfId="12" applyFont="1" applyFill="1" applyBorder="1" applyAlignment="1">
      <alignment horizontal="left" vertical="top"/>
    </xf>
    <xf numFmtId="0" fontId="8" fillId="2" borderId="2" xfId="12" applyFont="1" applyFill="1" applyBorder="1" applyAlignment="1">
      <alignment horizontal="left" vertical="top"/>
    </xf>
    <xf numFmtId="0" fontId="3" fillId="0" borderId="4" xfId="0" applyFont="1" applyBorder="1" applyAlignment="1">
      <alignment horizontal="left" vertical="top"/>
    </xf>
    <xf numFmtId="0" fontId="3" fillId="0" borderId="0" xfId="12" applyAlignment="1">
      <alignment horizontal="left" vertical="top"/>
    </xf>
    <xf numFmtId="0" fontId="8" fillId="2" borderId="14" xfId="12" applyFont="1" applyFill="1" applyBorder="1" applyAlignment="1">
      <alignment horizontal="center" vertical="top" wrapText="1"/>
    </xf>
    <xf numFmtId="0" fontId="8" fillId="2" borderId="22" xfId="12" applyFont="1" applyFill="1" applyBorder="1" applyAlignment="1">
      <alignment horizontal="center" vertical="top" wrapText="1"/>
    </xf>
    <xf numFmtId="0" fontId="8" fillId="2" borderId="16" xfId="13" applyFont="1" applyFill="1" applyBorder="1" applyAlignment="1">
      <alignment horizontal="left" vertical="top" wrapText="1"/>
    </xf>
    <xf numFmtId="164" fontId="8" fillId="2" borderId="17" xfId="12" applyNumberFormat="1" applyFont="1" applyFill="1" applyBorder="1" applyAlignment="1">
      <alignment horizontal="center" wrapText="1"/>
    </xf>
    <xf numFmtId="165" fontId="8" fillId="0" borderId="17" xfId="1" applyNumberFormat="1" applyFont="1" applyFill="1" applyBorder="1" applyAlignment="1">
      <alignment horizontal="left" wrapText="1"/>
    </xf>
    <xf numFmtId="165" fontId="8" fillId="0" borderId="23" xfId="1" applyNumberFormat="1" applyFont="1" applyFill="1" applyBorder="1" applyAlignment="1">
      <alignment horizontal="left" wrapText="1"/>
    </xf>
    <xf numFmtId="0" fontId="8" fillId="0" borderId="16" xfId="13" applyFont="1" applyBorder="1" applyAlignment="1">
      <alignment horizontal="left" vertical="top" wrapText="1"/>
    </xf>
    <xf numFmtId="43" fontId="8" fillId="0" borderId="17" xfId="1" applyFont="1" applyFill="1" applyBorder="1" applyAlignment="1">
      <alignment horizontal="left" wrapText="1"/>
    </xf>
    <xf numFmtId="43" fontId="8" fillId="0" borderId="23" xfId="1" applyFont="1" applyFill="1" applyBorder="1" applyAlignment="1">
      <alignment horizontal="left" wrapText="1"/>
    </xf>
    <xf numFmtId="10" fontId="8" fillId="0" borderId="17" xfId="2" applyNumberFormat="1" applyFont="1" applyFill="1" applyBorder="1" applyAlignment="1">
      <alignment horizontal="right" wrapText="1"/>
    </xf>
    <xf numFmtId="10" fontId="8" fillId="0" borderId="23" xfId="2" applyNumberFormat="1" applyFont="1" applyFill="1" applyBorder="1" applyAlignment="1">
      <alignment horizontal="right" wrapText="1"/>
    </xf>
    <xf numFmtId="0" fontId="19" fillId="0" borderId="16" xfId="13" applyFont="1" applyBorder="1" applyAlignment="1">
      <alignment horizontal="left" vertical="top" wrapText="1"/>
    </xf>
    <xf numFmtId="0" fontId="20" fillId="0" borderId="0" xfId="12" applyFont="1" applyAlignment="1">
      <alignment horizontal="left" vertical="top"/>
    </xf>
    <xf numFmtId="0" fontId="20" fillId="0" borderId="0" xfId="12" applyFont="1" applyAlignment="1">
      <alignment vertical="top" wrapText="1"/>
    </xf>
    <xf numFmtId="0" fontId="22" fillId="2" borderId="4" xfId="12" applyFont="1" applyFill="1" applyBorder="1" applyAlignment="1">
      <alignment horizontal="left" vertical="top"/>
    </xf>
    <xf numFmtId="0" fontId="3" fillId="2" borderId="0" xfId="12" applyFill="1" applyAlignment="1">
      <alignment horizontal="left" vertical="top"/>
    </xf>
    <xf numFmtId="0" fontId="22" fillId="0" borderId="25" xfId="12" applyFont="1" applyBorder="1" applyAlignment="1">
      <alignment horizontal="left"/>
    </xf>
    <xf numFmtId="0" fontId="15" fillId="0" borderId="0" xfId="0" applyFont="1" applyAlignment="1">
      <alignment horizontal="left" vertical="top"/>
    </xf>
    <xf numFmtId="0" fontId="16" fillId="0" borderId="0" xfId="4" applyFont="1" applyFill="1" applyBorder="1" applyAlignment="1">
      <alignment horizontal="left" vertical="top"/>
    </xf>
    <xf numFmtId="0" fontId="8" fillId="2" borderId="6" xfId="5" applyFont="1" applyFill="1" applyBorder="1" applyAlignment="1">
      <alignment horizontal="left" vertical="top"/>
    </xf>
    <xf numFmtId="0" fontId="3" fillId="2" borderId="7" xfId="5" applyFill="1" applyBorder="1" applyAlignment="1">
      <alignment horizontal="left" vertical="top"/>
    </xf>
    <xf numFmtId="0" fontId="8" fillId="2" borderId="8" xfId="6" applyFont="1" applyFill="1" applyBorder="1" applyAlignment="1">
      <alignment horizontal="center" wrapText="1"/>
    </xf>
    <xf numFmtId="0" fontId="8" fillId="2" borderId="13" xfId="6" applyFont="1" applyFill="1" applyBorder="1" applyAlignment="1">
      <alignment horizontal="center" wrapText="1"/>
    </xf>
    <xf numFmtId="0" fontId="8" fillId="2" borderId="9" xfId="6" applyFont="1" applyFill="1" applyBorder="1" applyAlignment="1">
      <alignment horizontal="center" vertical="center" wrapText="1"/>
    </xf>
    <xf numFmtId="0" fontId="8" fillId="2" borderId="14" xfId="6" applyFont="1" applyFill="1" applyBorder="1" applyAlignment="1">
      <alignment horizontal="center" vertical="center" wrapText="1"/>
    </xf>
    <xf numFmtId="0" fontId="8" fillId="2" borderId="10" xfId="5" applyFont="1" applyFill="1" applyBorder="1" applyAlignment="1">
      <alignment horizontal="center" vertical="top" wrapText="1"/>
    </xf>
    <xf numFmtId="0" fontId="8" fillId="2" borderId="11" xfId="5" applyFont="1" applyFill="1" applyBorder="1" applyAlignment="1">
      <alignment horizontal="center" vertical="top" wrapText="1"/>
    </xf>
    <xf numFmtId="0" fontId="8" fillId="2" borderId="12" xfId="5" applyFont="1" applyFill="1" applyBorder="1" applyAlignment="1">
      <alignment horizontal="center" vertical="top" wrapText="1"/>
    </xf>
    <xf numFmtId="0" fontId="4" fillId="2" borderId="1" xfId="3" applyFont="1" applyFill="1" applyBorder="1" applyAlignment="1">
      <alignment horizontal="left" vertical="top"/>
    </xf>
    <xf numFmtId="0" fontId="3" fillId="2" borderId="2" xfId="3" applyFill="1" applyBorder="1" applyAlignment="1">
      <alignment horizontal="left" vertical="top"/>
    </xf>
    <xf numFmtId="0" fontId="5" fillId="2" borderId="2" xfId="3" applyFont="1" applyFill="1" applyBorder="1" applyAlignment="1">
      <alignment horizontal="left" vertical="top"/>
    </xf>
    <xf numFmtId="0" fontId="3" fillId="2" borderId="3" xfId="3" applyFill="1" applyBorder="1" applyAlignment="1">
      <alignment horizontal="left" vertical="top"/>
    </xf>
    <xf numFmtId="0" fontId="4" fillId="2" borderId="4" xfId="3" applyFont="1" applyFill="1" applyBorder="1" applyAlignment="1">
      <alignment horizontal="left" vertical="top"/>
    </xf>
    <xf numFmtId="0" fontId="3" fillId="2" borderId="0" xfId="3" applyFill="1" applyAlignment="1">
      <alignment horizontal="left" vertical="top"/>
    </xf>
    <xf numFmtId="0" fontId="5" fillId="2" borderId="0" xfId="3" applyFont="1" applyFill="1" applyAlignment="1">
      <alignment horizontal="left" vertical="top"/>
    </xf>
    <xf numFmtId="0" fontId="7" fillId="2" borderId="5" xfId="3" applyFont="1" applyFill="1" applyBorder="1" applyAlignment="1">
      <alignment horizontal="left" vertical="top"/>
    </xf>
    <xf numFmtId="0" fontId="8" fillId="0" borderId="0" xfId="5" applyFont="1" applyAlignment="1">
      <alignment horizontal="left" vertical="top"/>
    </xf>
    <xf numFmtId="0" fontId="3" fillId="0" borderId="0" xfId="5" applyAlignment="1">
      <alignment horizontal="left" vertical="top"/>
    </xf>
    <xf numFmtId="0" fontId="3" fillId="0" borderId="5" xfId="5" applyBorder="1" applyAlignment="1">
      <alignment horizontal="left" vertical="top"/>
    </xf>
    <xf numFmtId="0" fontId="21" fillId="2" borderId="24" xfId="12" applyFont="1" applyFill="1" applyBorder="1" applyAlignment="1">
      <alignment horizontal="left" vertical="center"/>
    </xf>
    <xf numFmtId="0" fontId="21" fillId="2" borderId="21" xfId="12" applyFont="1" applyFill="1" applyBorder="1" applyAlignment="1">
      <alignment horizontal="left" vertical="center"/>
    </xf>
    <xf numFmtId="0" fontId="21" fillId="4" borderId="21" xfId="12" applyFont="1" applyFill="1" applyBorder="1" applyAlignment="1">
      <alignment horizontal="left" vertical="center"/>
    </xf>
    <xf numFmtId="0" fontId="21" fillId="0" borderId="21" xfId="12" applyFont="1" applyBorder="1" applyAlignment="1">
      <alignment horizontal="left" vertical="center"/>
    </xf>
    <xf numFmtId="0" fontId="22" fillId="2" borderId="4" xfId="12" applyFont="1" applyFill="1" applyBorder="1" applyAlignment="1">
      <alignment horizontal="left" vertical="top"/>
    </xf>
    <xf numFmtId="0" fontId="22" fillId="2" borderId="0" xfId="12" applyFont="1" applyFill="1" applyAlignment="1">
      <alignment horizontal="left" vertical="top"/>
    </xf>
    <xf numFmtId="0" fontId="22" fillId="4" borderId="0" xfId="12" applyFont="1" applyFill="1" applyAlignment="1">
      <alignment horizontal="left" vertical="top"/>
    </xf>
    <xf numFmtId="0" fontId="22" fillId="0" borderId="0" xfId="12" applyFont="1" applyAlignment="1">
      <alignment horizontal="left" vertical="top"/>
    </xf>
    <xf numFmtId="0" fontId="23" fillId="2" borderId="25" xfId="12" applyFont="1" applyFill="1" applyBorder="1" applyAlignment="1">
      <alignment horizontal="left" vertical="top" wrapText="1"/>
    </xf>
    <xf numFmtId="0" fontId="23" fillId="2" borderId="26" xfId="12" applyFont="1" applyFill="1" applyBorder="1" applyAlignment="1">
      <alignment horizontal="left" vertical="top" wrapText="1"/>
    </xf>
    <xf numFmtId="0" fontId="23" fillId="4" borderId="26" xfId="12" applyFont="1" applyFill="1" applyBorder="1" applyAlignment="1">
      <alignment horizontal="left" vertical="top" wrapText="1"/>
    </xf>
    <xf numFmtId="0" fontId="23" fillId="0" borderId="26" xfId="12" applyFont="1" applyBorder="1" applyAlignment="1">
      <alignment horizontal="left" vertical="top" wrapText="1"/>
    </xf>
    <xf numFmtId="0" fontId="3" fillId="2" borderId="1" xfId="12" applyFill="1" applyBorder="1" applyAlignment="1">
      <alignment horizontal="left"/>
    </xf>
    <xf numFmtId="0" fontId="3" fillId="2" borderId="2" xfId="12" applyFill="1" applyBorder="1" applyAlignment="1">
      <alignment horizontal="left"/>
    </xf>
    <xf numFmtId="0" fontId="3" fillId="4" borderId="2" xfId="12" applyFill="1" applyBorder="1" applyAlignment="1">
      <alignment horizontal="left"/>
    </xf>
    <xf numFmtId="0" fontId="3" fillId="0" borderId="2" xfId="12" applyBorder="1" applyAlignment="1">
      <alignment horizontal="left"/>
    </xf>
    <xf numFmtId="0" fontId="22" fillId="2" borderId="4" xfId="12" applyFont="1" applyFill="1" applyBorder="1" applyAlignment="1">
      <alignment horizontal="left" vertical="top" wrapText="1"/>
    </xf>
    <xf numFmtId="0" fontId="3" fillId="2" borderId="0" xfId="12" applyFill="1" applyAlignment="1">
      <alignment horizontal="left" vertical="top" wrapText="1"/>
    </xf>
    <xf numFmtId="0" fontId="3" fillId="4" borderId="0" xfId="12" applyFill="1" applyAlignment="1">
      <alignment horizontal="left" vertical="top" wrapText="1"/>
    </xf>
    <xf numFmtId="0" fontId="3" fillId="0" borderId="0" xfId="12" applyAlignment="1">
      <alignment horizontal="left" vertical="top" wrapText="1"/>
    </xf>
    <xf numFmtId="0" fontId="8" fillId="2" borderId="26" xfId="12" applyFont="1" applyFill="1" applyBorder="1" applyAlignment="1">
      <alignment horizontal="left"/>
    </xf>
    <xf numFmtId="0" fontId="8" fillId="4" borderId="26" xfId="12" applyFont="1" applyFill="1" applyBorder="1" applyAlignment="1">
      <alignment horizontal="left"/>
    </xf>
    <xf numFmtId="0" fontId="8" fillId="0" borderId="26" xfId="12" applyFont="1" applyBorder="1" applyAlignment="1">
      <alignment horizontal="left"/>
    </xf>
    <xf numFmtId="0" fontId="8" fillId="2" borderId="20" xfId="12" applyFont="1" applyFill="1" applyBorder="1" applyAlignment="1">
      <alignment horizontal="left" vertical="top"/>
    </xf>
    <xf numFmtId="0" fontId="3" fillId="2" borderId="20" xfId="12" applyFill="1" applyBorder="1" applyAlignment="1">
      <alignment horizontal="left" vertical="top"/>
    </xf>
    <xf numFmtId="0" fontId="8" fillId="2" borderId="8" xfId="12" applyFont="1" applyFill="1" applyBorder="1" applyAlignment="1">
      <alignment horizontal="center" wrapText="1"/>
    </xf>
    <xf numFmtId="0" fontId="8" fillId="2" borderId="13" xfId="12" applyFont="1" applyFill="1" applyBorder="1" applyAlignment="1">
      <alignment horizontal="center" wrapText="1"/>
    </xf>
    <xf numFmtId="0" fontId="8" fillId="2" borderId="9" xfId="12" applyFont="1" applyFill="1" applyBorder="1" applyAlignment="1">
      <alignment horizontal="left" vertical="top" wrapText="1"/>
    </xf>
    <xf numFmtId="0" fontId="8" fillId="2" borderId="14" xfId="12" applyFont="1" applyFill="1" applyBorder="1" applyAlignment="1">
      <alignment horizontal="left" vertical="top" wrapText="1"/>
    </xf>
    <xf numFmtId="0" fontId="8" fillId="2" borderId="10" xfId="12" applyFont="1" applyFill="1" applyBorder="1" applyAlignment="1">
      <alignment horizontal="left" vertical="top" wrapText="1"/>
    </xf>
    <xf numFmtId="0" fontId="8" fillId="2" borderId="11" xfId="12" applyFont="1" applyFill="1" applyBorder="1" applyAlignment="1">
      <alignment horizontal="left" vertical="top" wrapText="1"/>
    </xf>
    <xf numFmtId="0" fontId="8" fillId="2" borderId="10" xfId="12" applyFont="1" applyFill="1" applyBorder="1" applyAlignment="1">
      <alignment horizontal="center" vertical="center" wrapText="1"/>
    </xf>
    <xf numFmtId="0" fontId="8" fillId="2" borderId="21" xfId="12" applyFont="1" applyFill="1" applyBorder="1" applyAlignment="1">
      <alignment horizontal="center" vertical="center" wrapText="1"/>
    </xf>
  </cellXfs>
  <cellStyles count="14">
    <cellStyle name="Comma" xfId="1" builtinId="3"/>
    <cellStyle name="Comma 4" xfId="7" xr:uid="{A27065D3-768B-4A43-A4B1-361FB88C6033}"/>
    <cellStyle name="Hyperlink" xfId="4" builtinId="8"/>
    <cellStyle name="Normal" xfId="0" builtinId="0"/>
    <cellStyle name="Normal 45" xfId="5" xr:uid="{082A4FC8-BE80-4D8C-B685-DD787191F25B}"/>
    <cellStyle name="Normal 51" xfId="12" xr:uid="{A827AA44-4C53-42BA-9EAA-94396DC9B37A}"/>
    <cellStyle name="Normal 52" xfId="3" xr:uid="{19F7BA82-6D85-434F-B034-CD1BEC28B295}"/>
    <cellStyle name="Normal 53" xfId="6" xr:uid="{F37FE3A6-82A3-47C8-BA6E-39EA0E50CE4C}"/>
    <cellStyle name="Normal 54" xfId="8" xr:uid="{C34027B5-A921-466B-8721-2E7F05A02681}"/>
    <cellStyle name="Normal 56" xfId="10" xr:uid="{F42056F5-B01C-4A3F-B41B-3E70719F5218}"/>
    <cellStyle name="Normal 59" xfId="11" xr:uid="{6180E9B7-D701-4E3C-BA74-F3A0CBB21DA8}"/>
    <cellStyle name="Normal 60" xfId="13" xr:uid="{A9EAB959-D14B-49E7-BACD-3649F96DF1FA}"/>
    <cellStyle name="Percent" xfId="2" builtinId="5"/>
    <cellStyle name="Percent 2" xfId="9" xr:uid="{C1FD98D7-6E39-4EBE-9F2F-8C3235832A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scorp.ad.nscorp.com\nsdata_dfs$\CAPRPT\KPMG\2007Peat\Monthly%20Analyticals\Board%20Repor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scorp.ad.nscorp.com\nsdata_dfs$\CORPRPT\GRISSO\2002%20PKGE\Previous%20Months%20PKGE\November%202002\Corporate%20Accounting%20First%20Quarter%20Reports.ht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scorp.ad.nscorp.com\nsdata_dfs$\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83E0-99B1-481A-866B-D575355E6F33}">
  <sheetPr>
    <pageSetUpPr fitToPage="1"/>
  </sheetPr>
  <dimension ref="A1:O47"/>
  <sheetViews>
    <sheetView tabSelected="1" workbookViewId="0">
      <selection sqref="A1:D1"/>
    </sheetView>
  </sheetViews>
  <sheetFormatPr defaultColWidth="9.1796875" defaultRowHeight="14.5"/>
  <cols>
    <col min="1" max="1" width="54" style="3" bestFit="1" customWidth="1"/>
    <col min="2" max="2" width="5" style="3" bestFit="1" customWidth="1"/>
    <col min="3" max="6" width="11.7265625" style="3" customWidth="1"/>
    <col min="7" max="8" width="11.81640625" style="2" bestFit="1" customWidth="1"/>
    <col min="9" max="9" width="11.1796875" style="3" bestFit="1" customWidth="1"/>
    <col min="10" max="10" width="9.1796875" style="3"/>
    <col min="11" max="11" width="8.81640625" style="3" bestFit="1" customWidth="1"/>
    <col min="12" max="14" width="7.7265625" style="3" bestFit="1" customWidth="1"/>
    <col min="15" max="15" width="8.453125" style="3" bestFit="1" customWidth="1"/>
    <col min="16" max="16384" width="9.1796875" style="3"/>
  </cols>
  <sheetData>
    <row r="1" spans="1:10">
      <c r="A1" s="73" t="s">
        <v>0</v>
      </c>
      <c r="B1" s="74"/>
      <c r="C1" s="74"/>
      <c r="D1" s="74"/>
      <c r="E1" s="75" t="s">
        <v>1</v>
      </c>
      <c r="F1" s="76"/>
      <c r="G1" s="1"/>
    </row>
    <row r="2" spans="1:10">
      <c r="A2" s="77" t="s">
        <v>2</v>
      </c>
      <c r="B2" s="78"/>
      <c r="C2" s="78"/>
      <c r="D2" s="78"/>
      <c r="E2" s="79" t="s">
        <v>3</v>
      </c>
      <c r="F2" s="80"/>
    </row>
    <row r="3" spans="1:10">
      <c r="A3" s="4" t="s">
        <v>4</v>
      </c>
      <c r="B3" s="5"/>
      <c r="C3" s="5"/>
      <c r="D3" s="5"/>
      <c r="E3" s="79" t="s">
        <v>4</v>
      </c>
      <c r="F3" s="80"/>
    </row>
    <row r="4" spans="1:10">
      <c r="A4" s="6"/>
      <c r="B4" s="5"/>
      <c r="C4" s="5"/>
      <c r="D4" s="5"/>
      <c r="E4" s="7" t="s">
        <v>5</v>
      </c>
      <c r="F4" s="8"/>
    </row>
    <row r="5" spans="1:10">
      <c r="A5" s="9" t="s">
        <v>6</v>
      </c>
      <c r="B5" s="10"/>
      <c r="C5" s="81" t="s">
        <v>7</v>
      </c>
      <c r="D5" s="82"/>
      <c r="E5" s="82"/>
      <c r="F5" s="83"/>
    </row>
    <row r="6" spans="1:10">
      <c r="A6" s="11"/>
      <c r="B6" s="10"/>
      <c r="C6" s="10" t="s">
        <v>8</v>
      </c>
      <c r="D6" s="10" t="s">
        <v>9</v>
      </c>
      <c r="E6" s="64" t="s">
        <v>10</v>
      </c>
      <c r="F6" s="65"/>
    </row>
    <row r="7" spans="1:10" ht="15" customHeight="1">
      <c r="A7" s="66" t="s">
        <v>11</v>
      </c>
      <c r="B7" s="68" t="s">
        <v>12</v>
      </c>
      <c r="C7" s="70" t="s">
        <v>13</v>
      </c>
      <c r="D7" s="71"/>
      <c r="E7" s="70" t="s">
        <v>14</v>
      </c>
      <c r="F7" s="72"/>
    </row>
    <row r="8" spans="1:10" ht="18">
      <c r="A8" s="67"/>
      <c r="B8" s="69"/>
      <c r="C8" s="12" t="s">
        <v>15</v>
      </c>
      <c r="D8" s="12" t="s">
        <v>16</v>
      </c>
      <c r="E8" s="12" t="s">
        <v>17</v>
      </c>
      <c r="F8" s="13" t="s">
        <v>18</v>
      </c>
    </row>
    <row r="9" spans="1:10" ht="18">
      <c r="A9" s="14" t="s">
        <v>19</v>
      </c>
      <c r="B9" s="15">
        <v>1</v>
      </c>
      <c r="C9" s="16">
        <v>2978990</v>
      </c>
      <c r="D9" s="17">
        <v>2716657</v>
      </c>
      <c r="E9" s="16">
        <v>2978990</v>
      </c>
      <c r="F9" s="17">
        <v>2716657</v>
      </c>
      <c r="G9" s="18"/>
      <c r="H9" s="18"/>
      <c r="I9" s="19"/>
    </row>
    <row r="10" spans="1:10">
      <c r="A10" s="14" t="s">
        <v>20</v>
      </c>
      <c r="B10" s="15">
        <v>2</v>
      </c>
      <c r="C10" s="16"/>
      <c r="D10" s="17"/>
      <c r="E10" s="16"/>
      <c r="F10" s="17"/>
      <c r="G10" s="18"/>
      <c r="H10" s="18"/>
      <c r="I10" s="19"/>
    </row>
    <row r="11" spans="1:10">
      <c r="A11" s="14" t="s">
        <v>21</v>
      </c>
      <c r="B11" s="15">
        <v>3</v>
      </c>
      <c r="C11" s="16"/>
      <c r="D11" s="17"/>
      <c r="E11" s="16"/>
      <c r="F11" s="17"/>
      <c r="G11" s="20"/>
      <c r="H11" s="20"/>
      <c r="I11" s="21"/>
      <c r="J11" s="22"/>
    </row>
    <row r="12" spans="1:10">
      <c r="A12" s="14" t="s">
        <v>22</v>
      </c>
      <c r="B12" s="15">
        <v>4</v>
      </c>
      <c r="C12" s="16">
        <v>153148</v>
      </c>
      <c r="D12" s="17">
        <v>198485</v>
      </c>
      <c r="E12" s="16">
        <v>153148</v>
      </c>
      <c r="F12" s="17">
        <v>198485</v>
      </c>
      <c r="G12" s="20"/>
      <c r="H12" s="20"/>
      <c r="I12" s="21"/>
      <c r="J12" s="22"/>
    </row>
    <row r="13" spans="1:10">
      <c r="A13" s="14" t="s">
        <v>23</v>
      </c>
      <c r="B13" s="15">
        <v>5</v>
      </c>
      <c r="C13" s="16"/>
      <c r="D13" s="17"/>
      <c r="E13" s="16"/>
      <c r="F13" s="17"/>
      <c r="G13" s="20"/>
      <c r="H13" s="20"/>
      <c r="I13" s="21"/>
      <c r="J13" s="22"/>
    </row>
    <row r="14" spans="1:10">
      <c r="A14" s="14" t="s">
        <v>24</v>
      </c>
      <c r="B14" s="15">
        <v>6</v>
      </c>
      <c r="C14" s="16">
        <v>3132138</v>
      </c>
      <c r="D14" s="17">
        <v>2915142</v>
      </c>
      <c r="E14" s="16">
        <v>3132138</v>
      </c>
      <c r="F14" s="17">
        <v>2915142</v>
      </c>
      <c r="G14" s="20"/>
      <c r="H14" s="20"/>
      <c r="I14" s="21"/>
      <c r="J14" s="22"/>
    </row>
    <row r="15" spans="1:10" ht="18">
      <c r="A15" s="23" t="s">
        <v>25</v>
      </c>
      <c r="B15" s="15">
        <v>7</v>
      </c>
      <c r="C15" s="16">
        <v>234555</v>
      </c>
      <c r="D15" s="17">
        <v>222038</v>
      </c>
      <c r="E15" s="16">
        <v>234555</v>
      </c>
      <c r="F15" s="17">
        <v>222038</v>
      </c>
      <c r="G15" s="20"/>
      <c r="H15" s="20"/>
      <c r="I15" s="21"/>
      <c r="J15" s="22"/>
    </row>
    <row r="16" spans="1:10">
      <c r="A16" s="24" t="s">
        <v>26</v>
      </c>
      <c r="B16" s="25">
        <v>8</v>
      </c>
      <c r="C16" s="16">
        <v>559297</v>
      </c>
      <c r="D16" s="17">
        <v>204073</v>
      </c>
      <c r="E16" s="16">
        <v>559297</v>
      </c>
      <c r="F16" s="17">
        <v>204073</v>
      </c>
      <c r="G16" s="20"/>
      <c r="H16" s="20"/>
      <c r="I16" s="21"/>
      <c r="J16" s="22"/>
    </row>
    <row r="17" spans="1:15">
      <c r="A17" s="24" t="s">
        <v>27</v>
      </c>
      <c r="B17" s="25">
        <v>9</v>
      </c>
      <c r="C17" s="16">
        <v>793852</v>
      </c>
      <c r="D17" s="17">
        <v>426111</v>
      </c>
      <c r="E17" s="16">
        <v>793852</v>
      </c>
      <c r="F17" s="17">
        <v>426111</v>
      </c>
      <c r="G17" s="20"/>
      <c r="H17" s="20"/>
      <c r="I17" s="21"/>
      <c r="J17" s="22"/>
    </row>
    <row r="18" spans="1:15">
      <c r="A18" s="26" t="s">
        <v>28</v>
      </c>
      <c r="B18" s="25">
        <v>10</v>
      </c>
      <c r="C18" s="16">
        <v>101484</v>
      </c>
      <c r="D18" s="17">
        <v>97341</v>
      </c>
      <c r="E18" s="16">
        <v>101484</v>
      </c>
      <c r="F18" s="17">
        <v>97341</v>
      </c>
      <c r="G18" s="20"/>
      <c r="H18" s="20"/>
      <c r="I18" s="21"/>
      <c r="J18" s="22"/>
    </row>
    <row r="19" spans="1:15">
      <c r="A19" s="26" t="s">
        <v>29</v>
      </c>
      <c r="B19" s="25">
        <v>11</v>
      </c>
      <c r="C19" s="16">
        <v>298542</v>
      </c>
      <c r="D19" s="17">
        <v>236042</v>
      </c>
      <c r="E19" s="16">
        <v>298542</v>
      </c>
      <c r="F19" s="17">
        <v>236042</v>
      </c>
      <c r="G19" s="18"/>
      <c r="H19" s="18"/>
      <c r="I19" s="19"/>
    </row>
    <row r="20" spans="1:15">
      <c r="A20" s="26" t="s">
        <v>30</v>
      </c>
      <c r="B20" s="25">
        <v>12</v>
      </c>
      <c r="C20" s="16">
        <v>400026</v>
      </c>
      <c r="D20" s="17">
        <v>333383</v>
      </c>
      <c r="E20" s="16">
        <v>400026</v>
      </c>
      <c r="F20" s="17">
        <v>333383</v>
      </c>
      <c r="G20" s="18"/>
      <c r="H20" s="18"/>
      <c r="I20" s="19"/>
    </row>
    <row r="21" spans="1:15">
      <c r="A21" s="26" t="s">
        <v>31</v>
      </c>
      <c r="B21" s="25">
        <v>13</v>
      </c>
      <c r="C21" s="16">
        <v>803661</v>
      </c>
      <c r="D21" s="17">
        <v>688678</v>
      </c>
      <c r="E21" s="16">
        <v>803661</v>
      </c>
      <c r="F21" s="17">
        <v>688678</v>
      </c>
      <c r="G21" s="18"/>
      <c r="H21" s="18"/>
      <c r="I21" s="19"/>
    </row>
    <row r="22" spans="1:15">
      <c r="A22" s="26" t="s">
        <v>32</v>
      </c>
      <c r="B22" s="25">
        <v>14</v>
      </c>
      <c r="C22" s="16">
        <v>148047</v>
      </c>
      <c r="D22" s="17">
        <v>133388</v>
      </c>
      <c r="E22" s="16">
        <v>148047</v>
      </c>
      <c r="F22" s="17">
        <v>133388</v>
      </c>
      <c r="G22" s="18"/>
      <c r="H22" s="18"/>
      <c r="I22" s="19"/>
    </row>
    <row r="23" spans="1:15">
      <c r="A23" s="26" t="s">
        <v>33</v>
      </c>
      <c r="B23" s="25">
        <v>15</v>
      </c>
      <c r="C23" s="16">
        <v>389444</v>
      </c>
      <c r="D23" s="17">
        <v>370761</v>
      </c>
      <c r="E23" s="16">
        <v>389444</v>
      </c>
      <c r="F23" s="17">
        <v>370761</v>
      </c>
      <c r="G23" s="18"/>
      <c r="H23" s="18"/>
      <c r="I23" s="19"/>
    </row>
    <row r="24" spans="1:15">
      <c r="A24" s="26" t="s">
        <v>34</v>
      </c>
      <c r="B24" s="25">
        <v>16</v>
      </c>
      <c r="C24" s="16">
        <v>2535030</v>
      </c>
      <c r="D24" s="17">
        <v>1952321</v>
      </c>
      <c r="E24" s="16">
        <v>2535030</v>
      </c>
      <c r="F24" s="17">
        <v>1952321</v>
      </c>
      <c r="G24" s="18"/>
      <c r="H24" s="18"/>
      <c r="I24" s="19"/>
      <c r="K24" s="27"/>
      <c r="L24" s="27"/>
      <c r="M24" s="27"/>
      <c r="N24" s="27"/>
      <c r="O24" s="27"/>
    </row>
    <row r="25" spans="1:15" ht="18">
      <c r="A25" s="28" t="s">
        <v>35</v>
      </c>
      <c r="B25" s="25">
        <v>17</v>
      </c>
      <c r="C25" s="16">
        <v>597108</v>
      </c>
      <c r="D25" s="17">
        <v>962821</v>
      </c>
      <c r="E25" s="17">
        <f>+E14-E24</f>
        <v>597108</v>
      </c>
      <c r="F25" s="17">
        <v>962821</v>
      </c>
      <c r="G25" s="18"/>
      <c r="H25" s="18"/>
      <c r="I25" s="19"/>
      <c r="K25" s="27"/>
      <c r="L25" s="27"/>
      <c r="M25" s="27"/>
      <c r="N25" s="27"/>
      <c r="O25" s="27"/>
    </row>
    <row r="26" spans="1:15">
      <c r="A26" s="26" t="s">
        <v>36</v>
      </c>
      <c r="B26" s="25">
        <v>18</v>
      </c>
      <c r="C26" s="16">
        <v>372293</v>
      </c>
      <c r="D26" s="17">
        <v>76655</v>
      </c>
      <c r="E26" s="16">
        <v>372293</v>
      </c>
      <c r="F26" s="17">
        <v>76655</v>
      </c>
      <c r="G26" s="18"/>
      <c r="H26" s="18"/>
      <c r="I26" s="19"/>
      <c r="K26" s="27"/>
      <c r="L26" s="27"/>
      <c r="M26" s="27"/>
      <c r="N26" s="27"/>
      <c r="O26" s="27"/>
    </row>
    <row r="27" spans="1:15">
      <c r="A27" s="26" t="s">
        <v>37</v>
      </c>
      <c r="B27" s="25">
        <v>19</v>
      </c>
      <c r="C27" s="16"/>
      <c r="D27" s="17"/>
      <c r="E27" s="16"/>
      <c r="F27" s="17"/>
      <c r="G27" s="18"/>
      <c r="H27" s="18"/>
      <c r="I27" s="19"/>
    </row>
    <row r="28" spans="1:15">
      <c r="A28" s="26" t="s">
        <v>38</v>
      </c>
      <c r="B28" s="25">
        <v>20</v>
      </c>
      <c r="C28" s="16"/>
      <c r="D28" s="17"/>
      <c r="E28" s="16"/>
      <c r="F28" s="17"/>
      <c r="G28" s="18"/>
      <c r="H28" s="18"/>
      <c r="I28" s="19"/>
    </row>
    <row r="29" spans="1:15">
      <c r="A29" s="26" t="s">
        <v>39</v>
      </c>
      <c r="B29" s="25">
        <v>21</v>
      </c>
      <c r="C29" s="16"/>
      <c r="D29" s="17"/>
      <c r="E29" s="16"/>
      <c r="F29" s="17"/>
      <c r="G29" s="18"/>
      <c r="H29" s="18"/>
      <c r="I29" s="19"/>
    </row>
    <row r="30" spans="1:15" ht="18" customHeight="1">
      <c r="A30" s="24" t="s">
        <v>40</v>
      </c>
      <c r="B30" s="25">
        <v>22</v>
      </c>
      <c r="C30" s="16">
        <v>-11753</v>
      </c>
      <c r="D30" s="17">
        <v>-14122</v>
      </c>
      <c r="E30" s="16">
        <v>-11753</v>
      </c>
      <c r="F30" s="17">
        <v>-14122</v>
      </c>
      <c r="G30" s="18"/>
      <c r="H30" s="18"/>
      <c r="I30" s="19"/>
    </row>
    <row r="31" spans="1:15">
      <c r="A31" s="26" t="s">
        <v>41</v>
      </c>
      <c r="B31" s="25">
        <v>23</v>
      </c>
      <c r="C31" s="16">
        <v>981154</v>
      </c>
      <c r="D31" s="17">
        <v>1053598</v>
      </c>
      <c r="E31" s="16">
        <f>+E25+E26+E29-E30</f>
        <v>981154</v>
      </c>
      <c r="F31" s="17">
        <v>1053598</v>
      </c>
      <c r="G31" s="18"/>
      <c r="H31" s="18"/>
      <c r="I31" s="19"/>
    </row>
    <row r="32" spans="1:15" ht="18">
      <c r="A32" s="29" t="s">
        <v>42</v>
      </c>
      <c r="B32" s="30">
        <v>24</v>
      </c>
      <c r="C32" s="16">
        <v>119972</v>
      </c>
      <c r="D32" s="17">
        <v>106829</v>
      </c>
      <c r="E32" s="16">
        <v>119972</v>
      </c>
      <c r="F32" s="17">
        <v>106829</v>
      </c>
      <c r="G32" s="18"/>
      <c r="H32" s="18"/>
      <c r="I32" s="19"/>
    </row>
    <row r="33" spans="1:9">
      <c r="A33" s="31" t="s">
        <v>43</v>
      </c>
      <c r="B33" s="30">
        <v>25</v>
      </c>
      <c r="C33" s="16">
        <v>-599</v>
      </c>
      <c r="D33" s="17">
        <v>-2233</v>
      </c>
      <c r="E33" s="16">
        <v>-599</v>
      </c>
      <c r="F33" s="17">
        <v>-2233</v>
      </c>
      <c r="G33" s="18"/>
      <c r="H33" s="18"/>
      <c r="I33" s="19"/>
    </row>
    <row r="34" spans="1:9">
      <c r="A34" s="31" t="s">
        <v>44</v>
      </c>
      <c r="B34" s="30">
        <v>26</v>
      </c>
      <c r="C34" s="16"/>
      <c r="D34" s="17"/>
      <c r="E34" s="16"/>
      <c r="F34" s="17"/>
      <c r="G34" s="18"/>
      <c r="H34" s="18"/>
      <c r="I34" s="19"/>
    </row>
    <row r="35" spans="1:9">
      <c r="A35" s="31" t="s">
        <v>45</v>
      </c>
      <c r="B35" s="30">
        <v>27</v>
      </c>
      <c r="C35" s="16">
        <v>119373</v>
      </c>
      <c r="D35" s="17">
        <v>104596</v>
      </c>
      <c r="E35" s="16">
        <f>SUM(E32:E34)</f>
        <v>119373</v>
      </c>
      <c r="F35" s="17">
        <v>104596</v>
      </c>
      <c r="G35" s="18"/>
      <c r="H35" s="18"/>
      <c r="I35" s="19"/>
    </row>
    <row r="36" spans="1:9" ht="18">
      <c r="A36" s="32" t="s">
        <v>46</v>
      </c>
      <c r="B36" s="33">
        <v>28</v>
      </c>
      <c r="C36" s="16">
        <v>861781</v>
      </c>
      <c r="D36" s="17">
        <v>949002</v>
      </c>
      <c r="E36" s="16">
        <f>+E31-E35</f>
        <v>861781</v>
      </c>
      <c r="F36" s="17">
        <v>949002</v>
      </c>
      <c r="G36" s="18"/>
      <c r="H36" s="18"/>
      <c r="I36" s="19"/>
    </row>
    <row r="37" spans="1:9">
      <c r="A37" s="34" t="s">
        <v>47</v>
      </c>
      <c r="B37" s="35">
        <v>29</v>
      </c>
      <c r="C37" s="16"/>
      <c r="D37" s="17"/>
      <c r="E37" s="16"/>
      <c r="F37" s="17"/>
      <c r="G37" s="18"/>
      <c r="H37" s="18"/>
      <c r="I37" s="19"/>
    </row>
    <row r="38" spans="1:9">
      <c r="A38" s="34" t="s">
        <v>48</v>
      </c>
      <c r="B38" s="35">
        <v>30</v>
      </c>
      <c r="C38" s="16"/>
      <c r="D38" s="17"/>
      <c r="E38" s="16"/>
      <c r="F38" s="17"/>
      <c r="G38" s="18"/>
      <c r="H38" s="18"/>
      <c r="I38" s="19"/>
    </row>
    <row r="39" spans="1:9">
      <c r="A39" s="34" t="s">
        <v>49</v>
      </c>
      <c r="B39" s="35">
        <v>31</v>
      </c>
      <c r="C39" s="16">
        <v>861781</v>
      </c>
      <c r="D39" s="17">
        <v>949002</v>
      </c>
      <c r="E39" s="16">
        <f>+E36</f>
        <v>861781</v>
      </c>
      <c r="F39" s="17">
        <v>949002</v>
      </c>
      <c r="G39" s="18"/>
      <c r="H39" s="18"/>
      <c r="I39" s="19"/>
    </row>
    <row r="40" spans="1:9">
      <c r="A40" s="34" t="s">
        <v>50</v>
      </c>
      <c r="B40" s="35">
        <v>32</v>
      </c>
      <c r="C40" s="16">
        <v>209692</v>
      </c>
      <c r="D40" s="17">
        <v>183122</v>
      </c>
      <c r="E40" s="16">
        <v>209692</v>
      </c>
      <c r="F40" s="17">
        <v>183122</v>
      </c>
      <c r="G40" s="18"/>
      <c r="H40" s="18"/>
      <c r="I40" s="19"/>
    </row>
    <row r="41" spans="1:9">
      <c r="A41" s="34" t="s">
        <v>51</v>
      </c>
      <c r="B41" s="36">
        <v>33</v>
      </c>
      <c r="C41" s="16">
        <v>-6919</v>
      </c>
      <c r="D41" s="17">
        <v>42766</v>
      </c>
      <c r="E41" s="16">
        <v>-6919</v>
      </c>
      <c r="F41" s="17">
        <v>42766</v>
      </c>
      <c r="G41" s="18"/>
      <c r="H41" s="18"/>
      <c r="I41" s="19"/>
    </row>
    <row r="42" spans="1:9">
      <c r="A42" s="37" t="s">
        <v>52</v>
      </c>
      <c r="B42" s="35">
        <v>34</v>
      </c>
      <c r="C42" s="16">
        <v>659008</v>
      </c>
      <c r="D42" s="17">
        <v>723114</v>
      </c>
      <c r="E42" s="17">
        <f>+E39-E40-E41</f>
        <v>659008</v>
      </c>
      <c r="F42" s="17">
        <v>723114</v>
      </c>
      <c r="G42" s="18"/>
      <c r="H42" s="18"/>
      <c r="I42" s="19"/>
    </row>
    <row r="43" spans="1:9">
      <c r="D43" s="38"/>
      <c r="F43" s="38"/>
      <c r="H43" s="18"/>
    </row>
    <row r="46" spans="1:9">
      <c r="A46" s="39"/>
    </row>
    <row r="47" spans="1:9">
      <c r="A47" s="40"/>
    </row>
  </sheetData>
  <mergeCells count="11">
    <mergeCell ref="C5:F5"/>
    <mergeCell ref="A1:D1"/>
    <mergeCell ref="E1:F1"/>
    <mergeCell ref="A2:D2"/>
    <mergeCell ref="E2:F2"/>
    <mergeCell ref="E3:F3"/>
    <mergeCell ref="E6:F6"/>
    <mergeCell ref="A7:A8"/>
    <mergeCell ref="B7:B8"/>
    <mergeCell ref="C7:D7"/>
    <mergeCell ref="E7:F7"/>
  </mergeCells>
  <pageMargins left="0.45" right="0.45" top="0.25" bottom="0.25" header="0.3" footer="0.3"/>
  <pageSetup scale="91"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0A61-1F3B-4E45-B30B-E7B4A0C20200}">
  <sheetPr>
    <pageSetUpPr fitToPage="1"/>
  </sheetPr>
  <dimension ref="A1:Q39"/>
  <sheetViews>
    <sheetView zoomScale="115" zoomScaleNormal="115" workbookViewId="0"/>
  </sheetViews>
  <sheetFormatPr defaultRowHeight="14.5"/>
  <cols>
    <col min="1" max="1" width="83.7265625" bestFit="1" customWidth="1"/>
    <col min="2" max="2" width="5" bestFit="1" customWidth="1"/>
    <col min="3" max="6" width="11.7265625" customWidth="1"/>
  </cols>
  <sheetData>
    <row r="1" spans="1:11">
      <c r="A1" s="41" t="s">
        <v>53</v>
      </c>
      <c r="B1" s="107" t="s">
        <v>54</v>
      </c>
      <c r="C1" s="108"/>
      <c r="D1" s="107" t="s">
        <v>55</v>
      </c>
      <c r="E1" s="108"/>
      <c r="F1" s="42" t="s">
        <v>56</v>
      </c>
      <c r="G1" s="43"/>
      <c r="H1" s="44"/>
      <c r="I1" s="44"/>
      <c r="J1" s="44"/>
    </row>
    <row r="2" spans="1:11">
      <c r="A2" s="109" t="s">
        <v>57</v>
      </c>
      <c r="B2" s="111" t="s">
        <v>58</v>
      </c>
      <c r="C2" s="113"/>
      <c r="D2" s="114"/>
      <c r="E2" s="115" t="s">
        <v>59</v>
      </c>
      <c r="F2" s="116"/>
      <c r="G2" s="43"/>
      <c r="H2" s="44"/>
      <c r="I2" s="44"/>
      <c r="J2" s="44"/>
    </row>
    <row r="3" spans="1:11" ht="18">
      <c r="A3" s="110"/>
      <c r="B3" s="112"/>
      <c r="C3" s="45" t="s">
        <v>60</v>
      </c>
      <c r="D3" s="45" t="s">
        <v>61</v>
      </c>
      <c r="E3" s="45" t="s">
        <v>62</v>
      </c>
      <c r="F3" s="46" t="s">
        <v>63</v>
      </c>
      <c r="G3" s="43"/>
      <c r="H3" s="44"/>
      <c r="I3" s="44"/>
      <c r="J3" s="44"/>
    </row>
    <row r="4" spans="1:11" ht="18">
      <c r="A4" s="47" t="s">
        <v>64</v>
      </c>
      <c r="B4" s="48">
        <v>35</v>
      </c>
      <c r="C4" s="49"/>
      <c r="D4" s="49"/>
      <c r="E4" s="49"/>
      <c r="F4" s="50"/>
      <c r="G4" s="43"/>
      <c r="H4" s="44"/>
      <c r="I4" s="44"/>
      <c r="J4" s="44"/>
      <c r="K4" s="44"/>
    </row>
    <row r="5" spans="1:11">
      <c r="A5" s="47" t="s">
        <v>65</v>
      </c>
      <c r="B5" s="48">
        <v>36</v>
      </c>
      <c r="C5" s="49"/>
      <c r="D5" s="49"/>
      <c r="E5" s="49"/>
      <c r="F5" s="50"/>
      <c r="G5" s="43"/>
      <c r="H5" s="44"/>
      <c r="I5" s="44"/>
      <c r="J5" s="44"/>
      <c r="K5" s="44"/>
    </row>
    <row r="6" spans="1:11">
      <c r="A6" s="47" t="s">
        <v>66</v>
      </c>
      <c r="B6" s="48">
        <v>37</v>
      </c>
      <c r="C6" s="49">
        <f>+'RE&amp;I Page 1 Q1 2023'!C42</f>
        <v>659008</v>
      </c>
      <c r="D6" s="49">
        <v>723114</v>
      </c>
      <c r="E6" s="49">
        <f>'RE&amp;I Page 1 Q1 2023'!E42</f>
        <v>659008</v>
      </c>
      <c r="F6" s="50">
        <v>723114</v>
      </c>
      <c r="G6" s="43"/>
      <c r="H6" s="44"/>
      <c r="I6" s="44"/>
      <c r="J6" s="44"/>
      <c r="K6" s="44"/>
    </row>
    <row r="7" spans="1:11">
      <c r="A7" s="47" t="s">
        <v>67</v>
      </c>
      <c r="B7" s="48">
        <v>38</v>
      </c>
      <c r="C7" s="49"/>
      <c r="D7" s="49"/>
      <c r="E7" s="49"/>
      <c r="F7" s="50"/>
      <c r="G7" s="43"/>
      <c r="H7" s="44"/>
      <c r="I7" s="44"/>
      <c r="J7" s="44"/>
      <c r="K7" s="44"/>
    </row>
    <row r="8" spans="1:11">
      <c r="A8" s="47" t="s">
        <v>68</v>
      </c>
      <c r="B8" s="48">
        <v>39</v>
      </c>
      <c r="C8" s="49"/>
      <c r="D8" s="49"/>
      <c r="E8" s="49"/>
      <c r="F8" s="50"/>
      <c r="G8" s="43"/>
      <c r="H8" s="44"/>
      <c r="I8" s="44"/>
      <c r="J8" s="44"/>
      <c r="K8" s="44"/>
    </row>
    <row r="9" spans="1:11">
      <c r="A9" s="47" t="s">
        <v>69</v>
      </c>
      <c r="B9" s="48">
        <v>40</v>
      </c>
      <c r="C9" s="49"/>
      <c r="D9" s="49"/>
      <c r="E9" s="49"/>
      <c r="F9" s="50"/>
      <c r="G9" s="43"/>
      <c r="H9" s="44"/>
      <c r="I9" s="44"/>
      <c r="J9" s="44"/>
      <c r="K9" s="44"/>
    </row>
    <row r="10" spans="1:11">
      <c r="A10" s="47" t="s">
        <v>70</v>
      </c>
      <c r="B10" s="48">
        <v>41</v>
      </c>
      <c r="C10" s="49"/>
      <c r="D10" s="49"/>
      <c r="E10" s="49"/>
      <c r="F10" s="50"/>
      <c r="G10" s="43"/>
      <c r="H10" s="44"/>
      <c r="I10" s="44"/>
      <c r="J10" s="44"/>
      <c r="K10" s="44"/>
    </row>
    <row r="11" spans="1:11">
      <c r="A11" s="47" t="s">
        <v>71</v>
      </c>
      <c r="B11" s="48">
        <v>42</v>
      </c>
      <c r="C11" s="49">
        <f>+SUM(C6:C10)</f>
        <v>659008</v>
      </c>
      <c r="D11" s="49">
        <f>+SUM(D6:D10)</f>
        <v>723114</v>
      </c>
      <c r="E11" s="49">
        <f t="shared" ref="E11" si="0">+SUM(E6:E10)</f>
        <v>659008</v>
      </c>
      <c r="F11" s="50">
        <v>723114</v>
      </c>
      <c r="G11" s="43"/>
      <c r="H11" s="44"/>
      <c r="I11" s="44"/>
      <c r="J11" s="44"/>
      <c r="K11" s="44"/>
    </row>
    <row r="12" spans="1:11">
      <c r="A12" s="51" t="s">
        <v>72</v>
      </c>
      <c r="B12" s="48">
        <v>43</v>
      </c>
      <c r="C12" s="49"/>
      <c r="D12" s="49"/>
      <c r="E12" s="49"/>
      <c r="F12" s="50"/>
      <c r="G12" s="43"/>
      <c r="H12" s="44"/>
      <c r="I12" s="44"/>
      <c r="J12" s="44"/>
      <c r="K12" s="44"/>
    </row>
    <row r="13" spans="1:11">
      <c r="A13" s="51" t="s">
        <v>73</v>
      </c>
      <c r="B13" s="48">
        <v>44</v>
      </c>
      <c r="C13" s="49">
        <f>+SUM(C11:C12)</f>
        <v>659008</v>
      </c>
      <c r="D13" s="49">
        <f>+SUM(D11:D12)</f>
        <v>723114</v>
      </c>
      <c r="E13" s="49">
        <f t="shared" ref="E13" si="1">+SUM(E11:E12)</f>
        <v>659008</v>
      </c>
      <c r="F13" s="50">
        <v>723114</v>
      </c>
      <c r="G13" s="43"/>
      <c r="H13" s="44"/>
      <c r="I13" s="44"/>
      <c r="J13" s="44"/>
      <c r="K13" s="44"/>
    </row>
    <row r="14" spans="1:11">
      <c r="A14" s="51" t="s">
        <v>74</v>
      </c>
      <c r="B14" s="48">
        <v>45</v>
      </c>
      <c r="C14" s="52">
        <v>39.534952222980181</v>
      </c>
      <c r="D14" s="52">
        <v>43.38</v>
      </c>
      <c r="E14" s="52">
        <v>39.534952222980181</v>
      </c>
      <c r="F14" s="53">
        <v>43.38</v>
      </c>
      <c r="G14" s="43"/>
      <c r="H14" s="44"/>
      <c r="I14" s="44"/>
      <c r="J14" s="44"/>
      <c r="K14" s="44"/>
    </row>
    <row r="15" spans="1:11">
      <c r="A15" s="51" t="s">
        <v>75</v>
      </c>
      <c r="B15" s="48">
        <v>46</v>
      </c>
      <c r="C15" s="52">
        <v>39.534952222980181</v>
      </c>
      <c r="D15" s="52">
        <v>43.38</v>
      </c>
      <c r="E15" s="52">
        <v>39.534952222980181</v>
      </c>
      <c r="F15" s="53">
        <v>43.38</v>
      </c>
      <c r="G15" s="43"/>
      <c r="H15" s="44"/>
      <c r="I15" s="44"/>
      <c r="J15" s="44"/>
      <c r="K15" s="44"/>
    </row>
    <row r="16" spans="1:11">
      <c r="A16" s="47" t="s">
        <v>76</v>
      </c>
      <c r="B16" s="48">
        <v>47</v>
      </c>
      <c r="C16" s="49"/>
      <c r="D16" s="49"/>
      <c r="E16" s="49"/>
      <c r="F16" s="50"/>
      <c r="G16" s="43"/>
      <c r="H16" s="44"/>
      <c r="I16" s="44"/>
      <c r="J16" s="44"/>
      <c r="K16" s="44"/>
    </row>
    <row r="17" spans="1:17">
      <c r="A17" s="47" t="s">
        <v>77</v>
      </c>
      <c r="B17" s="48">
        <v>48</v>
      </c>
      <c r="C17" s="49"/>
      <c r="D17" s="49"/>
      <c r="E17" s="49"/>
      <c r="F17" s="50"/>
      <c r="G17" s="43"/>
      <c r="H17" s="44"/>
      <c r="I17" s="44"/>
      <c r="J17" s="44"/>
      <c r="K17" s="44"/>
      <c r="L17" s="44"/>
      <c r="M17" s="44"/>
      <c r="N17" s="44"/>
      <c r="O17" s="44"/>
      <c r="P17" s="44"/>
      <c r="Q17" s="44"/>
    </row>
    <row r="18" spans="1:17">
      <c r="A18" s="47" t="s">
        <v>78</v>
      </c>
      <c r="B18" s="48">
        <v>49</v>
      </c>
      <c r="C18" s="54">
        <f>+'RE&amp;I Page 1 Q1 2023'!C24/'RE&amp;I Page 1 Q1 2023'!C14</f>
        <v>0.80936089022897462</v>
      </c>
      <c r="D18" s="54">
        <v>0.66969999999999996</v>
      </c>
      <c r="E18" s="54">
        <f>+'RE&amp;I Page 1 Q1 2023'!E24/'RE&amp;I Page 1 Q1 2023'!E14</f>
        <v>0.80936089022897462</v>
      </c>
      <c r="F18" s="55">
        <v>0.66969999999999996</v>
      </c>
      <c r="G18" s="43"/>
      <c r="H18" s="44"/>
      <c r="I18" s="44"/>
      <c r="J18" s="44"/>
      <c r="K18" s="44"/>
      <c r="L18" s="44"/>
      <c r="M18" s="44"/>
      <c r="N18" s="44"/>
      <c r="O18" s="44"/>
      <c r="P18" s="44"/>
      <c r="Q18" s="44"/>
    </row>
    <row r="19" spans="1:17">
      <c r="A19" s="47" t="s">
        <v>79</v>
      </c>
      <c r="B19" s="48">
        <v>50</v>
      </c>
      <c r="C19" s="54">
        <f>+('RE&amp;I Page 1 Q1 2023'!C17+'RE&amp;I Page 1 Q1 2023'!C20)/'RE&amp;I Page 1 Q1 2023'!C14</f>
        <v>0.38117030603376989</v>
      </c>
      <c r="D19" s="54">
        <v>0.26050000000000001</v>
      </c>
      <c r="E19" s="54">
        <f>+('RE&amp;I Page 1 Q1 2023'!E17+'RE&amp;I Page 1 Q1 2023'!E20)/'RE&amp;I Page 1 Q1 2023'!E14</f>
        <v>0.38117030603376989</v>
      </c>
      <c r="F19" s="55">
        <v>0.26050000000000001</v>
      </c>
      <c r="G19" s="43"/>
      <c r="H19" s="44"/>
      <c r="I19" s="44"/>
      <c r="J19" s="44"/>
      <c r="K19" s="44"/>
      <c r="L19" s="44"/>
      <c r="M19" s="44"/>
      <c r="N19" s="44"/>
      <c r="O19" s="44"/>
      <c r="P19" s="44"/>
      <c r="Q19" s="44"/>
    </row>
    <row r="20" spans="1:17">
      <c r="A20" s="47" t="s">
        <v>80</v>
      </c>
      <c r="B20" s="48">
        <v>51</v>
      </c>
      <c r="C20" s="54">
        <f>+('RE&amp;I Page 1 Q1 2023'!C21+'RE&amp;I Page 1 Q1 2023'!C22)/'RE&amp;I Page 1 Q1 2023'!C14</f>
        <v>0.30385251224562904</v>
      </c>
      <c r="D20" s="54">
        <v>0.28199999999999997</v>
      </c>
      <c r="E20" s="54">
        <f>+('RE&amp;I Page 1 Q1 2023'!E21+'RE&amp;I Page 1 Q1 2023'!E22)/'RE&amp;I Page 1 Q1 2023'!E14</f>
        <v>0.30385251224562904</v>
      </c>
      <c r="F20" s="55">
        <v>0.28199999999999997</v>
      </c>
      <c r="G20" s="43"/>
      <c r="H20" s="44"/>
      <c r="I20" s="44"/>
      <c r="J20" s="44"/>
      <c r="K20" s="44"/>
      <c r="L20" s="44"/>
      <c r="M20" s="44"/>
      <c r="N20" s="44"/>
      <c r="O20" s="44"/>
      <c r="P20" s="44"/>
      <c r="Q20" s="44"/>
    </row>
    <row r="21" spans="1:17" ht="18">
      <c r="A21" s="47" t="s">
        <v>81</v>
      </c>
      <c r="B21" s="48">
        <v>52</v>
      </c>
      <c r="C21" s="49">
        <v>597108</v>
      </c>
      <c r="D21" s="49">
        <v>962821</v>
      </c>
      <c r="E21" s="49">
        <v>597108</v>
      </c>
      <c r="F21" s="50">
        <v>962821</v>
      </c>
      <c r="G21" s="43"/>
      <c r="H21" s="44"/>
      <c r="I21" s="44"/>
      <c r="J21" s="44"/>
      <c r="K21" s="44"/>
      <c r="L21" s="44"/>
      <c r="M21" s="44"/>
      <c r="N21" s="44"/>
      <c r="O21" s="44"/>
      <c r="P21" s="44"/>
      <c r="Q21" s="44"/>
    </row>
    <row r="22" spans="1:17">
      <c r="A22" s="56" t="s">
        <v>82</v>
      </c>
      <c r="B22" s="48">
        <v>53</v>
      </c>
      <c r="C22" s="49">
        <v>-209692</v>
      </c>
      <c r="D22" s="49">
        <v>-183122</v>
      </c>
      <c r="E22" s="49">
        <v>-209692</v>
      </c>
      <c r="F22" s="50">
        <v>-183122</v>
      </c>
      <c r="G22" s="43"/>
      <c r="H22" s="44"/>
      <c r="I22" s="44"/>
      <c r="J22" s="44"/>
      <c r="K22" s="44"/>
      <c r="L22" s="44"/>
      <c r="M22" s="44"/>
      <c r="N22" s="44"/>
      <c r="O22" s="44"/>
      <c r="P22" s="44"/>
      <c r="Q22" s="44"/>
    </row>
    <row r="23" spans="1:17">
      <c r="A23" s="56" t="s">
        <v>83</v>
      </c>
      <c r="B23" s="48">
        <v>54</v>
      </c>
      <c r="C23" s="49">
        <v>6919</v>
      </c>
      <c r="D23" s="49">
        <v>-42766</v>
      </c>
      <c r="E23" s="49">
        <v>6919</v>
      </c>
      <c r="F23" s="50">
        <v>-42766</v>
      </c>
      <c r="G23" s="43"/>
      <c r="H23" s="44"/>
      <c r="I23" s="44"/>
      <c r="J23" s="44"/>
      <c r="K23" s="44"/>
      <c r="L23" s="44"/>
      <c r="M23" s="44"/>
      <c r="N23" s="44"/>
      <c r="O23" s="44"/>
      <c r="P23" s="44"/>
      <c r="Q23" s="44"/>
    </row>
    <row r="24" spans="1:17">
      <c r="A24" s="47" t="s">
        <v>84</v>
      </c>
      <c r="B24" s="48">
        <v>55</v>
      </c>
      <c r="C24" s="49">
        <v>-1090</v>
      </c>
      <c r="D24" s="49">
        <v>-1517</v>
      </c>
      <c r="E24" s="49">
        <v>-1090</v>
      </c>
      <c r="F24" s="50">
        <v>-1517</v>
      </c>
      <c r="G24" s="43"/>
      <c r="H24" s="44"/>
      <c r="I24" s="44"/>
      <c r="J24" s="44"/>
      <c r="K24" s="44"/>
      <c r="L24" s="57"/>
      <c r="M24" s="57"/>
      <c r="N24" s="57"/>
      <c r="O24" s="57"/>
      <c r="P24" s="57"/>
      <c r="Q24" s="57"/>
    </row>
    <row r="25" spans="1:17">
      <c r="A25" s="47" t="s">
        <v>85</v>
      </c>
      <c r="B25" s="48">
        <v>56</v>
      </c>
      <c r="C25" s="49">
        <v>6438</v>
      </c>
      <c r="D25" s="49">
        <v>6200</v>
      </c>
      <c r="E25" s="49">
        <v>6438</v>
      </c>
      <c r="F25" s="50">
        <v>6200</v>
      </c>
      <c r="G25" s="43"/>
      <c r="H25" s="44"/>
      <c r="I25" s="44"/>
      <c r="J25" s="44"/>
      <c r="K25" s="44"/>
      <c r="L25" s="44"/>
      <c r="M25" s="44"/>
      <c r="N25" s="44"/>
      <c r="O25" s="44"/>
      <c r="P25" s="44"/>
      <c r="Q25" s="44"/>
    </row>
    <row r="26" spans="1:17">
      <c r="A26" s="47" t="s">
        <v>86</v>
      </c>
      <c r="B26" s="48">
        <v>57</v>
      </c>
      <c r="C26" s="49">
        <v>399683</v>
      </c>
      <c r="D26" s="49">
        <v>741616</v>
      </c>
      <c r="E26" s="49">
        <f>SUM(E21:E25)</f>
        <v>399683</v>
      </c>
      <c r="F26" s="50">
        <v>741616</v>
      </c>
      <c r="G26" s="43"/>
      <c r="H26" s="44"/>
      <c r="I26" s="44"/>
      <c r="J26" s="44"/>
      <c r="K26" s="44"/>
      <c r="L26" s="44"/>
      <c r="M26" s="44"/>
      <c r="N26" s="44"/>
      <c r="O26" s="44"/>
      <c r="P26" s="44"/>
      <c r="Q26" s="44"/>
    </row>
    <row r="27" spans="1:17">
      <c r="A27" s="84" t="s">
        <v>87</v>
      </c>
      <c r="B27" s="85"/>
      <c r="C27" s="86"/>
      <c r="D27" s="87"/>
      <c r="E27" s="86"/>
      <c r="F27" s="87"/>
      <c r="G27" s="43"/>
      <c r="H27" s="58"/>
      <c r="I27" s="58"/>
      <c r="J27" s="58"/>
      <c r="K27" s="44"/>
      <c r="L27" s="44"/>
      <c r="M27" s="44"/>
      <c r="N27" s="44"/>
      <c r="O27" s="44"/>
      <c r="P27" s="44"/>
      <c r="Q27" s="44"/>
    </row>
    <row r="28" spans="1:17">
      <c r="A28" s="88" t="s">
        <v>88</v>
      </c>
      <c r="B28" s="89"/>
      <c r="C28" s="90"/>
      <c r="D28" s="91"/>
      <c r="E28" s="90"/>
      <c r="F28" s="91"/>
      <c r="G28" s="43"/>
      <c r="H28" s="44"/>
      <c r="I28" s="44"/>
      <c r="J28" s="44"/>
      <c r="K28" s="44"/>
      <c r="L28" s="44"/>
      <c r="M28" s="44"/>
      <c r="N28" s="44"/>
      <c r="O28" s="44"/>
      <c r="P28" s="44"/>
      <c r="Q28" s="44"/>
    </row>
    <row r="29" spans="1:17" ht="75.75" customHeight="1">
      <c r="A29" s="92" t="s">
        <v>89</v>
      </c>
      <c r="B29" s="93"/>
      <c r="C29" s="94"/>
      <c r="D29" s="95"/>
      <c r="E29" s="94"/>
      <c r="F29" s="95"/>
      <c r="G29" s="43"/>
      <c r="H29" s="44"/>
      <c r="I29" s="44"/>
      <c r="J29" s="44"/>
      <c r="K29" s="44"/>
      <c r="L29" s="44"/>
      <c r="M29" s="44"/>
      <c r="N29" s="44"/>
      <c r="O29" s="44"/>
      <c r="P29" s="44"/>
      <c r="Q29" s="44"/>
    </row>
    <row r="30" spans="1:17">
      <c r="A30" s="96" t="s">
        <v>90</v>
      </c>
      <c r="B30" s="97"/>
      <c r="C30" s="98"/>
      <c r="D30" s="99"/>
      <c r="E30" s="98"/>
      <c r="F30" s="99"/>
      <c r="G30" s="43"/>
      <c r="H30" s="44"/>
      <c r="I30" s="44"/>
      <c r="J30" s="44"/>
      <c r="K30" s="44"/>
      <c r="L30" s="44"/>
      <c r="M30" s="44"/>
      <c r="N30" s="44"/>
      <c r="O30" s="44"/>
      <c r="P30" s="44"/>
      <c r="Q30" s="44"/>
    </row>
    <row r="31" spans="1:17" ht="22.5" customHeight="1">
      <c r="A31" s="100" t="s">
        <v>91</v>
      </c>
      <c r="B31" s="101"/>
      <c r="C31" s="102"/>
      <c r="D31" s="103"/>
      <c r="E31" s="102"/>
      <c r="F31" s="103"/>
      <c r="G31" s="43"/>
      <c r="H31" s="44"/>
      <c r="I31" s="44"/>
      <c r="J31" s="44"/>
      <c r="K31" s="44"/>
      <c r="L31" s="44"/>
      <c r="M31" s="44"/>
      <c r="N31" s="44"/>
      <c r="O31" s="44"/>
      <c r="P31" s="44"/>
      <c r="Q31" s="44"/>
    </row>
    <row r="32" spans="1:17">
      <c r="A32" s="59" t="s">
        <v>92</v>
      </c>
      <c r="B32" s="60"/>
      <c r="C32" s="44"/>
      <c r="D32" s="44"/>
      <c r="E32" s="44"/>
      <c r="F32" s="44"/>
      <c r="G32" s="43"/>
      <c r="H32" s="44"/>
      <c r="I32" s="44"/>
      <c r="J32" s="44"/>
      <c r="K32" s="44"/>
      <c r="L32" s="44"/>
      <c r="M32" s="44"/>
      <c r="N32" s="44"/>
      <c r="O32" s="44"/>
      <c r="P32" s="44"/>
      <c r="Q32" s="44"/>
    </row>
    <row r="33" spans="1:7">
      <c r="A33" s="59" t="s">
        <v>93</v>
      </c>
      <c r="B33" s="60"/>
      <c r="C33" s="44"/>
      <c r="D33" s="44"/>
      <c r="E33" s="44"/>
      <c r="F33" s="44"/>
      <c r="G33" s="43"/>
    </row>
    <row r="34" spans="1:7">
      <c r="A34" s="61" t="s">
        <v>95</v>
      </c>
      <c r="B34" s="104" t="s">
        <v>94</v>
      </c>
      <c r="C34" s="105"/>
      <c r="D34" s="106"/>
      <c r="E34" s="105"/>
      <c r="F34" s="106"/>
      <c r="G34" s="43"/>
    </row>
    <row r="38" spans="1:7">
      <c r="A38" s="62"/>
    </row>
    <row r="39" spans="1:7">
      <c r="A39" s="63"/>
    </row>
  </sheetData>
  <mergeCells count="12">
    <mergeCell ref="B34:F34"/>
    <mergeCell ref="B1:C1"/>
    <mergeCell ref="D1:E1"/>
    <mergeCell ref="A2:A3"/>
    <mergeCell ref="B2:B3"/>
    <mergeCell ref="C2:D2"/>
    <mergeCell ref="E2:F2"/>
    <mergeCell ref="A27:F27"/>
    <mergeCell ref="A28:F28"/>
    <mergeCell ref="A29:F29"/>
    <mergeCell ref="A30:F30"/>
    <mergeCell ref="A31:F31"/>
  </mergeCells>
  <pageMargins left="0.45" right="0.45" top="0.25" bottom="0.25" header="0.3" footer="0.3"/>
  <pageSetup scale="71" fitToHeight="0" orientation="portrait" r:id="rId1"/>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RE&amp;I Page 1 Q1 2023</vt:lpstr>
      <vt:lpstr>RE&amp;I Page 2 Q1 2023</vt:lpstr>
      <vt:lpstr>'RE&amp;I Page 1 Q1 2023'!Print_Area</vt:lpstr>
      <vt:lpstr>'RE&amp;I Page 2 Q1 2023'!Print_Area</vt:lpstr>
    </vt:vector>
  </TitlesOfParts>
  <Company>Norfolk Southern Corperation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SWUSV</dc:creator>
  <cp:lastModifiedBy>vfkak</cp:lastModifiedBy>
  <dcterms:created xsi:type="dcterms:W3CDTF">2023-04-26T20:33:33Z</dcterms:created>
  <dcterms:modified xsi:type="dcterms:W3CDTF">2023-04-28T14:24:27Z</dcterms:modified>
</cp:coreProperties>
</file>