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WIP-HC(WaybillData)\WIP\Routine Study Prototypes\RSAM and All Stratification\RSAM\2024\2026_05_07\For Website\"/>
    </mc:Choice>
  </mc:AlternateContent>
  <xr:revisionPtr revIDLastSave="0" documentId="13_ncr:1_{74075D77-4BCC-4542-80D7-F47928BB8855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Inputs From Decisions" sheetId="1" r:id="rId1"/>
    <sheet name="RSAM_Class_I_Costs_and_Rev" sheetId="2" r:id="rId2"/>
    <sheet name="Input (R-1 Sch 250 Part A)" sheetId="3" r:id="rId3"/>
    <sheet name="Tax Rate Formulas" sheetId="4" r:id="rId4"/>
    <sheet name="Shortfall (Surplus) Formulas" sheetId="5" r:id="rId5"/>
    <sheet name="Table" sheetId="6" r:id="rId6"/>
  </sheets>
  <definedNames>
    <definedName name="_xlnm.Print_Area" localSheetId="2">'Input (R-1 Sch 250 Part A)'!$A$1:$I$33</definedName>
    <definedName name="RSAM_2005_Costs_and_Revenues_for_Class_I_RRs">RSAM_Class_I_Costs_and_Rev!$A$4:$J$10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7" i="3"/>
  <c r="I6" i="3"/>
  <c r="I5" i="3"/>
  <c r="I9" i="3" l="1"/>
</calcChain>
</file>

<file path=xl/sharedStrings.xml><?xml version="1.0" encoding="utf-8"?>
<sst xmlns="http://schemas.openxmlformats.org/spreadsheetml/2006/main" count="169" uniqueCount="105">
  <si>
    <t>Industry Cost of Capital--EP 558</t>
  </si>
  <si>
    <t>Federal Tax Rate</t>
  </si>
  <si>
    <t>Average State Tax Rates--EP 682</t>
  </si>
  <si>
    <t>CN/GTC</t>
  </si>
  <si>
    <t>CP/SOO</t>
  </si>
  <si>
    <t>KCS</t>
  </si>
  <si>
    <t>NS</t>
  </si>
  <si>
    <t>CSXT</t>
  </si>
  <si>
    <t>BNSF</t>
  </si>
  <si>
    <t>UP</t>
  </si>
  <si>
    <t>RR_Num</t>
  </si>
  <si>
    <t>RR_Alpha</t>
  </si>
  <si>
    <t>RVC_LT_100_VC</t>
  </si>
  <si>
    <t>RVC_LT_180_VC</t>
  </si>
  <si>
    <t>RVC_GE_180_VC</t>
  </si>
  <si>
    <t>Total_VC</t>
  </si>
  <si>
    <t>RVC_LT_100_Rev</t>
  </si>
  <si>
    <t>RVC_LT_180_Rev</t>
  </si>
  <si>
    <t>RVC_GE_180_Rev</t>
  </si>
  <si>
    <t>Total_Rev</t>
  </si>
  <si>
    <t>Total</t>
  </si>
  <si>
    <t>Source:</t>
  </si>
  <si>
    <t>REVENUE ADEQUACY WORKPAPERS  -  SCHEDULE 250  PART A</t>
  </si>
  <si>
    <t>Railroad</t>
  </si>
  <si>
    <t>CSX</t>
  </si>
  <si>
    <t>GT Corp</t>
  </si>
  <si>
    <t>TOTAL</t>
  </si>
  <si>
    <t>Consolidated</t>
  </si>
  <si>
    <t>Combined/Consolidated NROI</t>
  </si>
  <si>
    <t>+ Interest From Working Cap. Cash</t>
  </si>
  <si>
    <t>+Inc Tax Non-rail</t>
  </si>
  <si>
    <t>+Net gain transfers</t>
  </si>
  <si>
    <t>** Adjusted NROI **</t>
  </si>
  <si>
    <t>Comb Net Inv R&amp;E End</t>
  </si>
  <si>
    <t>Comb Net Inv R&amp;E Start</t>
  </si>
  <si>
    <t>Comb Net Inv R&amp;E Av</t>
  </si>
  <si>
    <t>IDC End</t>
  </si>
  <si>
    <t>IDC Start</t>
  </si>
  <si>
    <t>IDC Av</t>
  </si>
  <si>
    <t>OE Inv End</t>
  </si>
  <si>
    <t>OE Inv Start</t>
  </si>
  <si>
    <t>OE Inv Av</t>
  </si>
  <si>
    <t>Net Rail Rel Ass. End</t>
  </si>
  <si>
    <t>Net Rail Rel Ass. Start</t>
  </si>
  <si>
    <t>Net Rail Rel Ass. Av</t>
  </si>
  <si>
    <t>Work Cap End</t>
  </si>
  <si>
    <t>Work Cap Start</t>
  </si>
  <si>
    <t>Work Cap Av</t>
  </si>
  <si>
    <t>Acc Def Tax End</t>
  </si>
  <si>
    <t>Acc Def Tax Start</t>
  </si>
  <si>
    <t>Acc Def Tax Av</t>
  </si>
  <si>
    <t>Tax Adj Net Inv Base End</t>
  </si>
  <si>
    <t>Tax Adj Net Inv Base Start</t>
  </si>
  <si>
    <t>* Tax Adj Net Inv Base *</t>
  </si>
  <si>
    <t xml:space="preserve"> TAX ADJUSTED ROI</t>
  </si>
  <si>
    <t>Calculation of Marginal Tax Rates</t>
  </si>
  <si>
    <t>(A)</t>
  </si>
  <si>
    <t>(B)</t>
  </si>
  <si>
    <t>(C)</t>
  </si>
  <si>
    <t>(D)</t>
  </si>
  <si>
    <t>(E)=(D)+(1-(D))*(C)</t>
  </si>
  <si>
    <t>RR No.</t>
  </si>
  <si>
    <t>Federal
Tax Rate</t>
  </si>
  <si>
    <t>Average State Tax Rate</t>
  </si>
  <si>
    <t>Marginal
Tax Rate</t>
  </si>
  <si>
    <t>Source(s):</t>
  </si>
  <si>
    <t>Calculation of Shortfall (Surplus)</t>
  </si>
  <si>
    <t>(E)=(C)*(D)</t>
  </si>
  <si>
    <t>(F)</t>
  </si>
  <si>
    <t>(G)=(E)-(F)</t>
  </si>
  <si>
    <t>(H)</t>
  </si>
  <si>
    <t>(I)=(G)/(1-(H))</t>
  </si>
  <si>
    <t>Tax Adj
Net Inv Base</t>
  </si>
  <si>
    <t>Industry
Cost of Capital</t>
  </si>
  <si>
    <t>Required
NROI</t>
  </si>
  <si>
    <t>Adjusted
NROI</t>
  </si>
  <si>
    <t>Shortfall
(Surplus)</t>
  </si>
  <si>
    <t>Tax-Adjusted
Shortfall (Surplus)</t>
  </si>
  <si>
    <t>(E)=(C)/(D)</t>
  </si>
  <si>
    <t>(G)=[(C)+(F)]/(D)</t>
  </si>
  <si>
    <t>RVC GE 180</t>
  </si>
  <si>
    <t>Revenue</t>
  </si>
  <si>
    <t>Variable Costs</t>
  </si>
  <si>
    <t>RVC&gt;180</t>
  </si>
  <si>
    <t>Tax-Adj Shortfall (Surplus)</t>
  </si>
  <si>
    <t>RSAM</t>
  </si>
  <si>
    <t>Year for RSAM Study</t>
  </si>
  <si>
    <t>GTC</t>
  </si>
  <si>
    <t>Class I Costs and Revenues by RVC Category</t>
  </si>
  <si>
    <t>SOO/KCSR</t>
  </si>
  <si>
    <t>2024 RSAM Calculation</t>
  </si>
  <si>
    <t xml:space="preserve">                                          -  </t>
  </si>
  <si>
    <t xml:space="preserve">                                 -  </t>
  </si>
  <si>
    <t xml:space="preserve">                             -  </t>
  </si>
  <si>
    <t xml:space="preserve">                                   -  </t>
  </si>
  <si>
    <t xml:space="preserve">    2024 Carload Waybill Sample.</t>
  </si>
  <si>
    <t>2024 Inputs</t>
  </si>
  <si>
    <t xml:space="preserve">     Column D:  EP 682 Sub 16, Annual Submission of State Tax Information - 2024</t>
  </si>
  <si>
    <t xml:space="preserve">     Column C:  2024 R-1 Schedule 250 Part A.</t>
  </si>
  <si>
    <t xml:space="preserve">     Column D:  EP 558 Sub 28, Railroad Cost of Capital - 2024.</t>
  </si>
  <si>
    <t xml:space="preserve">     Column F:  2024 R-1 Schedule 250 Part A.</t>
  </si>
  <si>
    <t xml:space="preserve">     Column H:  '2024 Tax Rates' tab.</t>
  </si>
  <si>
    <t xml:space="preserve">     Column C:  2024 Carload Waybill Sample.</t>
  </si>
  <si>
    <t xml:space="preserve">     Column D:  2024 Carload Waybill Sample.</t>
  </si>
  <si>
    <t xml:space="preserve">     Column F:  '2024 Shortfall (Surplus)'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</si>
</sst>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MS Sans Serif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color theme="4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lightGray">
        <fgColor indexed="8"/>
      </patternFill>
    </fill>
    <fill>
      <patternFill patternType="solid">
        <fgColor indexed="8"/>
      </patternFill>
    </fill>
    <fill>
      <patternFill patternType="solid">
        <fgColor rgb="FF92D050"/>
        <bgColor indexed="64"/>
      </patternFill>
    </fill>
    <fill>
      <patternFill patternType="lightGray">
        <fgColor indexed="8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8">
    <xf numFmtId="0" fontId="0" fillId="0" borderId="0"/>
    <xf numFmtId="0" fontId="7" fillId="0" borderId="0"/>
    <xf numFmtId="0" fontId="3" fillId="0" borderId="0"/>
    <xf numFmtId="0" fontId="2" fillId="0" borderId="0"/>
    <xf numFmtId="43" fontId="2" fillId="0" borderId="0"/>
    <xf numFmtId="9" fontId="2" fillId="0" borderId="0"/>
    <xf numFmtId="9" fontId="8" fillId="0" borderId="0"/>
    <xf numFmtId="0" fontId="9" fillId="0" borderId="0"/>
    <xf numFmtId="0" fontId="5" fillId="0" borderId="0"/>
    <xf numFmtId="44" fontId="5" fillId="0" borderId="0" applyFont="0" applyFill="0" applyBorder="0" applyAlignment="0" applyProtection="0"/>
    <xf numFmtId="0" fontId="1" fillId="0" borderId="0"/>
    <xf numFmtId="43" fontId="1" fillId="0" borderId="0"/>
    <xf numFmtId="9" fontId="1" fillId="0" borderId="0"/>
    <xf numFmtId="44" fontId="4" fillId="0" borderId="0" applyFont="0" applyFill="0" applyBorder="0" applyAlignment="0" applyProtection="0"/>
    <xf numFmtId="0" fontId="10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13" fillId="10" borderId="0"/>
    <xf numFmtId="9" fontId="4" fillId="0" borderId="0" applyFont="0" applyFill="0" applyBorder="0" applyAlignment="0" applyProtection="0"/>
    <xf numFmtId="0" fontId="12" fillId="0" borderId="0"/>
  </cellStyleXfs>
  <cellXfs count="112">
    <xf numFmtId="0" fontId="0" fillId="0" borderId="0" xfId="0"/>
    <xf numFmtId="0" fontId="6" fillId="0" borderId="0" xfId="0" applyFont="1" applyAlignment="1">
      <alignment vertical="center" wrapText="1"/>
    </xf>
    <xf numFmtId="0" fontId="14" fillId="7" borderId="24" xfId="0" applyFont="1" applyFill="1" applyBorder="1"/>
    <xf numFmtId="0" fontId="14" fillId="0" borderId="24" xfId="0" applyFont="1" applyFill="1" applyBorder="1"/>
    <xf numFmtId="0" fontId="6" fillId="0" borderId="0" xfId="0" applyFont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10" fontId="6" fillId="0" borderId="21" xfId="0" applyNumberFormat="1" applyFont="1" applyBorder="1" applyAlignment="1">
      <alignment horizontal="center"/>
    </xf>
    <xf numFmtId="0" fontId="15" fillId="0" borderId="0" xfId="0" applyFont="1"/>
    <xf numFmtId="10" fontId="6" fillId="0" borderId="0" xfId="0" applyNumberFormat="1" applyFont="1" applyAlignment="1">
      <alignment horizontal="center"/>
    </xf>
    <xf numFmtId="0" fontId="6" fillId="0" borderId="21" xfId="0" applyFont="1" applyBorder="1"/>
    <xf numFmtId="0" fontId="16" fillId="0" borderId="2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0" borderId="20" xfId="0" quotePrefix="1" applyFont="1" applyBorder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22" xfId="0" quotePrefix="1" applyFont="1" applyBorder="1" applyAlignment="1">
      <alignment horizontal="left"/>
    </xf>
    <xf numFmtId="10" fontId="6" fillId="0" borderId="23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8" fillId="8" borderId="10" xfId="7" applyFont="1" applyFill="1" applyBorder="1" applyAlignment="1">
      <alignment horizontal="center"/>
    </xf>
    <xf numFmtId="0" fontId="14" fillId="0" borderId="0" xfId="0" applyFont="1"/>
    <xf numFmtId="0" fontId="18" fillId="0" borderId="0" xfId="7" applyFont="1" applyBorder="1" applyAlignment="1">
      <alignment horizontal="right" wrapText="1"/>
    </xf>
    <xf numFmtId="3" fontId="18" fillId="0" borderId="0" xfId="7" applyNumberFormat="1" applyFont="1" applyBorder="1" applyAlignment="1">
      <alignment horizontal="right" wrapText="1"/>
    </xf>
    <xf numFmtId="165" fontId="6" fillId="0" borderId="0" xfId="0" applyNumberFormat="1" applyFont="1"/>
    <xf numFmtId="0" fontId="6" fillId="0" borderId="0" xfId="0" quotePrefix="1" applyFont="1"/>
    <xf numFmtId="10" fontId="6" fillId="0" borderId="0" xfId="0" applyNumberFormat="1" applyFont="1"/>
    <xf numFmtId="164" fontId="6" fillId="0" borderId="0" xfId="6" applyNumberFormat="1" applyFont="1"/>
    <xf numFmtId="10" fontId="14" fillId="0" borderId="7" xfId="0" applyNumberFormat="1" applyFont="1" applyFill="1" applyBorder="1"/>
    <xf numFmtId="10" fontId="14" fillId="0" borderId="8" xfId="0" applyNumberFormat="1" applyFont="1" applyFill="1" applyBorder="1"/>
    <xf numFmtId="10" fontId="14" fillId="0" borderId="9" xfId="0" applyNumberFormat="1" applyFont="1" applyFill="1" applyBorder="1"/>
    <xf numFmtId="0" fontId="6" fillId="0" borderId="0" xfId="1" applyFont="1"/>
    <xf numFmtId="0" fontId="14" fillId="0" borderId="2" xfId="0" applyFont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6" fillId="0" borderId="3" xfId="0" applyFont="1" applyBorder="1"/>
    <xf numFmtId="37" fontId="6" fillId="0" borderId="3" xfId="0" applyNumberFormat="1" applyFont="1" applyBorder="1"/>
    <xf numFmtId="37" fontId="6" fillId="0" borderId="2" xfId="0" applyNumberFormat="1" applyFont="1" applyBorder="1"/>
    <xf numFmtId="0" fontId="6" fillId="0" borderId="6" xfId="1" applyFont="1" applyBorder="1"/>
    <xf numFmtId="0" fontId="6" fillId="0" borderId="5" xfId="0" applyFont="1" applyBorder="1"/>
    <xf numFmtId="37" fontId="6" fillId="0" borderId="5" xfId="0" applyNumberFormat="1" applyFont="1" applyBorder="1"/>
    <xf numFmtId="37" fontId="6" fillId="0" borderId="4" xfId="0" applyNumberFormat="1" applyFont="1" applyBorder="1"/>
    <xf numFmtId="0" fontId="6" fillId="0" borderId="7" xfId="0" applyFont="1" applyBorder="1"/>
    <xf numFmtId="37" fontId="6" fillId="0" borderId="7" xfId="0" applyNumberFormat="1" applyFont="1" applyBorder="1"/>
    <xf numFmtId="37" fontId="6" fillId="0" borderId="9" xfId="0" applyNumberFormat="1" applyFont="1" applyBorder="1"/>
    <xf numFmtId="0" fontId="14" fillId="0" borderId="7" xfId="0" applyFont="1" applyBorder="1"/>
    <xf numFmtId="37" fontId="14" fillId="0" borderId="7" xfId="0" applyNumberFormat="1" applyFont="1" applyBorder="1"/>
    <xf numFmtId="37" fontId="14" fillId="0" borderId="8" xfId="0" applyNumberFormat="1" applyFont="1" applyBorder="1"/>
    <xf numFmtId="37" fontId="14" fillId="0" borderId="14" xfId="0" applyNumberFormat="1" applyFont="1" applyBorder="1"/>
    <xf numFmtId="37" fontId="14" fillId="0" borderId="9" xfId="0" applyNumberFormat="1" applyFont="1" applyBorder="1"/>
    <xf numFmtId="37" fontId="14" fillId="0" borderId="10" xfId="0" applyNumberFormat="1" applyFont="1" applyBorder="1"/>
    <xf numFmtId="0" fontId="14" fillId="2" borderId="7" xfId="0" applyFont="1" applyFill="1" applyBorder="1"/>
    <xf numFmtId="37" fontId="14" fillId="5" borderId="7" xfId="0" applyNumberFormat="1" applyFont="1" applyFill="1" applyBorder="1"/>
    <xf numFmtId="37" fontId="14" fillId="5" borderId="9" xfId="0" applyNumberFormat="1" applyFont="1" applyFill="1" applyBorder="1"/>
    <xf numFmtId="37" fontId="14" fillId="2" borderId="9" xfId="0" applyNumberFormat="1" applyFont="1" applyFill="1" applyBorder="1"/>
    <xf numFmtId="37" fontId="14" fillId="2" borderId="7" xfId="0" applyNumberFormat="1" applyFont="1" applyFill="1" applyBorder="1"/>
    <xf numFmtId="37" fontId="6" fillId="0" borderId="11" xfId="0" applyNumberFormat="1" applyFont="1" applyBorder="1"/>
    <xf numFmtId="37" fontId="6" fillId="0" borderId="15" xfId="0" applyNumberFormat="1" applyFont="1" applyBorder="1"/>
    <xf numFmtId="37" fontId="6" fillId="0" borderId="0" xfId="0" applyNumberFormat="1" applyFont="1"/>
    <xf numFmtId="37" fontId="6" fillId="0" borderId="16" xfId="0" applyNumberFormat="1" applyFont="1" applyBorder="1"/>
    <xf numFmtId="0" fontId="6" fillId="0" borderId="4" xfId="0" applyFont="1" applyBorder="1"/>
    <xf numFmtId="37" fontId="6" fillId="0" borderId="12" xfId="0" applyNumberFormat="1" applyFont="1" applyBorder="1"/>
    <xf numFmtId="37" fontId="6" fillId="0" borderId="13" xfId="0" applyNumberFormat="1" applyFont="1" applyBorder="1"/>
    <xf numFmtId="0" fontId="14" fillId="0" borderId="5" xfId="0" applyFont="1" applyBorder="1"/>
    <xf numFmtId="37" fontId="14" fillId="0" borderId="5" xfId="0" applyNumberFormat="1" applyFont="1" applyBorder="1"/>
    <xf numFmtId="0" fontId="14" fillId="3" borderId="5" xfId="0" applyFont="1" applyFill="1" applyBorder="1"/>
    <xf numFmtId="0" fontId="14" fillId="6" borderId="12" xfId="0" applyFont="1" applyFill="1" applyBorder="1"/>
    <xf numFmtId="0" fontId="14" fillId="6" borderId="0" xfId="0" applyFont="1" applyFill="1"/>
    <xf numFmtId="0" fontId="14" fillId="6" borderId="4" xfId="0" applyFont="1" applyFill="1" applyBorder="1"/>
    <xf numFmtId="0" fontId="14" fillId="6" borderId="5" xfId="0" applyFont="1" applyFill="1" applyBorder="1"/>
    <xf numFmtId="0" fontId="14" fillId="3" borderId="4" xfId="0" applyFont="1" applyFill="1" applyBorder="1"/>
    <xf numFmtId="10" fontId="6" fillId="0" borderId="0" xfId="1" applyNumberFormat="1" applyFont="1"/>
    <xf numFmtId="0" fontId="6" fillId="4" borderId="0" xfId="1" applyFont="1" applyFill="1"/>
    <xf numFmtId="10" fontId="20" fillId="0" borderId="0" xfId="6" applyNumberFormat="1" applyFont="1"/>
    <xf numFmtId="0" fontId="20" fillId="0" borderId="0" xfId="1" applyFont="1"/>
    <xf numFmtId="0" fontId="1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2" fontId="6" fillId="0" borderId="0" xfId="0" applyNumberFormat="1" applyFont="1"/>
    <xf numFmtId="0" fontId="20" fillId="0" borderId="0" xfId="0" applyFont="1"/>
    <xf numFmtId="0" fontId="6" fillId="0" borderId="1" xfId="0" quotePrefix="1" applyFont="1" applyBorder="1" applyAlignment="1">
      <alignment horizontal="center"/>
    </xf>
    <xf numFmtId="42" fontId="6" fillId="0" borderId="1" xfId="0" applyNumberFormat="1" applyFont="1" applyBorder="1"/>
    <xf numFmtId="10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9" fontId="6" fillId="0" borderId="0" xfId="6" applyFont="1"/>
    <xf numFmtId="0" fontId="6" fillId="0" borderId="25" xfId="0" applyFont="1" applyBorder="1"/>
    <xf numFmtId="0" fontId="14" fillId="0" borderId="25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4" fillId="0" borderId="25" xfId="0" applyFont="1" applyBorder="1" applyAlignment="1">
      <alignment horizontal="center"/>
    </xf>
    <xf numFmtId="0" fontId="14" fillId="0" borderId="25" xfId="0" quotePrefix="1" applyFont="1" applyBorder="1" applyAlignment="1">
      <alignment horizontal="center"/>
    </xf>
    <xf numFmtId="0" fontId="14" fillId="0" borderId="25" xfId="0" applyFont="1" applyBorder="1" applyAlignment="1">
      <alignment horizontal="center" wrapText="1"/>
    </xf>
    <xf numFmtId="0" fontId="6" fillId="0" borderId="25" xfId="0" quotePrefix="1" applyFont="1" applyBorder="1" applyAlignment="1">
      <alignment horizontal="center"/>
    </xf>
    <xf numFmtId="42" fontId="6" fillId="0" borderId="25" xfId="0" applyNumberFormat="1" applyFont="1" applyBorder="1"/>
    <xf numFmtId="9" fontId="6" fillId="0" borderId="25" xfId="0" applyNumberFormat="1" applyFont="1" applyBorder="1" applyAlignment="1">
      <alignment horizontal="center"/>
    </xf>
    <xf numFmtId="0" fontId="18" fillId="0" borderId="10" xfId="7" applyFont="1" applyBorder="1" applyAlignment="1">
      <alignment horizontal="right" wrapText="1"/>
    </xf>
    <xf numFmtId="3" fontId="18" fillId="0" borderId="10" xfId="7" applyNumberFormat="1" applyFont="1" applyBorder="1" applyAlignment="1">
      <alignment horizontal="right" wrapText="1"/>
    </xf>
    <xf numFmtId="0" fontId="6" fillId="0" borderId="10" xfId="0" applyFont="1" applyBorder="1"/>
    <xf numFmtId="3" fontId="18" fillId="0" borderId="10" xfId="14" applyNumberFormat="1" applyFont="1" applyBorder="1" applyAlignment="1">
      <alignment horizontal="right" wrapText="1"/>
    </xf>
    <xf numFmtId="0" fontId="18" fillId="0" borderId="10" xfId="7" applyFont="1" applyBorder="1" applyAlignment="1">
      <alignment wrapText="1"/>
    </xf>
    <xf numFmtId="0" fontId="14" fillId="0" borderId="10" xfId="0" applyFont="1" applyBorder="1"/>
    <xf numFmtId="42" fontId="14" fillId="0" borderId="10" xfId="0" quotePrefix="1" applyNumberFormat="1" applyFont="1" applyBorder="1"/>
    <xf numFmtId="0" fontId="14" fillId="7" borderId="24" xfId="0" applyFont="1" applyFill="1" applyBorder="1" applyAlignment="1">
      <alignment horizontal="center"/>
    </xf>
    <xf numFmtId="0" fontId="6" fillId="0" borderId="17" xfId="0" applyFont="1" applyBorder="1"/>
    <xf numFmtId="0" fontId="14" fillId="0" borderId="0" xfId="0" applyFont="1" applyAlignment="1">
      <alignment horizontal="center"/>
    </xf>
    <xf numFmtId="0" fontId="6" fillId="0" borderId="0" xfId="0" applyFont="1"/>
  </cellXfs>
  <cellStyles count="28">
    <cellStyle name="Comma 10" xfId="20" xr:uid="{7717E65B-ED5F-457F-A13B-C2850B92DB29}"/>
    <cellStyle name="Comma 2" xfId="4" xr:uid="{00000000-0005-0000-0000-000004000000}"/>
    <cellStyle name="Comma 2 2" xfId="11" xr:uid="{E08A6B22-99A5-430F-A915-1CAD24497105}"/>
    <cellStyle name="Comma 2 3" xfId="16" xr:uid="{D6BECEBD-1A6A-4918-8C6D-03146A58A5EC}"/>
    <cellStyle name="Comma 3" xfId="24" xr:uid="{FD558F1E-C336-47D7-A17A-215E18E4C828}"/>
    <cellStyle name="Comma 4" xfId="18" xr:uid="{8BF80CA8-5005-4D85-82B2-6E91C8845E7E}"/>
    <cellStyle name="Currency 10" xfId="13" xr:uid="{7AABD5CD-2AF9-48A7-95A7-124D77E84DED}"/>
    <cellStyle name="Currency 2" xfId="9" xr:uid="{F98F5680-FEC7-486F-9347-17EDE9663985}"/>
    <cellStyle name="Hyperlink 2" xfId="22" xr:uid="{2EF1382A-472D-4067-90EA-B598948E4E13}"/>
    <cellStyle name="Normal" xfId="0" builtinId="0"/>
    <cellStyle name="Normal 2" xfId="2" xr:uid="{00000000-0005-0000-0000-000002000000}"/>
    <cellStyle name="Normal 2 2" xfId="8" xr:uid="{1A6FB110-715B-4417-9566-F4AA355F80C2}"/>
    <cellStyle name="Normal 3" xfId="3" xr:uid="{00000000-0005-0000-0000-000003000000}"/>
    <cellStyle name="Normal 3 2" xfId="10" xr:uid="{7B3A0C3F-2EEA-48D0-AF64-9E282146005A}"/>
    <cellStyle name="Normal 3 3" xfId="19" xr:uid="{604E0401-A947-462E-9FD3-937CA8D768FA}"/>
    <cellStyle name="Normal 4" xfId="23" xr:uid="{0F464F96-965D-45AB-8ABD-A46C8BDB14E6}"/>
    <cellStyle name="Normal 4 2 3" xfId="21" xr:uid="{99F5BDD3-D6A4-43ED-9086-0A344750F057}"/>
    <cellStyle name="Normal 5" xfId="27" xr:uid="{A5FEF199-75C6-4D17-BD48-D9FD0D8D37FE}"/>
    <cellStyle name="Normal 50" xfId="25" xr:uid="{D95C783D-039C-4E02-94C0-BDF8599655B7}"/>
    <cellStyle name="Normal_rad08tab1" xfId="1" xr:uid="{00000000-0005-0000-0000-000001000000}"/>
    <cellStyle name="Normal_RSAM_2016_Class_I_Costs_and_Rev" xfId="7" xr:uid="{00000000-0005-0000-0000-000007000000}"/>
    <cellStyle name="Normal_RSAM_2016_Class_I_Costs_and_Rev 2" xfId="14" xr:uid="{F0E98210-0592-4A7E-AF63-901B6D10CC89}"/>
    <cellStyle name="Percent" xfId="6" builtinId="5"/>
    <cellStyle name="Percent 2" xfId="5" xr:uid="{00000000-0005-0000-0000-000005000000}"/>
    <cellStyle name="Percent 2 2" xfId="12" xr:uid="{C849A36F-F00B-4AE6-8134-FD1DFA21270C}"/>
    <cellStyle name="Percent 2 3" xfId="15" xr:uid="{B6737EDF-0F3D-41F5-B8D1-722568DBDFDA}"/>
    <cellStyle name="Percent 3" xfId="26" xr:uid="{AE40252F-0D76-4529-AC18-0ECBF9D9F543}"/>
    <cellStyle name="Percent 4" xfId="17" xr:uid="{FEAD9783-5473-4054-80EA-88FEE9A079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/>
  </sheetViews>
  <sheetFormatPr defaultColWidth="8.7109375" defaultRowHeight="15.75" x14ac:dyDescent="0.25"/>
  <cols>
    <col min="1" max="1" width="36.28515625" style="4" customWidth="1"/>
    <col min="2" max="3" width="8.7109375" style="4"/>
    <col min="4" max="4" width="36.28515625" style="4" customWidth="1"/>
    <col min="5" max="5" width="8.7109375" style="4"/>
    <col min="6" max="6" width="17.42578125" style="4" customWidth="1"/>
    <col min="7" max="7" width="36.28515625" style="4" customWidth="1"/>
    <col min="8" max="16384" width="8.7109375" style="4"/>
  </cols>
  <sheetData>
    <row r="1" spans="1:9" ht="13.5" customHeight="1" thickBot="1" x14ac:dyDescent="0.3">
      <c r="A1" s="2" t="s">
        <v>86</v>
      </c>
      <c r="B1" s="3">
        <v>2024</v>
      </c>
    </row>
    <row r="2" spans="1:9" ht="13.5" customHeight="1" thickBot="1" x14ac:dyDescent="0.3"/>
    <row r="3" spans="1:9" ht="13.5" customHeight="1" thickBot="1" x14ac:dyDescent="0.3">
      <c r="A3" s="108" t="s">
        <v>96</v>
      </c>
      <c r="B3" s="109"/>
      <c r="D3" s="110"/>
      <c r="E3" s="111"/>
      <c r="G3" s="110"/>
      <c r="H3" s="111"/>
    </row>
    <row r="4" spans="1:9" x14ac:dyDescent="0.25">
      <c r="A4" s="5"/>
      <c r="B4" s="6"/>
    </row>
    <row r="5" spans="1:9" x14ac:dyDescent="0.25">
      <c r="A5" s="7" t="s">
        <v>0</v>
      </c>
      <c r="B5" s="8">
        <v>0.10680000000000001</v>
      </c>
      <c r="C5" s="9"/>
      <c r="E5" s="10"/>
      <c r="H5" s="10"/>
    </row>
    <row r="6" spans="1:9" x14ac:dyDescent="0.25">
      <c r="A6" s="7"/>
      <c r="B6" s="8"/>
      <c r="E6" s="10"/>
    </row>
    <row r="7" spans="1:9" x14ac:dyDescent="0.25">
      <c r="A7" s="7" t="s">
        <v>1</v>
      </c>
      <c r="B7" s="8">
        <v>0.21</v>
      </c>
      <c r="C7" s="9"/>
      <c r="E7" s="10"/>
      <c r="H7" s="10"/>
      <c r="I7" s="9"/>
    </row>
    <row r="8" spans="1:9" x14ac:dyDescent="0.25">
      <c r="A8" s="7"/>
      <c r="B8" s="11"/>
    </row>
    <row r="9" spans="1:9" x14ac:dyDescent="0.25">
      <c r="A9" s="12" t="s">
        <v>2</v>
      </c>
      <c r="B9" s="11"/>
      <c r="D9" s="13"/>
      <c r="F9" s="9"/>
      <c r="G9" s="13"/>
    </row>
    <row r="10" spans="1:9" x14ac:dyDescent="0.25">
      <c r="A10" s="14" t="s">
        <v>87</v>
      </c>
      <c r="B10" s="8">
        <v>7.5749999999999998E-2</v>
      </c>
      <c r="D10" s="15"/>
      <c r="E10" s="10"/>
      <c r="G10" s="15"/>
      <c r="H10" s="10"/>
    </row>
    <row r="11" spans="1:9" x14ac:dyDescent="0.25">
      <c r="A11" s="14" t="s">
        <v>89</v>
      </c>
      <c r="B11" s="8">
        <v>6.1780000000000002E-2</v>
      </c>
      <c r="D11" s="15"/>
      <c r="E11" s="10"/>
      <c r="G11" s="15"/>
      <c r="H11" s="10"/>
    </row>
    <row r="12" spans="1:9" x14ac:dyDescent="0.25">
      <c r="A12" s="14" t="s">
        <v>6</v>
      </c>
      <c r="B12" s="8">
        <v>5.2650000000000002E-2</v>
      </c>
      <c r="D12" s="15"/>
      <c r="E12" s="10"/>
      <c r="G12" s="15"/>
      <c r="H12" s="10"/>
    </row>
    <row r="13" spans="1:9" x14ac:dyDescent="0.25">
      <c r="A13" s="14" t="s">
        <v>7</v>
      </c>
      <c r="B13" s="8">
        <v>5.1180000000000003E-2</v>
      </c>
      <c r="D13" s="15"/>
      <c r="E13" s="10"/>
      <c r="G13" s="15"/>
      <c r="H13" s="10"/>
    </row>
    <row r="14" spans="1:9" x14ac:dyDescent="0.25">
      <c r="A14" s="14" t="s">
        <v>8</v>
      </c>
      <c r="B14" s="8">
        <v>4.7390000000000002E-2</v>
      </c>
      <c r="D14" s="15"/>
      <c r="E14" s="10"/>
      <c r="G14" s="15"/>
      <c r="H14" s="10"/>
    </row>
    <row r="15" spans="1:9" ht="13.5" customHeight="1" thickBot="1" x14ac:dyDescent="0.3">
      <c r="A15" s="16" t="s">
        <v>9</v>
      </c>
      <c r="B15" s="17">
        <v>5.0349999999999999E-2</v>
      </c>
      <c r="D15" s="15"/>
      <c r="E15" s="10"/>
      <c r="G15" s="15"/>
      <c r="H15" s="10"/>
    </row>
    <row r="16" spans="1:9" x14ac:dyDescent="0.25">
      <c r="A16" s="18"/>
    </row>
  </sheetData>
  <sheetProtection algorithmName="SHA-512" hashValue="pPDPdKNNM8ZJdH3vGzkdfUE8xHlCB+9N8AFz6iRx6XpnMucpuHdGa3LqcG6vxCjQmPWZMmzU5/8bjMQFjlUFgg==" saltValue="aeE1Zjn1Kp8fgWwMm8SDtw==" spinCount="100000" sheet="1" objects="1" scenarios="1"/>
  <mergeCells count="3">
    <mergeCell ref="A3:B3"/>
    <mergeCell ref="G3:H3"/>
    <mergeCell ref="D3:E3"/>
  </mergeCells>
  <pageMargins left="0.7" right="0.7" top="0.75" bottom="0.75" header="0.3" footer="0.3"/>
  <pageSetup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zoomScale="85" zoomScaleNormal="85" workbookViewId="0">
      <pane xSplit="2" ySplit="4" topLeftCell="C5" activePane="bottomRight" state="frozen"/>
      <selection activeCell="D10" sqref="D10"/>
      <selection pane="topRight" activeCell="D10" sqref="D10"/>
      <selection pane="bottomLeft" activeCell="D10" sqref="D10"/>
      <selection pane="bottomRight" sqref="A1:I1"/>
    </sheetView>
  </sheetViews>
  <sheetFormatPr defaultRowHeight="15.75" x14ac:dyDescent="0.25"/>
  <cols>
    <col min="1" max="1" width="10.7109375" style="4" customWidth="1"/>
    <col min="2" max="2" width="11" style="4" customWidth="1"/>
    <col min="3" max="10" width="20.7109375" style="4" customWidth="1"/>
    <col min="11" max="16384" width="9.140625" style="4"/>
  </cols>
  <sheetData>
    <row r="1" spans="1:10" ht="15.6" customHeight="1" x14ac:dyDescent="0.25">
      <c r="A1" s="110" t="s">
        <v>90</v>
      </c>
      <c r="B1" s="110"/>
      <c r="C1" s="110"/>
      <c r="D1" s="110"/>
      <c r="E1" s="110"/>
      <c r="F1" s="110"/>
      <c r="G1" s="110"/>
      <c r="H1" s="110"/>
      <c r="I1" s="110"/>
    </row>
    <row r="2" spans="1:10" x14ac:dyDescent="0.25">
      <c r="A2" s="110" t="s">
        <v>88</v>
      </c>
      <c r="B2" s="110"/>
      <c r="C2" s="110"/>
      <c r="D2" s="110"/>
      <c r="E2" s="110"/>
      <c r="F2" s="110"/>
      <c r="G2" s="110"/>
      <c r="H2" s="110"/>
      <c r="I2" s="110"/>
    </row>
    <row r="4" spans="1:10" x14ac:dyDescent="0.25">
      <c r="A4" s="19" t="s">
        <v>10</v>
      </c>
      <c r="B4" s="19" t="s">
        <v>11</v>
      </c>
      <c r="C4" s="19" t="s">
        <v>12</v>
      </c>
      <c r="D4" s="19" t="s">
        <v>13</v>
      </c>
      <c r="E4" s="19" t="s">
        <v>14</v>
      </c>
      <c r="F4" s="19" t="s">
        <v>15</v>
      </c>
      <c r="G4" s="19" t="s">
        <v>16</v>
      </c>
      <c r="H4" s="19" t="s">
        <v>17</v>
      </c>
      <c r="I4" s="19" t="s">
        <v>18</v>
      </c>
      <c r="J4" s="19" t="s">
        <v>19</v>
      </c>
    </row>
    <row r="5" spans="1:10" x14ac:dyDescent="0.25">
      <c r="A5" s="101">
        <v>103</v>
      </c>
      <c r="B5" s="101" t="s">
        <v>3</v>
      </c>
      <c r="C5" s="102">
        <v>271399692</v>
      </c>
      <c r="D5" s="102">
        <v>1067786693</v>
      </c>
      <c r="E5" s="102">
        <v>865840211</v>
      </c>
      <c r="F5" s="102">
        <v>2205026596</v>
      </c>
      <c r="G5" s="102">
        <v>227311186</v>
      </c>
      <c r="H5" s="102">
        <v>1434373740</v>
      </c>
      <c r="I5" s="102">
        <v>2509120081</v>
      </c>
      <c r="J5" s="102">
        <v>4170805007</v>
      </c>
    </row>
    <row r="6" spans="1:10" ht="31.5" x14ac:dyDescent="0.25">
      <c r="A6" s="103"/>
      <c r="B6" s="101" t="s">
        <v>89</v>
      </c>
      <c r="C6" s="102">
        <v>872792607</v>
      </c>
      <c r="D6" s="102">
        <v>1156938705</v>
      </c>
      <c r="E6" s="102">
        <v>557280445</v>
      </c>
      <c r="F6" s="102">
        <v>2587011757</v>
      </c>
      <c r="G6" s="102">
        <v>605778876</v>
      </c>
      <c r="H6" s="102">
        <v>1549990456</v>
      </c>
      <c r="I6" s="102">
        <v>1419892273</v>
      </c>
      <c r="J6" s="102">
        <v>3575661605</v>
      </c>
    </row>
    <row r="7" spans="1:10" x14ac:dyDescent="0.25">
      <c r="A7" s="101">
        <v>555</v>
      </c>
      <c r="B7" s="101" t="s">
        <v>6</v>
      </c>
      <c r="C7" s="104">
        <v>1742222207</v>
      </c>
      <c r="D7" s="104">
        <v>4565055883</v>
      </c>
      <c r="E7" s="104">
        <v>1707258357</v>
      </c>
      <c r="F7" s="104">
        <v>8014536447</v>
      </c>
      <c r="G7" s="104">
        <v>1275711745</v>
      </c>
      <c r="H7" s="104">
        <v>6122595965</v>
      </c>
      <c r="I7" s="104">
        <v>4335011118</v>
      </c>
      <c r="J7" s="104">
        <v>11733318828</v>
      </c>
    </row>
    <row r="8" spans="1:10" x14ac:dyDescent="0.25">
      <c r="A8" s="101">
        <v>712</v>
      </c>
      <c r="B8" s="101" t="s">
        <v>7</v>
      </c>
      <c r="C8" s="104">
        <v>1542569431</v>
      </c>
      <c r="D8" s="104">
        <v>3387963645</v>
      </c>
      <c r="E8" s="104">
        <v>2282633338</v>
      </c>
      <c r="F8" s="104">
        <v>7213166414</v>
      </c>
      <c r="G8" s="104">
        <v>1099587991</v>
      </c>
      <c r="H8" s="104">
        <v>4709140880</v>
      </c>
      <c r="I8" s="104">
        <v>6200920754</v>
      </c>
      <c r="J8" s="104">
        <v>12009649625</v>
      </c>
    </row>
    <row r="9" spans="1:10" x14ac:dyDescent="0.25">
      <c r="A9" s="101">
        <v>777</v>
      </c>
      <c r="B9" s="101" t="s">
        <v>8</v>
      </c>
      <c r="C9" s="104">
        <v>4757583567</v>
      </c>
      <c r="D9" s="104">
        <v>9837700698</v>
      </c>
      <c r="E9" s="104">
        <v>2634569906</v>
      </c>
      <c r="F9" s="104">
        <v>17229854171</v>
      </c>
      <c r="G9" s="104">
        <v>3752979961</v>
      </c>
      <c r="H9" s="104">
        <v>13181199926</v>
      </c>
      <c r="I9" s="104">
        <v>5912705887</v>
      </c>
      <c r="J9" s="104">
        <v>22846885774</v>
      </c>
    </row>
    <row r="10" spans="1:10" x14ac:dyDescent="0.25">
      <c r="A10" s="101">
        <v>802</v>
      </c>
      <c r="B10" s="101" t="s">
        <v>9</v>
      </c>
      <c r="C10" s="104">
        <v>1281720773</v>
      </c>
      <c r="D10" s="104">
        <v>5659522151</v>
      </c>
      <c r="E10" s="104">
        <v>5589308466</v>
      </c>
      <c r="F10" s="104">
        <v>12530551390</v>
      </c>
      <c r="G10" s="104">
        <v>1058347378</v>
      </c>
      <c r="H10" s="104">
        <v>8214054294</v>
      </c>
      <c r="I10" s="104">
        <v>14115340231</v>
      </c>
      <c r="J10" s="104">
        <v>23387741903</v>
      </c>
    </row>
    <row r="11" spans="1:10" x14ac:dyDescent="0.25">
      <c r="A11" s="101"/>
      <c r="B11" s="105"/>
      <c r="C11" s="102"/>
      <c r="D11" s="102"/>
      <c r="E11" s="102"/>
      <c r="F11" s="102"/>
      <c r="G11" s="102"/>
      <c r="H11" s="102"/>
      <c r="I11" s="102"/>
      <c r="J11" s="102"/>
    </row>
    <row r="12" spans="1:10" s="20" customFormat="1" x14ac:dyDescent="0.25">
      <c r="A12" s="106"/>
      <c r="B12" s="107" t="s">
        <v>20</v>
      </c>
      <c r="C12" s="107">
        <v>10468288277</v>
      </c>
      <c r="D12" s="107">
        <v>25674967775</v>
      </c>
      <c r="E12" s="107">
        <v>13636890723</v>
      </c>
      <c r="F12" s="107">
        <v>49780146775</v>
      </c>
      <c r="G12" s="107">
        <v>8019717137</v>
      </c>
      <c r="H12" s="107">
        <v>35211355261</v>
      </c>
      <c r="I12" s="107">
        <v>34492990344</v>
      </c>
      <c r="J12" s="107">
        <v>77724062742</v>
      </c>
    </row>
    <row r="13" spans="1:10" s="20" customFormat="1" x14ac:dyDescent="0.25">
      <c r="A13" s="106"/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s="20" customFormat="1" x14ac:dyDescent="0.25">
      <c r="A14" s="19" t="s">
        <v>10</v>
      </c>
      <c r="B14" s="19" t="s">
        <v>11</v>
      </c>
      <c r="C14" s="19" t="s">
        <v>12</v>
      </c>
      <c r="D14" s="19" t="s">
        <v>13</v>
      </c>
      <c r="E14" s="19" t="s">
        <v>14</v>
      </c>
      <c r="F14" s="19" t="s">
        <v>15</v>
      </c>
      <c r="G14" s="19" t="s">
        <v>16</v>
      </c>
      <c r="H14" s="19" t="s">
        <v>17</v>
      </c>
      <c r="I14" s="19" t="s">
        <v>18</v>
      </c>
      <c r="J14" s="19" t="s">
        <v>19</v>
      </c>
    </row>
    <row r="15" spans="1:10" x14ac:dyDescent="0.25">
      <c r="A15" s="101">
        <v>105</v>
      </c>
      <c r="B15" s="101" t="s">
        <v>4</v>
      </c>
      <c r="C15" s="104">
        <v>335683711</v>
      </c>
      <c r="D15" s="104">
        <v>671865330</v>
      </c>
      <c r="E15" s="104">
        <v>268035295</v>
      </c>
      <c r="F15" s="104">
        <v>1275584336</v>
      </c>
      <c r="G15" s="104">
        <v>255243986</v>
      </c>
      <c r="H15" s="104">
        <v>887547340</v>
      </c>
      <c r="I15" s="104">
        <v>646025183</v>
      </c>
      <c r="J15" s="104">
        <v>1788816509</v>
      </c>
    </row>
    <row r="16" spans="1:10" x14ac:dyDescent="0.25">
      <c r="A16" s="101">
        <v>400</v>
      </c>
      <c r="B16" s="101" t="s">
        <v>5</v>
      </c>
      <c r="C16" s="104">
        <v>537108896</v>
      </c>
      <c r="D16" s="104">
        <v>485073375</v>
      </c>
      <c r="E16" s="104">
        <v>289245150</v>
      </c>
      <c r="F16" s="104">
        <v>1311427421</v>
      </c>
      <c r="G16" s="104">
        <v>350534890</v>
      </c>
      <c r="H16" s="104">
        <v>662443116</v>
      </c>
      <c r="I16" s="104">
        <v>773867090</v>
      </c>
      <c r="J16" s="104">
        <v>1786845096</v>
      </c>
    </row>
    <row r="17" spans="1:10" x14ac:dyDescent="0.25">
      <c r="B17" s="21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4" t="s">
        <v>21</v>
      </c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4" t="s">
        <v>95</v>
      </c>
    </row>
    <row r="20" spans="1:10" x14ac:dyDescent="0.25">
      <c r="D20" s="25"/>
    </row>
    <row r="21" spans="1:10" x14ac:dyDescent="0.25">
      <c r="C21" s="26"/>
      <c r="D21" s="26"/>
      <c r="E21" s="26"/>
      <c r="F21" s="26"/>
      <c r="G21" s="26"/>
      <c r="H21" s="26"/>
      <c r="I21" s="26"/>
      <c r="J21" s="26"/>
    </row>
    <row r="22" spans="1:10" x14ac:dyDescent="0.25">
      <c r="C22" s="26"/>
      <c r="D22" s="26"/>
      <c r="E22" s="26"/>
      <c r="F22" s="26"/>
      <c r="G22" s="26"/>
      <c r="H22" s="26"/>
      <c r="I22" s="26"/>
      <c r="J22" s="26"/>
    </row>
  </sheetData>
  <sheetProtection algorithmName="SHA-512" hashValue="mddQW16uIxBXZccYG34K0mT6bZvERlqRYz+sGq52mAJ/ZtKGoK+6b1XTMDtexObV/P5ZFu0fg8I0mAO35BDSBA==" saltValue="SPZiF/b0RSzoc692gQrqDg==" spinCount="100000" sheet="1" objects="1" scenarios="1"/>
  <mergeCells count="2">
    <mergeCell ref="A1:I1"/>
    <mergeCell ref="A2:I2"/>
  </mergeCells>
  <printOptions horizontalCentered="1"/>
  <pageMargins left="0.5" right="0.5" top="1" bottom="1" header="0.5" footer="0.5"/>
  <pageSetup scale="70" orientation="landscape" r:id="rId1"/>
  <headerFooter alignWithMargins="0">
    <oddFooter>&amp;L&amp;F [&amp;A]&amp;RPage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GF42"/>
  <sheetViews>
    <sheetView showGridLines="0" defaultGridColor="0" colorId="22" zoomScale="85" zoomScaleNormal="85" workbookViewId="0">
      <pane xSplit="1" ySplit="4" topLeftCell="B5" activePane="bottomRight" state="frozen"/>
      <selection activeCell="D10" sqref="D10"/>
      <selection pane="topRight" activeCell="D10" sqref="D10"/>
      <selection pane="bottomLeft" activeCell="D10" sqref="D10"/>
      <selection pane="bottomRight"/>
    </sheetView>
  </sheetViews>
  <sheetFormatPr defaultColWidth="9.140625" defaultRowHeight="15.75" x14ac:dyDescent="0.25"/>
  <cols>
    <col min="1" max="1" width="63.7109375" style="30" customWidth="1"/>
    <col min="2" max="2" width="12.7109375" style="30" bestFit="1" customWidth="1"/>
    <col min="3" max="3" width="12.85546875" style="30" bestFit="1" customWidth="1"/>
    <col min="4" max="4" width="13.42578125" style="30" bestFit="1" customWidth="1"/>
    <col min="5" max="7" width="12.7109375" style="30" bestFit="1" customWidth="1"/>
    <col min="8" max="8" width="9.140625" style="30" customWidth="1"/>
    <col min="9" max="9" width="14.140625" style="30" bestFit="1" customWidth="1"/>
    <col min="10" max="13" width="9.140625" style="30" customWidth="1"/>
    <col min="14" max="16384" width="9.140625" style="30"/>
  </cols>
  <sheetData>
    <row r="1" spans="1:188" x14ac:dyDescent="0.25">
      <c r="A1" s="20" t="s">
        <v>22</v>
      </c>
      <c r="B1" s="4"/>
      <c r="C1" s="4"/>
      <c r="D1" s="20"/>
      <c r="E1" s="20"/>
      <c r="F1" s="4"/>
      <c r="G1" s="20"/>
      <c r="H1" s="20"/>
      <c r="I1" s="20"/>
    </row>
    <row r="2" spans="1:188" x14ac:dyDescent="0.25">
      <c r="A2" s="20"/>
      <c r="B2" s="4"/>
      <c r="C2" s="4"/>
      <c r="D2" s="4"/>
      <c r="E2" s="4"/>
      <c r="F2" s="4"/>
      <c r="G2" s="20"/>
      <c r="H2" s="20"/>
      <c r="I2" s="4"/>
    </row>
    <row r="3" spans="1:188" x14ac:dyDescent="0.25">
      <c r="A3" s="31" t="s">
        <v>23</v>
      </c>
      <c r="B3" s="32" t="s">
        <v>8</v>
      </c>
      <c r="C3" s="33" t="s">
        <v>24</v>
      </c>
      <c r="D3" s="33" t="s">
        <v>25</v>
      </c>
      <c r="E3" s="33" t="s">
        <v>6</v>
      </c>
      <c r="F3" s="33" t="s">
        <v>89</v>
      </c>
      <c r="G3" s="33" t="s">
        <v>9</v>
      </c>
      <c r="H3" s="31"/>
      <c r="I3" s="34" t="s">
        <v>26</v>
      </c>
    </row>
    <row r="4" spans="1:188" x14ac:dyDescent="0.25">
      <c r="A4" s="35"/>
      <c r="B4" s="36"/>
      <c r="C4" s="35"/>
      <c r="D4" s="35" t="s">
        <v>27</v>
      </c>
      <c r="E4" s="35"/>
      <c r="F4" s="35"/>
      <c r="G4" s="35"/>
      <c r="H4" s="35"/>
      <c r="I4" s="36"/>
    </row>
    <row r="5" spans="1:188" x14ac:dyDescent="0.25">
      <c r="A5" s="37" t="s">
        <v>28</v>
      </c>
      <c r="B5" s="38">
        <v>5153495</v>
      </c>
      <c r="C5" s="38">
        <v>3304661</v>
      </c>
      <c r="D5" s="38">
        <v>809779</v>
      </c>
      <c r="E5" s="38">
        <v>2066534</v>
      </c>
      <c r="F5" s="39">
        <v>831804</v>
      </c>
      <c r="G5" s="39">
        <v>6983977</v>
      </c>
      <c r="H5" s="39"/>
      <c r="I5" s="38">
        <f>SUM(B5:H5)</f>
        <v>19150250</v>
      </c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</row>
    <row r="6" spans="1:188" x14ac:dyDescent="0.25">
      <c r="A6" s="41" t="s">
        <v>29</v>
      </c>
      <c r="B6" s="42">
        <v>11623</v>
      </c>
      <c r="C6" s="42">
        <v>11220</v>
      </c>
      <c r="D6" s="42">
        <v>778</v>
      </c>
      <c r="E6" s="42">
        <v>33153</v>
      </c>
      <c r="F6" s="43">
        <v>2595</v>
      </c>
      <c r="G6" s="43">
        <v>0</v>
      </c>
      <c r="H6" s="43"/>
      <c r="I6" s="42">
        <f>SUM(B6:H6)</f>
        <v>59369</v>
      </c>
    </row>
    <row r="7" spans="1:188" x14ac:dyDescent="0.25">
      <c r="A7" s="41" t="s">
        <v>30</v>
      </c>
      <c r="B7" s="43">
        <v>384845</v>
      </c>
      <c r="C7" s="43">
        <v>248647</v>
      </c>
      <c r="D7" s="43">
        <v>1295</v>
      </c>
      <c r="E7" s="43">
        <v>402044</v>
      </c>
      <c r="F7" s="43">
        <v>5360</v>
      </c>
      <c r="G7" s="43">
        <v>100632</v>
      </c>
      <c r="H7" s="43"/>
      <c r="I7" s="42">
        <f>SUM(B7:H7)</f>
        <v>1142823</v>
      </c>
    </row>
    <row r="8" spans="1:188" x14ac:dyDescent="0.25">
      <c r="A8" s="44" t="s">
        <v>31</v>
      </c>
      <c r="B8" s="45">
        <v>2452</v>
      </c>
      <c r="C8" s="45">
        <v>9088</v>
      </c>
      <c r="D8" s="45">
        <v>372</v>
      </c>
      <c r="E8" s="45">
        <v>366057</v>
      </c>
      <c r="F8" s="46">
        <v>169</v>
      </c>
      <c r="G8" s="46">
        <v>22755</v>
      </c>
      <c r="H8" s="45"/>
      <c r="I8" s="42">
        <f>SUM(B8:H8)</f>
        <v>400893</v>
      </c>
    </row>
    <row r="9" spans="1:188" x14ac:dyDescent="0.25">
      <c r="A9" s="47" t="s">
        <v>32</v>
      </c>
      <c r="B9" s="48">
        <v>5552415</v>
      </c>
      <c r="C9" s="49">
        <v>3573616</v>
      </c>
      <c r="D9" s="50">
        <v>812224</v>
      </c>
      <c r="E9" s="48">
        <v>2867788</v>
      </c>
      <c r="F9" s="51">
        <v>839928</v>
      </c>
      <c r="G9" s="51">
        <v>7107364</v>
      </c>
      <c r="H9" s="48"/>
      <c r="I9" s="52">
        <f>I8+I7+I6+I5</f>
        <v>20753335</v>
      </c>
    </row>
    <row r="10" spans="1:188" x14ac:dyDescent="0.25">
      <c r="A10" s="53"/>
      <c r="B10" s="54"/>
      <c r="C10" s="54"/>
      <c r="D10" s="54"/>
      <c r="E10" s="54"/>
      <c r="F10" s="55"/>
      <c r="G10" s="55"/>
      <c r="H10" s="56"/>
      <c r="I10" s="57"/>
    </row>
    <row r="11" spans="1:188" x14ac:dyDescent="0.25">
      <c r="A11" s="41" t="s">
        <v>33</v>
      </c>
      <c r="B11" s="42">
        <v>69394987</v>
      </c>
      <c r="C11" s="42">
        <v>32947427</v>
      </c>
      <c r="D11" s="42">
        <v>15290121</v>
      </c>
      <c r="E11" s="42">
        <v>34484407</v>
      </c>
      <c r="F11" s="43">
        <v>18759577</v>
      </c>
      <c r="G11" s="43">
        <v>55812520</v>
      </c>
      <c r="H11" s="42"/>
      <c r="I11" s="38">
        <v>226689039</v>
      </c>
    </row>
    <row r="12" spans="1:188" x14ac:dyDescent="0.25">
      <c r="A12" s="41" t="s">
        <v>34</v>
      </c>
      <c r="B12" s="58">
        <v>68218601</v>
      </c>
      <c r="C12" s="58">
        <v>32097119</v>
      </c>
      <c r="D12" s="58">
        <v>14906280</v>
      </c>
      <c r="E12" s="58">
        <v>32058301</v>
      </c>
      <c r="F12" s="59">
        <v>18369356</v>
      </c>
      <c r="G12" s="58">
        <v>54925066</v>
      </c>
      <c r="H12" s="42"/>
      <c r="I12" s="58">
        <v>220574723</v>
      </c>
    </row>
    <row r="13" spans="1:188" x14ac:dyDescent="0.25">
      <c r="A13" s="47" t="s">
        <v>35</v>
      </c>
      <c r="B13" s="48">
        <v>68806794</v>
      </c>
      <c r="C13" s="48">
        <v>32522273</v>
      </c>
      <c r="D13" s="48">
        <v>15098201</v>
      </c>
      <c r="E13" s="48">
        <v>33271354</v>
      </c>
      <c r="F13" s="51">
        <v>18564467</v>
      </c>
      <c r="G13" s="51">
        <v>55368793</v>
      </c>
      <c r="H13" s="51"/>
      <c r="I13" s="48">
        <v>223631881</v>
      </c>
    </row>
    <row r="14" spans="1:188" x14ac:dyDescent="0.25">
      <c r="A14" s="41" t="s">
        <v>36</v>
      </c>
      <c r="B14" s="42">
        <v>0</v>
      </c>
      <c r="C14" s="60">
        <v>0</v>
      </c>
      <c r="D14" s="42">
        <v>0</v>
      </c>
      <c r="E14" s="42">
        <v>0</v>
      </c>
      <c r="F14" s="43">
        <v>10803</v>
      </c>
      <c r="G14" s="43">
        <v>43236</v>
      </c>
      <c r="H14" s="42"/>
      <c r="I14" s="38">
        <v>54039</v>
      </c>
    </row>
    <row r="15" spans="1:188" x14ac:dyDescent="0.25">
      <c r="A15" s="41" t="s">
        <v>37</v>
      </c>
      <c r="B15" s="58">
        <v>0</v>
      </c>
      <c r="C15" s="61">
        <v>0</v>
      </c>
      <c r="D15" s="58">
        <v>0</v>
      </c>
      <c r="E15" s="59">
        <v>2580</v>
      </c>
      <c r="F15" s="59">
        <v>8044</v>
      </c>
      <c r="G15" s="58">
        <v>43238</v>
      </c>
      <c r="H15" s="42"/>
      <c r="I15" s="58">
        <v>53862</v>
      </c>
    </row>
    <row r="16" spans="1:188" x14ac:dyDescent="0.25">
      <c r="A16" s="47" t="s">
        <v>38</v>
      </c>
      <c r="B16" s="48">
        <v>0</v>
      </c>
      <c r="C16" s="50">
        <v>0</v>
      </c>
      <c r="D16" s="48">
        <v>0</v>
      </c>
      <c r="E16" s="51">
        <v>1290</v>
      </c>
      <c r="F16" s="51">
        <v>9424</v>
      </c>
      <c r="G16" s="51">
        <v>43237</v>
      </c>
      <c r="H16" s="51"/>
      <c r="I16" s="48">
        <v>53950.5</v>
      </c>
    </row>
    <row r="17" spans="1:9" x14ac:dyDescent="0.25">
      <c r="A17" s="62" t="s">
        <v>39</v>
      </c>
      <c r="B17" s="60">
        <v>0</v>
      </c>
      <c r="C17" s="60">
        <v>0</v>
      </c>
      <c r="D17" s="42">
        <v>0</v>
      </c>
      <c r="E17" s="42">
        <v>0</v>
      </c>
      <c r="F17" s="43">
        <v>0</v>
      </c>
      <c r="G17" s="43">
        <v>0</v>
      </c>
      <c r="H17" s="42"/>
      <c r="I17" s="38">
        <v>0</v>
      </c>
    </row>
    <row r="18" spans="1:9" x14ac:dyDescent="0.25">
      <c r="A18" s="41" t="s">
        <v>40</v>
      </c>
      <c r="B18" s="61">
        <v>0</v>
      </c>
      <c r="C18" s="61">
        <v>0</v>
      </c>
      <c r="D18" s="58">
        <v>0</v>
      </c>
      <c r="E18" s="59">
        <v>0</v>
      </c>
      <c r="F18" s="59">
        <v>0</v>
      </c>
      <c r="G18" s="58">
        <v>0</v>
      </c>
      <c r="H18" s="42"/>
      <c r="I18" s="58">
        <v>0</v>
      </c>
    </row>
    <row r="19" spans="1:9" x14ac:dyDescent="0.25">
      <c r="A19" s="47" t="s">
        <v>41</v>
      </c>
      <c r="B19" s="50" t="s">
        <v>91</v>
      </c>
      <c r="C19" s="50" t="s">
        <v>92</v>
      </c>
      <c r="D19" s="48" t="s">
        <v>93</v>
      </c>
      <c r="E19" s="48" t="s">
        <v>92</v>
      </c>
      <c r="F19" s="51" t="s">
        <v>93</v>
      </c>
      <c r="G19" s="51" t="s">
        <v>94</v>
      </c>
      <c r="H19" s="51"/>
      <c r="I19" s="48">
        <v>0</v>
      </c>
    </row>
    <row r="20" spans="1:9" x14ac:dyDescent="0.25">
      <c r="A20" s="41" t="s">
        <v>42</v>
      </c>
      <c r="B20" s="42">
        <v>0</v>
      </c>
      <c r="C20" s="60">
        <v>0</v>
      </c>
      <c r="D20" s="42">
        <v>221869</v>
      </c>
      <c r="E20" s="42">
        <v>0</v>
      </c>
      <c r="F20" s="43">
        <v>11522</v>
      </c>
      <c r="G20" s="43">
        <v>0</v>
      </c>
      <c r="H20" s="42"/>
      <c r="I20" s="38">
        <v>233391</v>
      </c>
    </row>
    <row r="21" spans="1:9" x14ac:dyDescent="0.25">
      <c r="A21" s="41" t="s">
        <v>43</v>
      </c>
      <c r="B21" s="58">
        <v>0</v>
      </c>
      <c r="C21" s="61">
        <v>0</v>
      </c>
      <c r="D21" s="58">
        <v>224033</v>
      </c>
      <c r="E21" s="59">
        <v>0</v>
      </c>
      <c r="F21" s="59">
        <v>6866</v>
      </c>
      <c r="G21" s="58">
        <v>0</v>
      </c>
      <c r="H21" s="42"/>
      <c r="I21" s="58">
        <v>230899</v>
      </c>
    </row>
    <row r="22" spans="1:9" x14ac:dyDescent="0.25">
      <c r="A22" s="47" t="s">
        <v>44</v>
      </c>
      <c r="B22" s="48" t="s">
        <v>91</v>
      </c>
      <c r="C22" s="50" t="s">
        <v>92</v>
      </c>
      <c r="D22" s="48">
        <v>222951</v>
      </c>
      <c r="E22" s="51" t="s">
        <v>92</v>
      </c>
      <c r="F22" s="51">
        <v>9194</v>
      </c>
      <c r="G22" s="51" t="s">
        <v>94</v>
      </c>
      <c r="H22" s="51"/>
      <c r="I22" s="48">
        <v>232145</v>
      </c>
    </row>
    <row r="23" spans="1:9" x14ac:dyDescent="0.25">
      <c r="A23" s="41" t="s">
        <v>45</v>
      </c>
      <c r="B23" s="42">
        <v>1334882</v>
      </c>
      <c r="C23" s="42">
        <v>526906</v>
      </c>
      <c r="D23" s="42">
        <v>187562</v>
      </c>
      <c r="E23" s="42">
        <v>930278</v>
      </c>
      <c r="F23" s="43">
        <v>176626</v>
      </c>
      <c r="G23" s="43">
        <v>853610</v>
      </c>
      <c r="H23" s="42"/>
      <c r="I23" s="38">
        <v>4009864</v>
      </c>
    </row>
    <row r="24" spans="1:9" x14ac:dyDescent="0.25">
      <c r="A24" s="41" t="s">
        <v>46</v>
      </c>
      <c r="B24" s="58">
        <v>1204889</v>
      </c>
      <c r="C24" s="58">
        <v>575654</v>
      </c>
      <c r="D24" s="58">
        <v>189115</v>
      </c>
      <c r="E24" s="59">
        <v>988949</v>
      </c>
      <c r="F24" s="59">
        <v>107125</v>
      </c>
      <c r="G24" s="58">
        <v>862672</v>
      </c>
      <c r="H24" s="42"/>
      <c r="I24" s="58">
        <v>3928404</v>
      </c>
    </row>
    <row r="25" spans="1:9" x14ac:dyDescent="0.25">
      <c r="A25" s="47" t="s">
        <v>47</v>
      </c>
      <c r="B25" s="48">
        <v>1269886</v>
      </c>
      <c r="C25" s="48">
        <v>551280</v>
      </c>
      <c r="D25" s="48">
        <v>188339</v>
      </c>
      <c r="E25" s="48">
        <v>959614</v>
      </c>
      <c r="F25" s="51">
        <v>141876</v>
      </c>
      <c r="G25" s="51">
        <v>858141</v>
      </c>
      <c r="H25" s="51"/>
      <c r="I25" s="48">
        <v>3969134</v>
      </c>
    </row>
    <row r="26" spans="1:9" x14ac:dyDescent="0.25">
      <c r="A26" s="43" t="s">
        <v>48</v>
      </c>
      <c r="B26" s="42">
        <v>15704045</v>
      </c>
      <c r="C26" s="42">
        <v>7041144</v>
      </c>
      <c r="D26" s="42">
        <v>3309596</v>
      </c>
      <c r="E26" s="42">
        <v>7072944</v>
      </c>
      <c r="F26" s="43">
        <v>3915353</v>
      </c>
      <c r="G26" s="43">
        <v>12296744</v>
      </c>
      <c r="H26" s="42"/>
      <c r="I26" s="38">
        <v>49339826</v>
      </c>
    </row>
    <row r="27" spans="1:9" x14ac:dyDescent="0.25">
      <c r="A27" s="42" t="s">
        <v>49</v>
      </c>
      <c r="B27" s="58">
        <v>15210887</v>
      </c>
      <c r="C27" s="58">
        <v>7022784</v>
      </c>
      <c r="D27" s="58">
        <v>3250998</v>
      </c>
      <c r="E27" s="59">
        <v>6889653</v>
      </c>
      <c r="F27" s="59">
        <v>3909726</v>
      </c>
      <c r="G27" s="58">
        <v>12291910</v>
      </c>
      <c r="H27" s="42"/>
      <c r="I27" s="58">
        <v>48575958</v>
      </c>
    </row>
    <row r="28" spans="1:9" x14ac:dyDescent="0.25">
      <c r="A28" s="51" t="s">
        <v>50</v>
      </c>
      <c r="B28" s="48">
        <v>15457466</v>
      </c>
      <c r="C28" s="48">
        <v>7031964</v>
      </c>
      <c r="D28" s="48">
        <v>3280297</v>
      </c>
      <c r="E28" s="48">
        <v>6981299</v>
      </c>
      <c r="F28" s="51">
        <v>3912540</v>
      </c>
      <c r="G28" s="51">
        <v>12294327</v>
      </c>
      <c r="H28" s="51"/>
      <c r="I28" s="48">
        <v>48957892</v>
      </c>
    </row>
    <row r="29" spans="1:9" x14ac:dyDescent="0.25">
      <c r="A29" s="41" t="s">
        <v>51</v>
      </c>
      <c r="B29" s="63">
        <v>55025824</v>
      </c>
      <c r="C29" s="63">
        <v>26433189</v>
      </c>
      <c r="D29" s="63">
        <v>12389956</v>
      </c>
      <c r="E29" s="42">
        <v>28341741</v>
      </c>
      <c r="F29" s="43">
        <v>15021569</v>
      </c>
      <c r="G29" s="43">
        <v>44326150</v>
      </c>
      <c r="H29" s="43"/>
      <c r="I29" s="42">
        <v>181538429</v>
      </c>
    </row>
    <row r="30" spans="1:9" x14ac:dyDescent="0.25">
      <c r="A30" s="41" t="s">
        <v>52</v>
      </c>
      <c r="B30" s="64">
        <v>54212603</v>
      </c>
      <c r="C30" s="64">
        <v>25649989</v>
      </c>
      <c r="D30" s="64">
        <v>12068430</v>
      </c>
      <c r="E30" s="59">
        <v>26155017</v>
      </c>
      <c r="F30" s="59">
        <v>14565577</v>
      </c>
      <c r="G30" s="58">
        <v>43452590</v>
      </c>
      <c r="H30" s="42"/>
      <c r="I30" s="58">
        <v>176104206</v>
      </c>
    </row>
    <row r="31" spans="1:9" x14ac:dyDescent="0.25">
      <c r="A31" s="65" t="s">
        <v>53</v>
      </c>
      <c r="B31" s="66">
        <v>54619214</v>
      </c>
      <c r="C31" s="49">
        <v>26041589</v>
      </c>
      <c r="D31" s="49">
        <v>12229193</v>
      </c>
      <c r="E31" s="51">
        <v>27248379</v>
      </c>
      <c r="F31" s="51">
        <v>14793573</v>
      </c>
      <c r="G31" s="51">
        <v>43889370</v>
      </c>
      <c r="H31" s="51"/>
      <c r="I31" s="48">
        <v>178821317.5</v>
      </c>
    </row>
    <row r="32" spans="1:9" x14ac:dyDescent="0.25">
      <c r="A32" s="67"/>
      <c r="B32" s="68">
        <v>0.1016568089024496</v>
      </c>
      <c r="C32" s="69">
        <v>0.13722726366659116</v>
      </c>
      <c r="D32" s="70">
        <v>6.6416810986628466E-2</v>
      </c>
      <c r="E32" s="71">
        <v>0.10524618730530723</v>
      </c>
      <c r="F32" s="70">
        <v>5.6776547491265296E-2</v>
      </c>
      <c r="G32" s="70">
        <v>0.16193816407025208</v>
      </c>
      <c r="H32" s="72"/>
      <c r="I32" s="67"/>
    </row>
    <row r="33" spans="1:188" x14ac:dyDescent="0.25">
      <c r="A33" s="27" t="s">
        <v>54</v>
      </c>
      <c r="B33" s="28">
        <v>0.1016568089024496</v>
      </c>
      <c r="C33" s="28">
        <v>0.13722726366659116</v>
      </c>
      <c r="D33" s="28">
        <v>6.6416810986628466E-2</v>
      </c>
      <c r="E33" s="28">
        <v>0.10524618730530723</v>
      </c>
      <c r="F33" s="28">
        <v>5.6776547491265296E-2</v>
      </c>
      <c r="G33" s="28">
        <v>0.16193816407025208</v>
      </c>
      <c r="H33" s="29"/>
      <c r="I33" s="28">
        <v>0.11605626940982582</v>
      </c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</row>
    <row r="34" spans="1:188" ht="0.75" customHeight="1" x14ac:dyDescent="0.25">
      <c r="D34" s="74"/>
    </row>
    <row r="35" spans="1:188" ht="12" customHeight="1" x14ac:dyDescent="0.25">
      <c r="B35" s="75"/>
      <c r="C35" s="75"/>
      <c r="D35" s="75"/>
      <c r="E35" s="75"/>
      <c r="F35" s="75"/>
      <c r="G35" s="75"/>
      <c r="I35" s="75"/>
    </row>
    <row r="36" spans="1:188" x14ac:dyDescent="0.25">
      <c r="F36" s="76"/>
    </row>
    <row r="38" spans="1:188" ht="15.6" customHeight="1" x14ac:dyDescent="0.25">
      <c r="J38" s="1"/>
      <c r="K38" s="1"/>
    </row>
    <row r="39" spans="1:188" ht="15.6" customHeight="1" x14ac:dyDescent="0.25">
      <c r="J39" s="1"/>
      <c r="K39" s="1"/>
    </row>
    <row r="40" spans="1:188" ht="12.6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</row>
    <row r="41" spans="1:188" ht="15.6" customHeight="1" x14ac:dyDescent="0.25">
      <c r="A41" s="1"/>
      <c r="B41" s="1"/>
      <c r="J41" s="1"/>
      <c r="K41" s="1"/>
    </row>
    <row r="42" spans="1:188" ht="12.6" customHeight="1" x14ac:dyDescent="0.25"/>
  </sheetData>
  <sheetProtection algorithmName="SHA-512" hashValue="lI9LuJhH63+0vXGyKd+o81PheFsrxFEGJtTxjHjdJHT+dh7snOMY86LluppTnswUyGn4ePvO5Ko4dS+NDrMQxA==" saltValue="smnjbHZ/rustrj8XSMMWJw==" spinCount="100000" sheet="1" objects="1" scenarios="1"/>
  <pageMargins left="0.5" right="0.6" top="1" bottom="1" header="0.5" footer="0.5"/>
  <pageSetup scale="69" orientation="landscape"/>
  <headerFooter alignWithMargins="0">
    <oddFooter>&amp;L&amp;F [&amp;A]&amp;RPage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E14"/>
  <sheetViews>
    <sheetView zoomScale="9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/>
    </sheetView>
  </sheetViews>
  <sheetFormatPr defaultRowHeight="15.75" x14ac:dyDescent="0.25"/>
  <cols>
    <col min="1" max="1" width="9.140625" style="4"/>
    <col min="2" max="2" width="12.28515625" style="4" customWidth="1"/>
    <col min="3" max="3" width="18.7109375" style="4" customWidth="1"/>
    <col min="4" max="4" width="16.7109375" style="4" customWidth="1"/>
    <col min="5" max="5" width="21" style="4" bestFit="1" customWidth="1"/>
    <col min="6" max="16384" width="9.140625" style="4"/>
  </cols>
  <sheetData>
    <row r="1" spans="1:5" x14ac:dyDescent="0.25">
      <c r="A1" s="77" t="s">
        <v>90</v>
      </c>
      <c r="B1" s="78"/>
      <c r="C1" s="78"/>
      <c r="D1" s="78"/>
      <c r="E1" s="78"/>
    </row>
    <row r="2" spans="1:5" x14ac:dyDescent="0.25">
      <c r="A2" s="77" t="s">
        <v>55</v>
      </c>
      <c r="B2" s="78"/>
      <c r="C2" s="78"/>
      <c r="D2" s="78"/>
      <c r="E2" s="78"/>
    </row>
    <row r="4" spans="1:5" x14ac:dyDescent="0.25">
      <c r="A4" s="79" t="s">
        <v>56</v>
      </c>
      <c r="B4" s="79" t="s">
        <v>57</v>
      </c>
      <c r="C4" s="79" t="s">
        <v>58</v>
      </c>
      <c r="D4" s="79" t="s">
        <v>59</v>
      </c>
      <c r="E4" s="79" t="s">
        <v>60</v>
      </c>
    </row>
    <row r="5" spans="1:5" ht="31.5" x14ac:dyDescent="0.25">
      <c r="A5" s="80" t="s">
        <v>61</v>
      </c>
      <c r="B5" s="81" t="s">
        <v>23</v>
      </c>
      <c r="C5" s="82" t="s">
        <v>62</v>
      </c>
      <c r="D5" s="82" t="s">
        <v>63</v>
      </c>
      <c r="E5" s="82" t="s">
        <v>64</v>
      </c>
    </row>
    <row r="6" spans="1:5" x14ac:dyDescent="0.25">
      <c r="A6" s="85">
        <v>103</v>
      </c>
      <c r="B6" s="85" t="s">
        <v>3</v>
      </c>
      <c r="C6" s="90">
        <v>0.21</v>
      </c>
      <c r="D6" s="87">
        <v>7.5749999999999998E-2</v>
      </c>
      <c r="E6" s="87">
        <v>0.26984249999999999</v>
      </c>
    </row>
    <row r="7" spans="1:5" x14ac:dyDescent="0.25">
      <c r="A7" s="85"/>
      <c r="B7" s="85" t="s">
        <v>89</v>
      </c>
      <c r="C7" s="90">
        <v>0.21</v>
      </c>
      <c r="D7" s="87">
        <v>6.1780000000000002E-2</v>
      </c>
      <c r="E7" s="87">
        <v>0.25880619999999999</v>
      </c>
    </row>
    <row r="8" spans="1:5" x14ac:dyDescent="0.25">
      <c r="A8" s="85">
        <v>555</v>
      </c>
      <c r="B8" s="85" t="s">
        <v>6</v>
      </c>
      <c r="C8" s="90">
        <v>0.21</v>
      </c>
      <c r="D8" s="87">
        <v>5.2650000000000002E-2</v>
      </c>
      <c r="E8" s="87">
        <v>0.25159350000000003</v>
      </c>
    </row>
    <row r="9" spans="1:5" x14ac:dyDescent="0.25">
      <c r="A9" s="85">
        <v>712</v>
      </c>
      <c r="B9" s="85" t="s">
        <v>7</v>
      </c>
      <c r="C9" s="90">
        <v>0.21</v>
      </c>
      <c r="D9" s="87">
        <v>5.1180000000000003E-2</v>
      </c>
      <c r="E9" s="87">
        <v>0.25043219999999999</v>
      </c>
    </row>
    <row r="10" spans="1:5" x14ac:dyDescent="0.25">
      <c r="A10" s="85">
        <v>777</v>
      </c>
      <c r="B10" s="85" t="s">
        <v>8</v>
      </c>
      <c r="C10" s="90">
        <v>0.21</v>
      </c>
      <c r="D10" s="87">
        <v>4.7390000000000002E-2</v>
      </c>
      <c r="E10" s="87">
        <v>0.24743809999999999</v>
      </c>
    </row>
    <row r="11" spans="1:5" x14ac:dyDescent="0.25">
      <c r="A11" s="85">
        <v>802</v>
      </c>
      <c r="B11" s="85" t="s">
        <v>9</v>
      </c>
      <c r="C11" s="90">
        <v>0.21</v>
      </c>
      <c r="D11" s="87">
        <v>5.0349999999999999E-2</v>
      </c>
      <c r="E11" s="87">
        <v>0.24977649999999998</v>
      </c>
    </row>
    <row r="13" spans="1:5" x14ac:dyDescent="0.25">
      <c r="A13" s="4" t="s">
        <v>65</v>
      </c>
    </row>
    <row r="14" spans="1:5" x14ac:dyDescent="0.25">
      <c r="A14" s="24" t="s">
        <v>97</v>
      </c>
    </row>
  </sheetData>
  <sheetProtection algorithmName="SHA-512" hashValue="L2LmrVCgzKb6cL+hKv4LjG43FDOWN/nDU5FzE3NAOUvKbtYDzLF8k/QB/xY3+U2TiAvmBPyBwx8vbsfQ14prZQ==" saltValue="OpWFbmSCNtWjxnUKo58vgQ==" spinCount="100000" sheet="1" objects="1" scenarios="1"/>
  <printOptions horizontalCentered="1"/>
  <pageMargins left="0.75" right="0.75" top="1" bottom="1" header="0.5" footer="0.5"/>
  <pageSetup orientation="landscape"/>
  <headerFooter alignWithMargins="0">
    <oddFooter>&amp;L&amp;F [&amp;A]&amp;RPage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K18"/>
  <sheetViews>
    <sheetView zoomScale="9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/>
    </sheetView>
  </sheetViews>
  <sheetFormatPr defaultRowHeight="15.75" x14ac:dyDescent="0.25"/>
  <cols>
    <col min="1" max="1" width="9.140625" style="4"/>
    <col min="2" max="2" width="12.28515625" style="4" bestFit="1" customWidth="1"/>
    <col min="3" max="7" width="16.7109375" style="4" customWidth="1"/>
    <col min="8" max="8" width="12.7109375" style="4" customWidth="1"/>
    <col min="9" max="9" width="20.7109375" style="4" customWidth="1"/>
    <col min="10" max="16384" width="9.140625" style="4"/>
  </cols>
  <sheetData>
    <row r="1" spans="1:11" ht="15.6" customHeight="1" x14ac:dyDescent="0.25">
      <c r="A1" s="77" t="s">
        <v>90</v>
      </c>
      <c r="B1" s="78"/>
      <c r="C1" s="78"/>
      <c r="D1" s="78"/>
      <c r="E1" s="78"/>
      <c r="F1" s="78"/>
      <c r="G1" s="78"/>
      <c r="H1" s="78"/>
      <c r="I1" s="78"/>
    </row>
    <row r="2" spans="1:11" x14ac:dyDescent="0.25">
      <c r="A2" s="77" t="s">
        <v>66</v>
      </c>
      <c r="B2" s="78"/>
      <c r="C2" s="78"/>
      <c r="D2" s="78"/>
      <c r="E2" s="78"/>
      <c r="F2" s="78"/>
      <c r="G2" s="78"/>
      <c r="H2" s="78"/>
      <c r="I2" s="78"/>
    </row>
    <row r="4" spans="1:11" x14ac:dyDescent="0.25">
      <c r="A4" s="79" t="s">
        <v>56</v>
      </c>
      <c r="B4" s="79" t="s">
        <v>57</v>
      </c>
      <c r="C4" s="79" t="s">
        <v>58</v>
      </c>
      <c r="D4" s="79" t="s">
        <v>59</v>
      </c>
      <c r="E4" s="79" t="s">
        <v>67</v>
      </c>
      <c r="F4" s="79" t="s">
        <v>68</v>
      </c>
      <c r="G4" s="79" t="s">
        <v>69</v>
      </c>
      <c r="H4" s="79" t="s">
        <v>70</v>
      </c>
      <c r="I4" s="79" t="s">
        <v>71</v>
      </c>
    </row>
    <row r="5" spans="1:11" ht="31.5" x14ac:dyDescent="0.25">
      <c r="A5" s="80" t="s">
        <v>61</v>
      </c>
      <c r="B5" s="81" t="s">
        <v>23</v>
      </c>
      <c r="C5" s="82" t="s">
        <v>72</v>
      </c>
      <c r="D5" s="82" t="s">
        <v>73</v>
      </c>
      <c r="E5" s="82" t="s">
        <v>74</v>
      </c>
      <c r="F5" s="82" t="s">
        <v>75</v>
      </c>
      <c r="G5" s="82" t="s">
        <v>76</v>
      </c>
      <c r="H5" s="82" t="s">
        <v>64</v>
      </c>
      <c r="I5" s="82" t="s">
        <v>77</v>
      </c>
    </row>
    <row r="6" spans="1:11" x14ac:dyDescent="0.25">
      <c r="A6" s="85">
        <v>103</v>
      </c>
      <c r="B6" s="85" t="s">
        <v>3</v>
      </c>
      <c r="C6" s="86">
        <v>12229193</v>
      </c>
      <c r="D6" s="87">
        <v>0.10680000000000001</v>
      </c>
      <c r="E6" s="86">
        <v>1306077.8124000002</v>
      </c>
      <c r="F6" s="86">
        <v>812224</v>
      </c>
      <c r="G6" s="86">
        <v>493853.81240000017</v>
      </c>
      <c r="H6" s="87">
        <v>0.26984249999999999</v>
      </c>
      <c r="I6" s="86">
        <v>676366.14346904634</v>
      </c>
      <c r="K6" s="83"/>
    </row>
    <row r="7" spans="1:11" x14ac:dyDescent="0.25">
      <c r="A7" s="85"/>
      <c r="B7" s="85" t="s">
        <v>89</v>
      </c>
      <c r="C7" s="86">
        <v>14793573</v>
      </c>
      <c r="D7" s="87">
        <v>0.10680000000000001</v>
      </c>
      <c r="E7" s="86">
        <v>1579953.5964000002</v>
      </c>
      <c r="F7" s="86">
        <v>839928</v>
      </c>
      <c r="G7" s="86">
        <v>740025.59640000015</v>
      </c>
      <c r="H7" s="87">
        <v>0.25880619999999999</v>
      </c>
      <c r="I7" s="86">
        <v>998423.8891366875</v>
      </c>
      <c r="K7" s="83"/>
    </row>
    <row r="8" spans="1:11" x14ac:dyDescent="0.25">
      <c r="A8" s="85">
        <v>555</v>
      </c>
      <c r="B8" s="85" t="s">
        <v>6</v>
      </c>
      <c r="C8" s="86">
        <v>27248379</v>
      </c>
      <c r="D8" s="87">
        <v>0.10680000000000001</v>
      </c>
      <c r="E8" s="86">
        <v>2910126.8772</v>
      </c>
      <c r="F8" s="86">
        <v>2867788</v>
      </c>
      <c r="G8" s="86">
        <v>42338.877199999988</v>
      </c>
      <c r="H8" s="87">
        <v>0.25159350000000003</v>
      </c>
      <c r="I8" s="86">
        <v>56572.032979403557</v>
      </c>
      <c r="K8" s="83"/>
    </row>
    <row r="9" spans="1:11" x14ac:dyDescent="0.25">
      <c r="A9" s="85">
        <v>712</v>
      </c>
      <c r="B9" s="85" t="s">
        <v>7</v>
      </c>
      <c r="C9" s="86">
        <v>26041589</v>
      </c>
      <c r="D9" s="87">
        <v>0.10680000000000001</v>
      </c>
      <c r="E9" s="86">
        <v>2781241.7052000002</v>
      </c>
      <c r="F9" s="86">
        <v>3573616</v>
      </c>
      <c r="G9" s="86">
        <v>-792374.2947999998</v>
      </c>
      <c r="H9" s="87">
        <v>0.25043219999999999</v>
      </c>
      <c r="I9" s="86">
        <v>-1057108.2359727831</v>
      </c>
      <c r="K9" s="83"/>
    </row>
    <row r="10" spans="1:11" x14ac:dyDescent="0.25">
      <c r="A10" s="85">
        <v>777</v>
      </c>
      <c r="B10" s="85" t="s">
        <v>8</v>
      </c>
      <c r="C10" s="86">
        <v>54619214</v>
      </c>
      <c r="D10" s="87">
        <v>0.10680000000000001</v>
      </c>
      <c r="E10" s="86">
        <v>5833332.0552000003</v>
      </c>
      <c r="F10" s="86">
        <v>5552415</v>
      </c>
      <c r="G10" s="86">
        <v>280917.05520000029</v>
      </c>
      <c r="H10" s="87">
        <v>0.24743809999999999</v>
      </c>
      <c r="I10" s="86">
        <v>373280.99549020524</v>
      </c>
      <c r="K10" s="83"/>
    </row>
    <row r="11" spans="1:11" x14ac:dyDescent="0.25">
      <c r="A11" s="85">
        <v>802</v>
      </c>
      <c r="B11" s="85" t="s">
        <v>9</v>
      </c>
      <c r="C11" s="86">
        <v>43889370</v>
      </c>
      <c r="D11" s="87">
        <v>0.10680000000000001</v>
      </c>
      <c r="E11" s="86">
        <v>4687384.716</v>
      </c>
      <c r="F11" s="86">
        <v>7107364</v>
      </c>
      <c r="G11" s="86">
        <v>-2419979.284</v>
      </c>
      <c r="H11" s="87">
        <v>0.24977649999999998</v>
      </c>
      <c r="I11" s="86">
        <v>-3225677.7933509145</v>
      </c>
      <c r="K11" s="83"/>
    </row>
    <row r="12" spans="1:11" x14ac:dyDescent="0.25">
      <c r="A12" s="88"/>
      <c r="B12" s="89" t="s">
        <v>20</v>
      </c>
      <c r="C12" s="86">
        <v>178821318</v>
      </c>
      <c r="D12" s="88"/>
      <c r="E12" s="86">
        <v>19098116.762400001</v>
      </c>
      <c r="F12" s="86">
        <v>20753335</v>
      </c>
      <c r="G12" s="86">
        <v>-1655218.2375999992</v>
      </c>
      <c r="H12" s="90"/>
      <c r="I12" s="86">
        <v>-2178142.9682483552</v>
      </c>
    </row>
    <row r="14" spans="1:11" x14ac:dyDescent="0.25">
      <c r="A14" s="4" t="s">
        <v>65</v>
      </c>
    </row>
    <row r="15" spans="1:11" x14ac:dyDescent="0.25">
      <c r="A15" s="24" t="s">
        <v>98</v>
      </c>
    </row>
    <row r="16" spans="1:11" x14ac:dyDescent="0.25">
      <c r="A16" s="24" t="s">
        <v>99</v>
      </c>
      <c r="E16" s="84"/>
    </row>
    <row r="17" spans="1:1" x14ac:dyDescent="0.25">
      <c r="A17" s="24" t="s">
        <v>100</v>
      </c>
    </row>
    <row r="18" spans="1:1" x14ac:dyDescent="0.25">
      <c r="A18" s="24" t="s">
        <v>101</v>
      </c>
    </row>
  </sheetData>
  <sheetProtection algorithmName="SHA-512" hashValue="WPjnVuFs8/4AYjQn9XARSkXArvxDChCbbpwdOr06jNFqbMaZfz5AWTTe9JMWtaoOOx/nlxMAiIYsRPNUMpaRGA==" saltValue="SHxl0UU0oDJ9vyuMCIhf2g==" spinCount="100000" sheet="1" objects="1" scenarios="1"/>
  <printOptions horizontalCentered="1"/>
  <pageMargins left="0.75" right="0.75" top="1" bottom="1" header="0.5" footer="0.5"/>
  <pageSetup scale="90" orientation="landscape"/>
  <headerFooter alignWithMargins="0">
    <oddFooter>&amp;L&amp;F [&amp;A]&amp;RPage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/>
    </sheetView>
  </sheetViews>
  <sheetFormatPr defaultRowHeight="15.75" x14ac:dyDescent="0.25"/>
  <cols>
    <col min="1" max="1" width="9.140625" style="4"/>
    <col min="2" max="2" width="10.7109375" style="4" customWidth="1"/>
    <col min="3" max="4" width="16.7109375" style="4" customWidth="1"/>
    <col min="5" max="5" width="12.7109375" style="4" customWidth="1"/>
    <col min="6" max="6" width="18.7109375" style="4" customWidth="1"/>
    <col min="7" max="7" width="17.5703125" style="4" bestFit="1" customWidth="1"/>
    <col min="8" max="16384" width="9.140625" style="4"/>
  </cols>
  <sheetData>
    <row r="1" spans="1:7" ht="15.6" customHeight="1" x14ac:dyDescent="0.25">
      <c r="A1" s="77" t="s">
        <v>90</v>
      </c>
      <c r="B1" s="78"/>
      <c r="C1" s="78"/>
      <c r="D1" s="78"/>
      <c r="E1" s="78"/>
      <c r="F1" s="78"/>
      <c r="G1" s="78"/>
    </row>
    <row r="3" spans="1:7" x14ac:dyDescent="0.25">
      <c r="A3" s="79" t="s">
        <v>56</v>
      </c>
      <c r="B3" s="79" t="s">
        <v>57</v>
      </c>
      <c r="C3" s="79" t="s">
        <v>58</v>
      </c>
      <c r="D3" s="79" t="s">
        <v>59</v>
      </c>
      <c r="E3" s="79" t="s">
        <v>78</v>
      </c>
      <c r="F3" s="79" t="s">
        <v>68</v>
      </c>
      <c r="G3" s="79" t="s">
        <v>79</v>
      </c>
    </row>
    <row r="4" spans="1:7" x14ac:dyDescent="0.25">
      <c r="A4" s="92"/>
      <c r="B4" s="92"/>
      <c r="C4" s="93" t="s">
        <v>80</v>
      </c>
      <c r="D4" s="94"/>
      <c r="E4" s="92"/>
      <c r="F4" s="92"/>
      <c r="G4" s="92"/>
    </row>
    <row r="5" spans="1:7" ht="26.1" customHeight="1" x14ac:dyDescent="0.25">
      <c r="A5" s="95" t="s">
        <v>61</v>
      </c>
      <c r="B5" s="96" t="s">
        <v>23</v>
      </c>
      <c r="C5" s="95" t="s">
        <v>81</v>
      </c>
      <c r="D5" s="95" t="s">
        <v>82</v>
      </c>
      <c r="E5" s="95" t="s">
        <v>83</v>
      </c>
      <c r="F5" s="97" t="s">
        <v>84</v>
      </c>
      <c r="G5" s="95" t="s">
        <v>85</v>
      </c>
    </row>
    <row r="6" spans="1:7" x14ac:dyDescent="0.25">
      <c r="A6" s="98">
        <v>103</v>
      </c>
      <c r="B6" s="98" t="s">
        <v>3</v>
      </c>
      <c r="C6" s="99">
        <v>2509120.0809999998</v>
      </c>
      <c r="D6" s="99">
        <v>865840.21100000001</v>
      </c>
      <c r="E6" s="100">
        <v>2.8979020021512949</v>
      </c>
      <c r="F6" s="99">
        <v>676366.14346904634</v>
      </c>
      <c r="G6" s="100">
        <v>3.6790693987173184</v>
      </c>
    </row>
    <row r="7" spans="1:7" x14ac:dyDescent="0.25">
      <c r="A7" s="98"/>
      <c r="B7" s="98" t="s">
        <v>89</v>
      </c>
      <c r="C7" s="99">
        <v>1419892.273</v>
      </c>
      <c r="D7" s="99">
        <v>557280.44499999995</v>
      </c>
      <c r="E7" s="100">
        <v>2.5478953832661402</v>
      </c>
      <c r="F7" s="99">
        <v>998423.8891366875</v>
      </c>
      <c r="G7" s="100">
        <v>4.3394958208818677</v>
      </c>
    </row>
    <row r="8" spans="1:7" x14ac:dyDescent="0.25">
      <c r="A8" s="98">
        <v>555</v>
      </c>
      <c r="B8" s="98" t="s">
        <v>6</v>
      </c>
      <c r="C8" s="99">
        <v>4335011.1179999998</v>
      </c>
      <c r="D8" s="99">
        <v>1707258.3570000001</v>
      </c>
      <c r="E8" s="100">
        <v>2.5391652647215595</v>
      </c>
      <c r="F8" s="99">
        <v>56572.032979403557</v>
      </c>
      <c r="G8" s="100">
        <v>2.5723014521928054</v>
      </c>
    </row>
    <row r="9" spans="1:7" x14ac:dyDescent="0.25">
      <c r="A9" s="98">
        <v>712</v>
      </c>
      <c r="B9" s="98" t="s">
        <v>7</v>
      </c>
      <c r="C9" s="99">
        <v>6200920.7539999997</v>
      </c>
      <c r="D9" s="99">
        <v>2282633.338</v>
      </c>
      <c r="E9" s="100">
        <v>2.7165645269306058</v>
      </c>
      <c r="F9" s="99">
        <v>-1057108.2359727831</v>
      </c>
      <c r="G9" s="100">
        <v>2.253455442184213</v>
      </c>
    </row>
    <row r="10" spans="1:7" x14ac:dyDescent="0.25">
      <c r="A10" s="98">
        <v>777</v>
      </c>
      <c r="B10" s="98" t="s">
        <v>8</v>
      </c>
      <c r="C10" s="99">
        <v>5912705.8870000001</v>
      </c>
      <c r="D10" s="99">
        <v>2634569.906</v>
      </c>
      <c r="E10" s="100">
        <v>2.2442774714515394</v>
      </c>
      <c r="F10" s="99">
        <v>373280.99549020524</v>
      </c>
      <c r="G10" s="100">
        <v>2.3859632147829619</v>
      </c>
    </row>
    <row r="11" spans="1:7" x14ac:dyDescent="0.25">
      <c r="A11" s="98">
        <v>802</v>
      </c>
      <c r="B11" s="98" t="s">
        <v>9</v>
      </c>
      <c r="C11" s="99">
        <v>14115340.231000001</v>
      </c>
      <c r="D11" s="99">
        <v>5589308.466</v>
      </c>
      <c r="E11" s="100">
        <v>2.5254180041885705</v>
      </c>
      <c r="F11" s="99">
        <v>-3225677.7933509145</v>
      </c>
      <c r="G11" s="100">
        <v>1.9483022817386737</v>
      </c>
    </row>
    <row r="13" spans="1:7" x14ac:dyDescent="0.25">
      <c r="A13" s="4" t="s">
        <v>65</v>
      </c>
    </row>
    <row r="14" spans="1:7" x14ac:dyDescent="0.25">
      <c r="A14" s="24" t="s">
        <v>102</v>
      </c>
    </row>
    <row r="15" spans="1:7" x14ac:dyDescent="0.25">
      <c r="A15" s="24" t="s">
        <v>103</v>
      </c>
    </row>
    <row r="16" spans="1:7" x14ac:dyDescent="0.25">
      <c r="A16" s="24" t="s">
        <v>104</v>
      </c>
    </row>
    <row r="17" spans="1:8" x14ac:dyDescent="0.25">
      <c r="C17" s="91"/>
      <c r="D17" s="91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</sheetData>
  <sheetProtection algorithmName="SHA-512" hashValue="8a4NFLi44ZpYMAInQhC4+5WlW14YFushp/sldnsivMNQCalr/EaaHoSW/P6WBY21g+C5ZKhsu1eOH3af/866jw==" saltValue="Cv7jJh58hpkQwVcdEAZBYQ==" spinCount="100000" sheet="1" objects="1" scenarios="1"/>
  <printOptions horizontalCentered="1"/>
  <pageMargins left="0.75" right="0.75" top="1" bottom="1" header="0.5" footer="0.5"/>
  <pageSetup orientation="landscape"/>
  <headerFooter alignWithMargins="0">
    <oddFooter>&amp;L&amp;F [&amp;A]&amp;RPage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Inputs From Decisions</vt:lpstr>
      <vt:lpstr>RSAM_Class_I_Costs_and_Rev</vt:lpstr>
      <vt:lpstr>Input (R-1 Sch 250 Part A)</vt:lpstr>
      <vt:lpstr>Tax Rate Formulas</vt:lpstr>
      <vt:lpstr>Shortfall (Surplus) Formulas</vt:lpstr>
      <vt:lpstr>Table</vt:lpstr>
      <vt:lpstr>'Input (R-1 Sch 250 Part A)'!Print_Area</vt:lpstr>
      <vt:lpstr>RSAM_2005_Costs_and_Revenues_for_Class_I_RRs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Pelsey</dc:creator>
  <cp:lastModifiedBy>Eddlemon, John</cp:lastModifiedBy>
  <cp:lastPrinted>2025-04-09T13:16:47Z</cp:lastPrinted>
  <dcterms:created xsi:type="dcterms:W3CDTF">2010-04-05T15:06:46Z</dcterms:created>
  <dcterms:modified xsi:type="dcterms:W3CDTF">2026-05-07T21:55:15Z</dcterms:modified>
</cp:coreProperties>
</file>