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STNT\Regulatory Reporting\US Regulation\2023\STB ANNUAL\GTC R1\Sch 250\Submission to STB\"/>
    </mc:Choice>
  </mc:AlternateContent>
  <xr:revisionPtr revIDLastSave="0" documentId="8_{D7A285CE-5B43-4BB9-93A5-7F82200D7E15}" xr6:coauthVersionLast="47" xr6:coauthVersionMax="47" xr10:uidLastSave="{00000000-0000-0000-0000-000000000000}"/>
  <bookViews>
    <workbookView xWindow="-57720" yWindow="-120" windowWidth="29040" windowHeight="15840" xr2:uid="{2377C60A-117E-4322-A363-A856B86F0343}"/>
  </bookViews>
  <sheets>
    <sheet name="1.1 Sch250 " sheetId="1" r:id="rId1"/>
    <sheet name="1.2 Part b" sheetId="2" r:id="rId2"/>
    <sheet name="1.3 Footnote" sheetId="3" r:id="rId3"/>
  </sheets>
  <definedNames>
    <definedName name="_xlnm._FilterDatabase" localSheetId="0" hidden="1">'1.1 Sch250 '!#REF!</definedName>
    <definedName name="as" hidden="1">{"baldec95",#N/A,FALSE,"12-95";"bal_mar95",#N/A,FALSE,"detail 3-95";"balmar96",#N/A,FALSE,"detail 3-96"}</definedName>
    <definedName name="Companies" localSheetId="0">'1.1 Sch250 '!$A$26:$F$62</definedName>
    <definedName name="CY_FA503">#REF!</definedName>
    <definedName name="df" hidden="1">{#N/A,#N/A,FALSE,"cover";#N/A,#N/A,FALSE,"consolidated balance sheet";#N/A,#N/A,FALSE,"consolidated income statement";#N/A,#N/A,FALSE,"consolidated shareholder equity";#N/A,#N/A,FALSE,"gtc consolidated cash flow";"pg14",#N/A,FALSE,"company consolidated";"pg15",#N/A,FALSE,"company consolidated";"pg16",#N/A,FALSE,"company consolidated";"pg17",#N/A,FALSE,"company consolidated";"pg18",#N/A,FALSE,"company consolidated"}</definedName>
    <definedName name="DG_16">#REF!</definedName>
    <definedName name="gw" hidden="1">{#N/A,#N/A,FALSE,"variances";#N/A,#N/A,FALSE,"bs var";#N/A,#N/A,FALSE,"is var"}</definedName>
    <definedName name="ITC">#REF!</definedName>
    <definedName name="LY_FA503">#REF!</definedName>
    <definedName name="NR_PROP_15">#REF!</definedName>
    <definedName name="_xlnm.Print_Area" localSheetId="0">'1.1 Sch250 '!$B$2:$F$60</definedName>
    <definedName name="_xlnm.Print_Area" localSheetId="1">'1.2 Part b'!$A$2:$F$76</definedName>
    <definedName name="_xlnm.Print_Area" localSheetId="2">'1.3 Footnote'!$A$1:$B$7</definedName>
    <definedName name="_xlnm.Print_Titles" localSheetId="0">'1.1 Sch250 '!$1:$4</definedName>
    <definedName name="SAPBEXhrIndnt" hidden="1">"Wide"</definedName>
    <definedName name="SAPFuncF4Help" hidden="1">Main.SAPF4Help()</definedName>
    <definedName name="SAPsysID" hidden="1">"708C5W7SBKP804JT78WJ0JNKI"</definedName>
    <definedName name="SAPwbID" hidden="1">"ARS"</definedName>
    <definedName name="Sch250_tab2.1withREF" localSheetId="0">'1.1 Sch250 '!$A$1:$F$62</definedName>
    <definedName name="Sch250_tab4A" localSheetId="0">'1.1 Sch250 '!$A$2:$F$62</definedName>
    <definedName name="sd" hidden="1">{"pg17",#N/A,FALSE,"company consolidated";"pg15",#N/A,FALSE,"company consolidated"}</definedName>
    <definedName name="vc" hidden="1">{"baldec95",#N/A,FALSE,"12-95";"bal_mar95",#N/A,FALSE,"detail 3-95";"balmar96",#N/A,FALSE,"detail 3-96"}</definedName>
    <definedName name="wrn.94finstmts." hidden="1">{"scfp",#N/A,TRUE,"D-5";"restmt",#N/A,TRUE,"D-4";"balsheet",#N/A,TRUE,"D-3";"incstmt",#N/A,TRUE,"D-2"}</definedName>
    <definedName name="wrn.all." hidden="1">{#N/A,#N/A,FALSE,"cover";#N/A,#N/A,FALSE,"consolidated balance sheet";#N/A,#N/A,FALSE,"consolidated income statement";#N/A,#N/A,FALSE,"consolidated shareholder equity";#N/A,#N/A,FALSE,"gtc consolidated cash flow";"pg14",#N/A,FALSE,"company consolidated";"pg15",#N/A,FALSE,"company consolidated";"pg16",#N/A,FALSE,"company consolidated";"pg17",#N/A,FALSE,"company consolidated";"pg18",#N/A,FALSE,"company consolidated"}</definedName>
    <definedName name="wrn.bal_detail." hidden="1">{"baldec95",#N/A,FALSE,"12-95";"bal_mar95",#N/A,FALSE,"detail 3-95";"balmar96",#N/A,FALSE,"detail 3-96"}</definedName>
    <definedName name="wrn.fs." hidden="1">{#N/A,#N/A,FALSE,"COVER";#N/A,#N/A,FALSE,"IS-US";#N/A,#N/A,FALSE,"BS-US";#N/A,#N/A,FALSE,"scfp-us"}</definedName>
    <definedName name="wrn.fs1" hidden="1">{#N/A,#N/A,FALSE,"COVER";#N/A,#N/A,FALSE,"IS-US";#N/A,#N/A,FALSE,"BS-US";#N/A,#N/A,FALSE,"scfp-us"}</definedName>
    <definedName name="wrn.load." hidden="1">{#N/A,#N/A,FALSE,"LOAD INFO-BS";#N/A,#N/A,FALSE,"LOAD INFO-IS";#N/A,#N/A,FALSE,"FA-US";#N/A,#N/A,FALSE,"CONSO ADJ (2)"}</definedName>
    <definedName name="wrn.test." hidden="1">{"pg17",#N/A,FALSE,"company consolidated";"pg15",#N/A,FALSE,"company consolidated"}</definedName>
    <definedName name="wrn.VARIANCES." hidden="1">{#N/A,#N/A,FALSE,"variances";#N/A,#N/A,FALSE,"bs var";#N/A,#N/A,FALSE,"is var"}</definedName>
    <definedName name="xxx" hidden="1">Main.SAPF4Help()</definedName>
    <definedName name="xxx2" hidden="1">{"baldec95",#N/A,FALSE,"12-95";"bal_mar95",#N/A,FALSE,"detail 3-95";"balmar96",#N/A,FALSE,"detail 3-96"}</definedName>
    <definedName name="xxx3" hidden="1">{"pg17",#N/A,FALSE,"company consolidated";"pg15",#N/A,FALSE,"company consolidated"}</definedName>
    <definedName name="xxx4" hidden="1">{#N/A,#N/A,FALSE,"variances";#N/A,#N/A,FALSE,"bs var";#N/A,#N/A,FALSE,"is var"}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2" l="1"/>
  <c r="E72" i="2"/>
  <c r="E74" i="2" s="1"/>
  <c r="E48" i="2"/>
  <c r="E25" i="2"/>
  <c r="E23" i="1"/>
  <c r="E25" i="1" s="1"/>
  <c r="D23" i="1"/>
  <c r="D25" i="1" s="1"/>
  <c r="E16" i="1"/>
  <c r="E51" i="2" l="1"/>
  <c r="E53" i="2" s="1"/>
</calcChain>
</file>

<file path=xl/sharedStrings.xml><?xml version="1.0" encoding="utf-8"?>
<sst xmlns="http://schemas.openxmlformats.org/spreadsheetml/2006/main" count="135" uniqueCount="111">
  <si>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</si>
  <si>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</si>
  <si>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</si>
  <si>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</si>
  <si>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</si>
  <si>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</si>
  <si>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</si>
  <si>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</si>
  <si>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</si>
  <si>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</si>
  <si>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</si>
  <si>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</si>
  <si>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</si>
  <si>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</si>
  <si>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</si>
  <si>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</si>
  <si>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</si>
  <si>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</si>
  <si>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</si>
  <si>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</si>
  <si>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</si>
  <si>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</si>
  <si>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</si>
  <si>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</si>
  <si>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</si>
  <si>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</si>
  <si>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</si>
  <si>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</si>
  <si>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</si>
  <si>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</si>
  <si>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</si>
  <si>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Name of Affiliate</t>
  </si>
  <si>
    <t>Nature of Business</t>
  </si>
  <si>
    <t>NOTICE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</si>
  <si>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</si>
  <si>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</si>
  <si>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</si>
  <si>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</si>
  <si>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</si>
  <si>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</si>
  <si>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</si>
  <si>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</si>
  <si>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</si>
  <si>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</si>
  <si>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</si>
  <si>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</si>
  <si>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</si>
  <si>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</si>
  <si>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</si>
  <si>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</si>
  <si>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</si>
  <si>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</si>
  <si>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</si>
  <si>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</si>
  <si>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</si>
  <si>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</si>
  <si>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</si>
  <si>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</si>
  <si>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</si>
  <si>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</si>
  <si>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</si>
  <si>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</si>
  <si>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</si>
  <si>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</si>
  <si>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</si>
  <si>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</si>
  <si>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</si>
  <si>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</si>
  <si>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</si>
  <si>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</si>
  <si>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</si>
  <si>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</si>
  <si>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</si>
  <si>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</si>
  <si>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</si>
  <si>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</si>
  <si>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</si>
  <si>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</si>
  <si>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</si>
  <si>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</si>
  <si>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</si>
  <si>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</si>
  <si>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</si>
  <si>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</si>
  <si>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>Road Initials :  GTC    Year:   2023</t>
  </si>
  <si>
    <t>Grand Trunk Corporation</t>
  </si>
  <si>
    <t>Rail-related</t>
  </si>
  <si>
    <t>Bessemer and Lake Erie Railroad Company</t>
  </si>
  <si>
    <t>Railroad</t>
  </si>
  <si>
    <t>Cedar River Railroad Company</t>
  </si>
  <si>
    <t>Chicago, Central &amp; Pacific Railroad Company</t>
  </si>
  <si>
    <t>CN Customs Brokerage Services (USA) Inc.</t>
  </si>
  <si>
    <t>CN Financial Services VIII, LLC</t>
  </si>
  <si>
    <t>GTC Spectrum Corporation</t>
  </si>
  <si>
    <t>GLF Great Lakes Corp.</t>
  </si>
  <si>
    <t>Grand Trunk Western Railroad Company</t>
  </si>
  <si>
    <t>Great Lakes Fleet, Inc.</t>
  </si>
  <si>
    <t>IC Financial Services Corporation</t>
  </si>
  <si>
    <t>Rail Equipment Leasing</t>
  </si>
  <si>
    <t>IC Leasing Corporation II</t>
  </si>
  <si>
    <t>Illinois Central Corporation</t>
  </si>
  <si>
    <t>Illinois Central Railroad Company</t>
  </si>
  <si>
    <t>Sault Ste. Marie Bridge Company</t>
  </si>
  <si>
    <t>Stellar Distribution Services Inc.</t>
  </si>
  <si>
    <t>The Pittsburgh and Conneaut Dock Company</t>
  </si>
  <si>
    <t>TransX, Ltd.</t>
  </si>
  <si>
    <t>Waterloo Railway Company</t>
  </si>
  <si>
    <t>Wisconsin Central Ltd.</t>
  </si>
  <si>
    <t>Wisconsin Chicago Link Ltd.</t>
  </si>
  <si>
    <t>As at December 31, 2023 and 2022, the net accumulated government grants outstanding were $307,240 and $268,663.</t>
  </si>
  <si>
    <t>Amortization of these grants was $10,738 and $9,523 for the years ended December 31, 2023 and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</si>
</sst>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 Black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" xfId="1" applyBorder="1"/>
    <xf numFmtId="38" fontId="1" fillId="0" borderId="11" xfId="1" applyNumberFormat="1" applyBorder="1"/>
    <xf numFmtId="0" fontId="1" fillId="0" borderId="9" xfId="1" applyBorder="1"/>
    <xf numFmtId="0" fontId="2" fillId="0" borderId="4" xfId="1" applyFont="1" applyBorder="1" applyAlignment="1">
      <alignment horizontal="left"/>
    </xf>
    <xf numFmtId="38" fontId="1" fillId="0" borderId="9" xfId="1" applyNumberFormat="1" applyBorder="1"/>
    <xf numFmtId="38" fontId="1" fillId="0" borderId="10" xfId="1" applyNumberFormat="1" applyBorder="1"/>
    <xf numFmtId="0" fontId="1" fillId="0" borderId="12" xfId="1" applyBorder="1" applyAlignment="1">
      <alignment horizontal="center"/>
    </xf>
    <xf numFmtId="0" fontId="1" fillId="0" borderId="13" xfId="1" quotePrefix="1" applyBorder="1"/>
    <xf numFmtId="38" fontId="2" fillId="0" borderId="9" xfId="1" applyNumberFormat="1" applyFont="1" applyBorder="1" applyAlignment="1">
      <alignment horizontal="center"/>
    </xf>
    <xf numFmtId="164" fontId="1" fillId="2" borderId="12" xfId="2" quotePrefix="1" applyNumberFormat="1" applyFont="1" applyFill="1" applyBorder="1" applyAlignment="1">
      <alignment horizontal="right"/>
    </xf>
    <xf numFmtId="0" fontId="1" fillId="0" borderId="11" xfId="1" applyBorder="1" applyAlignment="1">
      <alignment horizontal="center"/>
    </xf>
    <xf numFmtId="0" fontId="1" fillId="0" borderId="1" xfId="1" quotePrefix="1" applyBorder="1"/>
    <xf numFmtId="0" fontId="1" fillId="0" borderId="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left"/>
    </xf>
    <xf numFmtId="38" fontId="1" fillId="0" borderId="16" xfId="1" applyNumberFormat="1" applyBorder="1"/>
    <xf numFmtId="38" fontId="1" fillId="2" borderId="14" xfId="1" applyNumberFormat="1" applyFill="1" applyBorder="1"/>
    <xf numFmtId="0" fontId="1" fillId="0" borderId="0" xfId="1" applyAlignment="1">
      <alignment horizontal="center"/>
    </xf>
    <xf numFmtId="0" fontId="2" fillId="0" borderId="9" xfId="1" applyFont="1" applyBorder="1" applyAlignment="1">
      <alignment horizontal="left"/>
    </xf>
    <xf numFmtId="38" fontId="1" fillId="2" borderId="9" xfId="1" applyNumberFormat="1" applyFill="1" applyBorder="1"/>
    <xf numFmtId="0" fontId="1" fillId="0" borderId="10" xfId="1" applyBorder="1" applyAlignment="1">
      <alignment horizontal="left"/>
    </xf>
    <xf numFmtId="0" fontId="1" fillId="0" borderId="12" xfId="1" quotePrefix="1" applyBorder="1"/>
    <xf numFmtId="0" fontId="1" fillId="0" borderId="12" xfId="1" applyBorder="1"/>
    <xf numFmtId="164" fontId="1" fillId="0" borderId="12" xfId="2" applyNumberFormat="1" applyFont="1" applyFill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38" fontId="1" fillId="0" borderId="0" xfId="1" applyNumberFormat="1"/>
    <xf numFmtId="0" fontId="1" fillId="0" borderId="5" xfId="1" applyBorder="1"/>
    <xf numFmtId="0" fontId="2" fillId="0" borderId="8" xfId="1" applyFont="1" applyBorder="1"/>
    <xf numFmtId="0" fontId="2" fillId="0" borderId="6" xfId="1" applyFont="1" applyBorder="1"/>
    <xf numFmtId="0" fontId="1" fillId="0" borderId="17" xfId="1" applyBorder="1"/>
    <xf numFmtId="164" fontId="3" fillId="0" borderId="1" xfId="2" applyNumberFormat="1" applyFont="1" applyFill="1" applyBorder="1" applyAlignment="1">
      <alignment horizontal="center" vertical="center"/>
    </xf>
    <xf numFmtId="49" fontId="1" fillId="0" borderId="0" xfId="1" applyNumberFormat="1" applyAlignment="1">
      <alignment horizontal="center"/>
    </xf>
    <xf numFmtId="0" fontId="1" fillId="0" borderId="4" xfId="1" applyBorder="1" applyAlignment="1">
      <alignment horizontal="right"/>
    </xf>
    <xf numFmtId="0" fontId="2" fillId="0" borderId="13" xfId="3" applyFont="1" applyBorder="1" applyAlignment="1">
      <alignment horizontal="center"/>
    </xf>
    <xf numFmtId="0" fontId="2" fillId="0" borderId="18" xfId="3" applyFont="1" applyBorder="1" applyAlignment="1">
      <alignment horizontal="center"/>
    </xf>
    <xf numFmtId="0" fontId="2" fillId="0" borderId="17" xfId="3" applyFont="1" applyBorder="1" applyAlignment="1">
      <alignment horizontal="center"/>
    </xf>
    <xf numFmtId="0" fontId="4" fillId="0" borderId="1" xfId="3" applyFont="1" applyBorder="1" applyAlignment="1">
      <alignment horizontal="right"/>
    </xf>
    <xf numFmtId="0" fontId="4" fillId="0" borderId="2" xfId="3" applyFont="1" applyBorder="1"/>
    <xf numFmtId="0" fontId="1" fillId="0" borderId="2" xfId="3" applyBorder="1"/>
    <xf numFmtId="0" fontId="1" fillId="0" borderId="3" xfId="3" applyBorder="1"/>
    <xf numFmtId="0" fontId="1" fillId="0" borderId="4" xfId="3" applyBorder="1"/>
    <xf numFmtId="0" fontId="1" fillId="0" borderId="0" xfId="3"/>
    <xf numFmtId="0" fontId="1" fillId="0" borderId="5" xfId="3" applyBorder="1"/>
    <xf numFmtId="0" fontId="1" fillId="0" borderId="6" xfId="3" applyBorder="1"/>
    <xf numFmtId="0" fontId="1" fillId="0" borderId="7" xfId="3" applyBorder="1"/>
    <xf numFmtId="0" fontId="1" fillId="0" borderId="8" xfId="3" applyBorder="1"/>
    <xf numFmtId="0" fontId="5" fillId="0" borderId="0" xfId="1" applyFont="1" applyAlignment="1">
      <alignment horizontal="center"/>
    </xf>
    <xf numFmtId="0" fontId="1" fillId="0" borderId="0" xfId="1" applyAlignment="1">
      <alignment horizontal="left"/>
    </xf>
    <xf numFmtId="0" fontId="1" fillId="0" borderId="7" xfId="1" applyBorder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/>
    <xf numFmtId="0" fontId="6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164" fontId="1" fillId="0" borderId="7" xfId="2" applyNumberFormat="1" applyFill="1" applyBorder="1"/>
    <xf numFmtId="164" fontId="1" fillId="0" borderId="0" xfId="1" applyNumberFormat="1"/>
    <xf numFmtId="164" fontId="1" fillId="0" borderId="0" xfId="2" applyNumberFormat="1" applyFill="1" applyBorder="1"/>
    <xf numFmtId="0" fontId="1" fillId="0" borderId="0" xfId="1" quotePrefix="1"/>
    <xf numFmtId="164" fontId="1" fillId="0" borderId="0" xfId="2" applyNumberFormat="1" applyFill="1"/>
    <xf numFmtId="164" fontId="1" fillId="0" borderId="7" xfId="2" applyNumberFormat="1" applyFont="1" applyFill="1" applyBorder="1"/>
    <xf numFmtId="0" fontId="1" fillId="0" borderId="0" xfId="1" quotePrefix="1" applyAlignment="1">
      <alignment horizontal="center"/>
    </xf>
    <xf numFmtId="10" fontId="1" fillId="0" borderId="7" xfId="4" applyNumberFormat="1" applyFill="1" applyBorder="1"/>
    <xf numFmtId="10" fontId="1" fillId="0" borderId="0" xfId="4" applyNumberFormat="1" applyFill="1"/>
    <xf numFmtId="164" fontId="1" fillId="0" borderId="0" xfId="2" applyNumberFormat="1" applyFont="1" applyFill="1"/>
    <xf numFmtId="0" fontId="1" fillId="0" borderId="18" xfId="1" applyBorder="1"/>
    <xf numFmtId="0" fontId="1" fillId="0" borderId="18" xfId="1" applyBorder="1" applyAlignment="1">
      <alignment horizontal="center"/>
    </xf>
    <xf numFmtId="164" fontId="1" fillId="0" borderId="18" xfId="2" applyNumberFormat="1" applyFill="1" applyBorder="1"/>
    <xf numFmtId="164" fontId="1" fillId="0" borderId="0" xfId="2" applyNumberFormat="1" applyFont="1" applyAlignment="1">
      <alignment horizontal="left"/>
    </xf>
    <xf numFmtId="0" fontId="5" fillId="0" borderId="0" xfId="1" applyFont="1"/>
    <xf numFmtId="0" fontId="1" fillId="0" borderId="0" xfId="1" applyAlignment="1">
      <alignment horizontal="center" wrapText="1"/>
    </xf>
    <xf numFmtId="6" fontId="1" fillId="0" borderId="0" xfId="1" applyNumberFormat="1" applyAlignment="1">
      <alignment horizontal="left"/>
    </xf>
  </cellXfs>
  <cellStyles count="5">
    <cellStyle name="Comma 3" xfId="2" xr:uid="{FB810EEA-C7EF-42F2-92CE-9BBD53B15176}"/>
    <cellStyle name="Normal" xfId="0" builtinId="0"/>
    <cellStyle name="Normal 4" xfId="1" xr:uid="{28A4AB4E-8143-414F-8FEB-7BA625C6164A}"/>
    <cellStyle name="Normal 4 2 3" xfId="3" xr:uid="{BD7B9DDA-FED6-4F5C-92C9-8A2324655990}"/>
    <cellStyle name="Percent 3" xfId="4" xr:uid="{387F4E41-9D23-4BEE-BDCD-A5C7669004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7994-8776-446B-8C18-F523F4CDFD4A}">
  <sheetPr>
    <tabColor rgb="FFFFFF00"/>
    <pageSetUpPr fitToPage="1"/>
  </sheetPr>
  <dimension ref="A1:F60"/>
  <sheetViews>
    <sheetView tabSelected="1" workbookViewId="0">
      <selection activeCell="C12" sqref="C12"/>
    </sheetView>
  </sheetViews>
  <sheetFormatPr defaultColWidth="9.140625" defaultRowHeight="12.75" outlineLevelRow="1" x14ac:dyDescent="0.2"/>
  <cols>
    <col min="1" max="1" width="6.140625" style="34" customWidth="1"/>
    <col min="2" max="2" width="7.140625" style="1" customWidth="1"/>
    <col min="3" max="3" width="69.85546875" style="1" customWidth="1"/>
    <col min="4" max="4" width="16" style="1" customWidth="1"/>
    <col min="5" max="5" width="18.140625" style="1" customWidth="1"/>
    <col min="6" max="6" width="7.85546875" style="1" customWidth="1"/>
    <col min="7" max="16384" width="9.140625" style="1"/>
  </cols>
  <sheetData>
    <row r="1" spans="2:6" x14ac:dyDescent="0.2">
      <c r="E1" s="2"/>
    </row>
    <row r="2" spans="2:6" x14ac:dyDescent="0.2">
      <c r="B2" s="1" t="s">
        <v>84</v>
      </c>
      <c r="F2" s="3"/>
    </row>
    <row r="3" spans="2:6" ht="15.75" customHeight="1" x14ac:dyDescent="0.2">
      <c r="B3" s="4" t="s">
        <v>0</v>
      </c>
      <c r="C3" s="5"/>
      <c r="D3" s="5"/>
      <c r="E3" s="5"/>
      <c r="F3" s="6"/>
    </row>
    <row r="4" spans="2:6" x14ac:dyDescent="0.2">
      <c r="B4" s="7" t="s">
        <v>1</v>
      </c>
      <c r="C4" s="8"/>
      <c r="D4" s="8"/>
      <c r="E4" s="8"/>
      <c r="F4" s="9"/>
    </row>
    <row r="5" spans="2:6" x14ac:dyDescent="0.2">
      <c r="B5" s="10"/>
      <c r="C5" s="11"/>
      <c r="D5" s="11"/>
      <c r="E5" s="11"/>
      <c r="F5" s="12"/>
    </row>
    <row r="6" spans="2:6" outlineLevel="1" x14ac:dyDescent="0.2">
      <c r="B6" s="13"/>
      <c r="C6" s="13"/>
      <c r="D6" s="13" t="s">
        <v>2</v>
      </c>
      <c r="E6" s="13" t="s">
        <v>3</v>
      </c>
      <c r="F6" s="13"/>
    </row>
    <row r="7" spans="2:6" outlineLevel="1" x14ac:dyDescent="0.2">
      <c r="B7" s="13" t="s">
        <v>4</v>
      </c>
      <c r="C7" s="13" t="s">
        <v>5</v>
      </c>
      <c r="D7" s="13" t="s">
        <v>6</v>
      </c>
      <c r="E7" s="13" t="s">
        <v>7</v>
      </c>
      <c r="F7" s="14" t="s">
        <v>4</v>
      </c>
    </row>
    <row r="8" spans="2:6" outlineLevel="1" x14ac:dyDescent="0.2">
      <c r="B8" s="15" t="s">
        <v>8</v>
      </c>
      <c r="C8" s="15" t="s">
        <v>9</v>
      </c>
      <c r="D8" s="13" t="s">
        <v>10</v>
      </c>
      <c r="E8" s="15" t="s">
        <v>11</v>
      </c>
      <c r="F8" s="15" t="s">
        <v>8</v>
      </c>
    </row>
    <row r="9" spans="2:6" outlineLevel="1" x14ac:dyDescent="0.2">
      <c r="B9" s="16"/>
      <c r="C9" s="17"/>
      <c r="D9" s="18"/>
      <c r="E9" s="18"/>
      <c r="F9" s="16"/>
    </row>
    <row r="10" spans="2:6" outlineLevel="1" x14ac:dyDescent="0.2">
      <c r="B10" s="19"/>
      <c r="C10" s="20" t="s">
        <v>12</v>
      </c>
      <c r="D10" s="21"/>
      <c r="E10" s="21"/>
      <c r="F10" s="19"/>
    </row>
    <row r="11" spans="2:6" ht="14.1" customHeight="1" outlineLevel="1" x14ac:dyDescent="0.2">
      <c r="B11" s="15">
        <v>1</v>
      </c>
      <c r="C11" s="10" t="s">
        <v>13</v>
      </c>
      <c r="D11" s="21"/>
      <c r="E11" s="22">
        <v>932988</v>
      </c>
      <c r="F11" s="15">
        <v>1</v>
      </c>
    </row>
    <row r="12" spans="2:6" ht="14.1" customHeight="1" outlineLevel="1" x14ac:dyDescent="0.2">
      <c r="B12" s="23">
        <v>2</v>
      </c>
      <c r="C12" s="24" t="s">
        <v>14</v>
      </c>
      <c r="D12" s="21"/>
      <c r="E12" s="22">
        <v>341</v>
      </c>
      <c r="F12" s="23">
        <v>2</v>
      </c>
    </row>
    <row r="13" spans="2:6" ht="14.1" customHeight="1" outlineLevel="1" x14ac:dyDescent="0.2">
      <c r="B13" s="23">
        <v>3</v>
      </c>
      <c r="C13" s="24" t="s">
        <v>15</v>
      </c>
      <c r="D13" s="25" t="s">
        <v>16</v>
      </c>
      <c r="E13" s="26">
        <v>273</v>
      </c>
      <c r="F13" s="23">
        <v>3</v>
      </c>
    </row>
    <row r="14" spans="2:6" ht="14.1" customHeight="1" outlineLevel="1" x14ac:dyDescent="0.2">
      <c r="B14" s="27">
        <v>4</v>
      </c>
      <c r="C14" s="28" t="s">
        <v>17</v>
      </c>
      <c r="D14" s="21"/>
      <c r="E14" s="16"/>
      <c r="F14" s="29">
        <v>4</v>
      </c>
    </row>
    <row r="15" spans="2:6" ht="14.1" customHeight="1" outlineLevel="1" x14ac:dyDescent="0.2">
      <c r="B15" s="15"/>
      <c r="C15" s="10" t="s">
        <v>18</v>
      </c>
      <c r="D15" s="21"/>
      <c r="E15" s="22">
        <v>381</v>
      </c>
      <c r="F15" s="15"/>
    </row>
    <row r="16" spans="2:6" ht="17.25" customHeight="1" outlineLevel="1" thickBot="1" x14ac:dyDescent="0.25">
      <c r="B16" s="30">
        <v>5</v>
      </c>
      <c r="C16" s="31" t="s">
        <v>19</v>
      </c>
      <c r="D16" s="32"/>
      <c r="E16" s="33">
        <f>E11+E12+E13+E15</f>
        <v>933983</v>
      </c>
      <c r="F16" s="30">
        <v>5</v>
      </c>
    </row>
    <row r="17" spans="1:6" ht="19.5" customHeight="1" outlineLevel="1" thickTop="1" x14ac:dyDescent="0.2">
      <c r="B17" s="13"/>
      <c r="C17" s="35" t="s">
        <v>20</v>
      </c>
      <c r="D17" s="36"/>
      <c r="E17" s="36"/>
      <c r="F17" s="13"/>
    </row>
    <row r="18" spans="1:6" ht="17.25" customHeight="1" outlineLevel="1" x14ac:dyDescent="0.2">
      <c r="B18" s="15">
        <v>6</v>
      </c>
      <c r="C18" s="37" t="s">
        <v>21</v>
      </c>
      <c r="D18" s="22">
        <v>14631762</v>
      </c>
      <c r="E18" s="22">
        <v>14906280</v>
      </c>
      <c r="F18" s="15">
        <v>6</v>
      </c>
    </row>
    <row r="19" spans="1:6" ht="13.5" customHeight="1" outlineLevel="1" x14ac:dyDescent="0.2">
      <c r="B19" s="23">
        <v>7</v>
      </c>
      <c r="C19" s="38" t="s">
        <v>22</v>
      </c>
      <c r="D19" s="22">
        <v>0</v>
      </c>
      <c r="E19" s="22">
        <v>0</v>
      </c>
      <c r="F19" s="23">
        <v>7</v>
      </c>
    </row>
    <row r="20" spans="1:6" ht="14.1" customHeight="1" outlineLevel="1" x14ac:dyDescent="0.2">
      <c r="B20" s="23">
        <v>8</v>
      </c>
      <c r="C20" s="39" t="s">
        <v>23</v>
      </c>
      <c r="D20" s="22">
        <v>0</v>
      </c>
      <c r="E20" s="22">
        <v>0</v>
      </c>
      <c r="F20" s="23">
        <v>8</v>
      </c>
    </row>
    <row r="21" spans="1:6" ht="14.1" customHeight="1" outlineLevel="1" x14ac:dyDescent="0.2">
      <c r="B21" s="23">
        <v>9</v>
      </c>
      <c r="C21" s="38" t="s">
        <v>24</v>
      </c>
      <c r="D21" s="22">
        <v>204353</v>
      </c>
      <c r="E21" s="22">
        <v>224033</v>
      </c>
      <c r="F21" s="23">
        <v>9</v>
      </c>
    </row>
    <row r="22" spans="1:6" ht="14.1" customHeight="1" outlineLevel="1" x14ac:dyDescent="0.2">
      <c r="B22" s="23">
        <v>10</v>
      </c>
      <c r="C22" s="39" t="s">
        <v>25</v>
      </c>
      <c r="D22" s="22">
        <v>176177</v>
      </c>
      <c r="E22" s="22">
        <v>189115</v>
      </c>
      <c r="F22" s="23">
        <v>10</v>
      </c>
    </row>
    <row r="23" spans="1:6" ht="14.1" customHeight="1" outlineLevel="1" x14ac:dyDescent="0.2">
      <c r="B23" s="23">
        <v>11</v>
      </c>
      <c r="C23" s="39" t="s">
        <v>26</v>
      </c>
      <c r="D23" s="40">
        <f>D18-D19-D20+D21+D22</f>
        <v>15012292</v>
      </c>
      <c r="E23" s="40">
        <f>E18-E19-E20+E21+E22</f>
        <v>15319428</v>
      </c>
      <c r="F23" s="23">
        <v>11</v>
      </c>
    </row>
    <row r="24" spans="1:6" ht="14.1" customHeight="1" outlineLevel="1" x14ac:dyDescent="0.2">
      <c r="B24" s="23">
        <v>12</v>
      </c>
      <c r="C24" s="38" t="s">
        <v>27</v>
      </c>
      <c r="D24" s="22">
        <v>3162999</v>
      </c>
      <c r="E24" s="22">
        <v>3250998</v>
      </c>
      <c r="F24" s="23">
        <v>12</v>
      </c>
    </row>
    <row r="25" spans="1:6" ht="14.1" customHeight="1" outlineLevel="1" x14ac:dyDescent="0.2">
      <c r="B25" s="23">
        <v>13</v>
      </c>
      <c r="C25" s="39" t="s">
        <v>28</v>
      </c>
      <c r="D25" s="40">
        <f>D23-D24</f>
        <v>11849293</v>
      </c>
      <c r="E25" s="40">
        <f>E23-E24</f>
        <v>12068430</v>
      </c>
      <c r="F25" s="23">
        <v>13</v>
      </c>
    </row>
    <row r="26" spans="1:6" x14ac:dyDescent="0.2">
      <c r="B26" s="17"/>
      <c r="C26" s="41"/>
      <c r="D26" s="41"/>
      <c r="E26" s="41"/>
      <c r="F26" s="42"/>
    </row>
    <row r="27" spans="1:6" ht="13.5" customHeight="1" x14ac:dyDescent="0.2">
      <c r="B27" s="43"/>
      <c r="C27" s="1" t="s">
        <v>29</v>
      </c>
      <c r="D27" s="44"/>
      <c r="F27" s="45"/>
    </row>
    <row r="28" spans="1:6" x14ac:dyDescent="0.2">
      <c r="B28" s="43"/>
      <c r="C28" s="1" t="s">
        <v>30</v>
      </c>
      <c r="F28" s="45"/>
    </row>
    <row r="29" spans="1:6" x14ac:dyDescent="0.2">
      <c r="B29" s="10"/>
      <c r="C29" s="11"/>
      <c r="D29" s="11"/>
      <c r="E29" s="11"/>
      <c r="F29" s="12"/>
    </row>
    <row r="30" spans="1:6" x14ac:dyDescent="0.2">
      <c r="B30" s="10"/>
      <c r="C30" s="46" t="s">
        <v>31</v>
      </c>
      <c r="D30" s="47" t="s">
        <v>32</v>
      </c>
      <c r="E30" s="11"/>
      <c r="F30" s="48"/>
    </row>
    <row r="31" spans="1:6" ht="15.75" customHeight="1" x14ac:dyDescent="0.2">
      <c r="B31" s="49"/>
      <c r="C31" s="42"/>
      <c r="D31" s="17"/>
      <c r="E31" s="41"/>
      <c r="F31" s="45"/>
    </row>
    <row r="32" spans="1:6" x14ac:dyDescent="0.2">
      <c r="A32" s="50"/>
      <c r="B32" s="51"/>
      <c r="C32" s="45" t="s">
        <v>85</v>
      </c>
      <c r="D32" s="43" t="s">
        <v>86</v>
      </c>
      <c r="F32" s="45"/>
    </row>
    <row r="33" spans="1:6" ht="12.75" customHeight="1" x14ac:dyDescent="0.2">
      <c r="A33" s="50"/>
      <c r="B33" s="51"/>
      <c r="C33" s="45" t="s">
        <v>87</v>
      </c>
      <c r="D33" s="43" t="s">
        <v>88</v>
      </c>
      <c r="F33" s="45"/>
    </row>
    <row r="34" spans="1:6" x14ac:dyDescent="0.2">
      <c r="A34" s="50"/>
      <c r="B34" s="51"/>
      <c r="C34" s="45" t="s">
        <v>89</v>
      </c>
      <c r="D34" s="43" t="s">
        <v>88</v>
      </c>
      <c r="F34" s="45"/>
    </row>
    <row r="35" spans="1:6" ht="12.75" customHeight="1" x14ac:dyDescent="0.2">
      <c r="A35" s="50"/>
      <c r="B35" s="51"/>
      <c r="C35" s="45" t="s">
        <v>90</v>
      </c>
      <c r="D35" s="43" t="s">
        <v>88</v>
      </c>
      <c r="F35" s="45"/>
    </row>
    <row r="36" spans="1:6" ht="12.75" customHeight="1" x14ac:dyDescent="0.2">
      <c r="A36" s="50"/>
      <c r="B36" s="51"/>
      <c r="C36" s="45" t="s">
        <v>91</v>
      </c>
      <c r="D36" s="43" t="s">
        <v>86</v>
      </c>
      <c r="F36" s="45"/>
    </row>
    <row r="37" spans="1:6" ht="12.75" customHeight="1" x14ac:dyDescent="0.2">
      <c r="A37" s="50"/>
      <c r="B37" s="51"/>
      <c r="C37" s="45" t="s">
        <v>92</v>
      </c>
      <c r="D37" s="43" t="s">
        <v>86</v>
      </c>
      <c r="F37" s="45"/>
    </row>
    <row r="38" spans="1:6" x14ac:dyDescent="0.2">
      <c r="A38" s="50"/>
      <c r="B38" s="51"/>
      <c r="C38" s="45" t="s">
        <v>93</v>
      </c>
      <c r="D38" s="43" t="s">
        <v>86</v>
      </c>
      <c r="F38" s="45"/>
    </row>
    <row r="39" spans="1:6" x14ac:dyDescent="0.2">
      <c r="A39" s="50"/>
      <c r="B39" s="51"/>
      <c r="C39" s="45" t="s">
        <v>94</v>
      </c>
      <c r="D39" s="43" t="s">
        <v>86</v>
      </c>
      <c r="F39" s="45"/>
    </row>
    <row r="40" spans="1:6" ht="12.75" customHeight="1" x14ac:dyDescent="0.2">
      <c r="A40" s="50"/>
      <c r="B40" s="51"/>
      <c r="C40" s="45" t="s">
        <v>95</v>
      </c>
      <c r="D40" s="43" t="s">
        <v>88</v>
      </c>
      <c r="F40" s="45"/>
    </row>
    <row r="41" spans="1:6" ht="12.75" customHeight="1" x14ac:dyDescent="0.2">
      <c r="A41" s="50"/>
      <c r="B41" s="51"/>
      <c r="C41" s="45" t="s">
        <v>96</v>
      </c>
      <c r="D41" s="43" t="s">
        <v>86</v>
      </c>
      <c r="F41" s="45"/>
    </row>
    <row r="42" spans="1:6" x14ac:dyDescent="0.2">
      <c r="A42" s="50"/>
      <c r="B42" s="51"/>
      <c r="C42" s="45" t="s">
        <v>97</v>
      </c>
      <c r="D42" s="43" t="s">
        <v>98</v>
      </c>
      <c r="F42" s="45"/>
    </row>
    <row r="43" spans="1:6" ht="12.75" customHeight="1" x14ac:dyDescent="0.2">
      <c r="A43" s="50"/>
      <c r="B43" s="51"/>
      <c r="C43" s="45" t="s">
        <v>99</v>
      </c>
      <c r="D43" s="43" t="s">
        <v>98</v>
      </c>
      <c r="F43" s="45"/>
    </row>
    <row r="44" spans="1:6" ht="12.75" customHeight="1" x14ac:dyDescent="0.2">
      <c r="A44" s="50"/>
      <c r="B44" s="51"/>
      <c r="C44" s="45" t="s">
        <v>100</v>
      </c>
      <c r="D44" s="43" t="s">
        <v>86</v>
      </c>
      <c r="F44" s="45"/>
    </row>
    <row r="45" spans="1:6" ht="12.75" customHeight="1" x14ac:dyDescent="0.2">
      <c r="A45" s="50"/>
      <c r="B45" s="51"/>
      <c r="C45" s="45" t="s">
        <v>101</v>
      </c>
      <c r="D45" s="43" t="s">
        <v>88</v>
      </c>
      <c r="F45" s="45"/>
    </row>
    <row r="46" spans="1:6" x14ac:dyDescent="0.2">
      <c r="A46" s="50"/>
      <c r="B46" s="51"/>
      <c r="C46" s="45" t="s">
        <v>102</v>
      </c>
      <c r="D46" s="43" t="s">
        <v>88</v>
      </c>
      <c r="F46" s="45"/>
    </row>
    <row r="47" spans="1:6" x14ac:dyDescent="0.2">
      <c r="A47" s="50"/>
      <c r="B47" s="51"/>
      <c r="C47" s="45" t="s">
        <v>103</v>
      </c>
      <c r="D47" s="43" t="s">
        <v>86</v>
      </c>
      <c r="F47" s="45"/>
    </row>
    <row r="48" spans="1:6" x14ac:dyDescent="0.2">
      <c r="A48" s="50"/>
      <c r="B48" s="51"/>
      <c r="C48" s="45" t="s">
        <v>104</v>
      </c>
      <c r="D48" s="43" t="s">
        <v>86</v>
      </c>
      <c r="F48" s="45"/>
    </row>
    <row r="49" spans="1:6" x14ac:dyDescent="0.2">
      <c r="A49" s="50"/>
      <c r="B49" s="51"/>
      <c r="C49" s="45" t="s">
        <v>105</v>
      </c>
      <c r="D49" s="43" t="s">
        <v>86</v>
      </c>
      <c r="F49" s="45"/>
    </row>
    <row r="50" spans="1:6" x14ac:dyDescent="0.2">
      <c r="A50" s="50"/>
      <c r="B50" s="51"/>
      <c r="C50" s="45" t="s">
        <v>106</v>
      </c>
      <c r="D50" s="43" t="s">
        <v>88</v>
      </c>
      <c r="F50" s="45"/>
    </row>
    <row r="51" spans="1:6" x14ac:dyDescent="0.2">
      <c r="A51" s="50"/>
      <c r="B51" s="51"/>
      <c r="C51" s="45" t="s">
        <v>107</v>
      </c>
      <c r="D51" s="43" t="s">
        <v>88</v>
      </c>
      <c r="F51" s="45"/>
    </row>
    <row r="52" spans="1:6" ht="12.75" customHeight="1" x14ac:dyDescent="0.2">
      <c r="A52" s="50"/>
      <c r="B52" s="43"/>
      <c r="C52" s="45" t="s">
        <v>108</v>
      </c>
      <c r="D52" s="43" t="s">
        <v>88</v>
      </c>
      <c r="F52" s="45"/>
    </row>
    <row r="53" spans="1:6" ht="12.75" customHeight="1" x14ac:dyDescent="0.2">
      <c r="A53" s="50"/>
      <c r="B53" s="43"/>
      <c r="C53" s="45"/>
      <c r="D53" s="43"/>
      <c r="F53" s="45"/>
    </row>
    <row r="54" spans="1:6" ht="12.75" customHeight="1" x14ac:dyDescent="0.2">
      <c r="A54" s="50"/>
      <c r="B54" s="43"/>
      <c r="D54" s="43"/>
      <c r="F54" s="45"/>
    </row>
    <row r="55" spans="1:6" x14ac:dyDescent="0.2">
      <c r="B55" s="10"/>
      <c r="C55" s="12"/>
      <c r="D55" s="11"/>
      <c r="E55" s="11"/>
      <c r="F55" s="12"/>
    </row>
    <row r="56" spans="1:6" ht="18" customHeight="1" x14ac:dyDescent="0.2">
      <c r="B56" s="52" t="s">
        <v>33</v>
      </c>
      <c r="C56" s="53"/>
      <c r="D56" s="53"/>
      <c r="E56" s="53"/>
      <c r="F56" s="54"/>
    </row>
    <row r="57" spans="1:6" x14ac:dyDescent="0.2">
      <c r="B57" s="55"/>
      <c r="C57" s="56"/>
      <c r="D57" s="57"/>
      <c r="E57" s="57"/>
      <c r="F57" s="58"/>
    </row>
    <row r="58" spans="1:6" x14ac:dyDescent="0.2">
      <c r="B58" s="59"/>
      <c r="C58" s="60"/>
      <c r="D58" s="60"/>
      <c r="E58" s="60"/>
      <c r="F58" s="61"/>
    </row>
    <row r="59" spans="1:6" x14ac:dyDescent="0.2">
      <c r="B59" s="59"/>
      <c r="C59" s="60"/>
      <c r="D59" s="60"/>
      <c r="E59" s="60"/>
      <c r="F59" s="61"/>
    </row>
    <row r="60" spans="1:6" ht="13.5" customHeight="1" x14ac:dyDescent="0.2">
      <c r="B60" s="62"/>
      <c r="C60" s="63"/>
      <c r="D60" s="63"/>
      <c r="E60" s="63"/>
      <c r="F60" s="64"/>
    </row>
  </sheetData>
  <mergeCells count="3">
    <mergeCell ref="B3:F3"/>
    <mergeCell ref="B4:F4"/>
    <mergeCell ref="B56:F56"/>
  </mergeCells>
  <printOptions horizontalCentered="1"/>
  <pageMargins left="0.25" right="0.25" top="0.75" bottom="0.75" header="0.5" footer="0.5"/>
  <pageSetup scale="82" orientation="portrait" r:id="rId1"/>
  <headerFooter alignWithMargins="0">
    <oddHeader xml:space="preserve">&amp;R&amp;"Arial Black,Regular"&amp;18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D053-8C61-4366-907B-BCDBDA21D162}">
  <sheetPr>
    <tabColor rgb="FFFFFF00"/>
    <pageSetUpPr fitToPage="1"/>
  </sheetPr>
  <dimension ref="A1:H75"/>
  <sheetViews>
    <sheetView workbookViewId="0">
      <selection activeCell="E18" sqref="E18"/>
    </sheetView>
  </sheetViews>
  <sheetFormatPr defaultColWidth="9.140625" defaultRowHeight="12.75" x14ac:dyDescent="0.2"/>
  <cols>
    <col min="1" max="1" width="9.140625" style="1"/>
    <col min="2" max="2" width="111.85546875" style="1" customWidth="1"/>
    <col min="3" max="3" width="1.5703125" style="1" customWidth="1"/>
    <col min="4" max="4" width="2.140625" style="65" customWidth="1"/>
    <col min="5" max="5" width="15" style="1" customWidth="1"/>
    <col min="6" max="6" width="12.5703125" style="66" customWidth="1"/>
    <col min="7" max="16384" width="9.140625" style="1"/>
  </cols>
  <sheetData>
    <row r="1" spans="1:5" x14ac:dyDescent="0.2">
      <c r="E1" s="2"/>
    </row>
    <row r="2" spans="1:5" x14ac:dyDescent="0.2">
      <c r="A2" s="1" t="s">
        <v>84</v>
      </c>
      <c r="E2" s="3"/>
    </row>
    <row r="3" spans="1:5" x14ac:dyDescent="0.2">
      <c r="B3" s="2" t="s">
        <v>34</v>
      </c>
    </row>
    <row r="4" spans="1:5" x14ac:dyDescent="0.2">
      <c r="B4" s="34" t="s">
        <v>1</v>
      </c>
    </row>
    <row r="5" spans="1:5" x14ac:dyDescent="0.2">
      <c r="B5" s="34" t="s">
        <v>35</v>
      </c>
    </row>
    <row r="6" spans="1:5" x14ac:dyDescent="0.2">
      <c r="B6" s="34"/>
    </row>
    <row r="7" spans="1:5" x14ac:dyDescent="0.2">
      <c r="B7" s="34" t="s">
        <v>36</v>
      </c>
    </row>
    <row r="8" spans="1:5" x14ac:dyDescent="0.2">
      <c r="A8" s="11"/>
      <c r="B8" s="67"/>
    </row>
    <row r="9" spans="1:5" x14ac:dyDescent="0.2">
      <c r="B9" s="34" t="s">
        <v>37</v>
      </c>
      <c r="C9" s="41"/>
      <c r="E9" s="41"/>
    </row>
    <row r="10" spans="1:5" x14ac:dyDescent="0.2">
      <c r="A10" s="11"/>
      <c r="B10" s="67" t="s">
        <v>38</v>
      </c>
      <c r="C10" s="11"/>
      <c r="E10" s="11"/>
    </row>
    <row r="12" spans="1:5" x14ac:dyDescent="0.2">
      <c r="A12" s="68" t="s">
        <v>39</v>
      </c>
      <c r="B12" s="69" t="s">
        <v>40</v>
      </c>
    </row>
    <row r="13" spans="1:5" x14ac:dyDescent="0.2">
      <c r="A13" s="69"/>
      <c r="B13" s="69" t="s">
        <v>41</v>
      </c>
    </row>
    <row r="14" spans="1:5" x14ac:dyDescent="0.2">
      <c r="A14" s="69"/>
      <c r="B14" s="69" t="s">
        <v>42</v>
      </c>
    </row>
    <row r="15" spans="1:5" x14ac:dyDescent="0.2">
      <c r="D15" s="70"/>
    </row>
    <row r="17" spans="1:8" x14ac:dyDescent="0.2">
      <c r="B17" s="1" t="s">
        <v>43</v>
      </c>
    </row>
    <row r="18" spans="1:8" ht="15" x14ac:dyDescent="0.3">
      <c r="B18" s="1" t="s">
        <v>44</v>
      </c>
      <c r="D18" s="71"/>
      <c r="E18" s="72">
        <v>755630</v>
      </c>
      <c r="H18" s="73"/>
    </row>
    <row r="19" spans="1:8" ht="15" x14ac:dyDescent="0.3">
      <c r="D19" s="71"/>
      <c r="E19" s="74"/>
      <c r="H19" s="73"/>
    </row>
    <row r="20" spans="1:8" ht="15" x14ac:dyDescent="0.3">
      <c r="B20" s="75" t="s">
        <v>45</v>
      </c>
      <c r="D20" s="71"/>
      <c r="E20" s="72">
        <v>3574</v>
      </c>
      <c r="H20" s="73"/>
    </row>
    <row r="21" spans="1:8" ht="15" x14ac:dyDescent="0.3">
      <c r="D21" s="71"/>
      <c r="E21" s="74"/>
      <c r="H21" s="73"/>
    </row>
    <row r="22" spans="1:8" ht="15" x14ac:dyDescent="0.3">
      <c r="B22" s="75" t="s">
        <v>46</v>
      </c>
      <c r="D22" s="71"/>
      <c r="H22" s="73"/>
    </row>
    <row r="23" spans="1:8" ht="15" x14ac:dyDescent="0.3">
      <c r="B23" s="1" t="s">
        <v>47</v>
      </c>
      <c r="D23" s="71"/>
      <c r="E23" s="72"/>
      <c r="H23" s="73"/>
    </row>
    <row r="24" spans="1:8" ht="15" x14ac:dyDescent="0.3">
      <c r="D24" s="71"/>
      <c r="E24" s="74"/>
      <c r="H24" s="73"/>
    </row>
    <row r="25" spans="1:8" ht="15" x14ac:dyDescent="0.3">
      <c r="B25" s="75" t="s">
        <v>48</v>
      </c>
      <c r="D25" s="71"/>
      <c r="E25" s="72">
        <f>E18-E20-E23</f>
        <v>752056</v>
      </c>
      <c r="H25" s="73"/>
    </row>
    <row r="26" spans="1:8" ht="15" x14ac:dyDescent="0.3">
      <c r="A26" s="11"/>
      <c r="B26" s="11"/>
      <c r="C26" s="11"/>
      <c r="D26" s="71"/>
      <c r="E26" s="72"/>
      <c r="H26" s="73"/>
    </row>
    <row r="27" spans="1:8" ht="15" x14ac:dyDescent="0.3">
      <c r="D27" s="71"/>
      <c r="E27" s="76"/>
      <c r="H27" s="73"/>
    </row>
    <row r="28" spans="1:8" ht="15" x14ac:dyDescent="0.3">
      <c r="A28" s="68" t="s">
        <v>49</v>
      </c>
      <c r="B28" s="69" t="s">
        <v>50</v>
      </c>
      <c r="D28" s="71"/>
      <c r="E28" s="76"/>
      <c r="H28" s="73"/>
    </row>
    <row r="29" spans="1:8" ht="15" x14ac:dyDescent="0.3">
      <c r="D29" s="71"/>
      <c r="H29" s="73"/>
    </row>
    <row r="30" spans="1:8" ht="15" x14ac:dyDescent="0.3">
      <c r="B30" s="1" t="s">
        <v>51</v>
      </c>
      <c r="D30" s="71"/>
      <c r="E30" s="77">
        <v>932988</v>
      </c>
      <c r="H30" s="73"/>
    </row>
    <row r="31" spans="1:8" ht="15" x14ac:dyDescent="0.3">
      <c r="D31" s="71"/>
      <c r="E31" s="74"/>
      <c r="H31" s="73"/>
    </row>
    <row r="32" spans="1:8" ht="15" x14ac:dyDescent="0.3">
      <c r="B32" s="75" t="s">
        <v>52</v>
      </c>
      <c r="D32" s="71"/>
      <c r="E32" s="76"/>
      <c r="H32" s="73"/>
    </row>
    <row r="33" spans="2:8" ht="15" x14ac:dyDescent="0.3">
      <c r="B33" s="1" t="s">
        <v>53</v>
      </c>
      <c r="D33" s="71"/>
      <c r="E33" s="76"/>
      <c r="H33" s="73"/>
    </row>
    <row r="34" spans="2:8" ht="15" x14ac:dyDescent="0.3">
      <c r="B34" s="1" t="s">
        <v>54</v>
      </c>
      <c r="D34" s="71"/>
      <c r="E34" s="72">
        <v>261117</v>
      </c>
      <c r="H34" s="73"/>
    </row>
    <row r="35" spans="2:8" ht="15" x14ac:dyDescent="0.3">
      <c r="D35" s="71"/>
      <c r="E35" s="76"/>
      <c r="H35" s="73"/>
    </row>
    <row r="36" spans="2:8" ht="15" x14ac:dyDescent="0.3">
      <c r="B36" s="75" t="s">
        <v>55</v>
      </c>
      <c r="D36" s="71"/>
      <c r="E36" s="76"/>
      <c r="H36" s="73"/>
    </row>
    <row r="37" spans="2:8" ht="15" x14ac:dyDescent="0.3">
      <c r="B37" s="1" t="s">
        <v>56</v>
      </c>
      <c r="D37" s="71"/>
      <c r="H37" s="73"/>
    </row>
    <row r="38" spans="2:8" ht="15" x14ac:dyDescent="0.3">
      <c r="B38" s="1" t="s">
        <v>57</v>
      </c>
      <c r="D38" s="71"/>
      <c r="E38" s="72">
        <v>341</v>
      </c>
      <c r="H38" s="73"/>
    </row>
    <row r="39" spans="2:8" ht="15" x14ac:dyDescent="0.3">
      <c r="D39" s="71"/>
      <c r="E39" s="76"/>
      <c r="H39" s="73"/>
    </row>
    <row r="40" spans="2:8" ht="15" x14ac:dyDescent="0.3">
      <c r="B40" s="75" t="s">
        <v>58</v>
      </c>
      <c r="D40" s="71"/>
      <c r="E40" s="76"/>
      <c r="H40" s="73"/>
    </row>
    <row r="41" spans="2:8" ht="15" x14ac:dyDescent="0.3">
      <c r="B41" s="1" t="s">
        <v>59</v>
      </c>
      <c r="D41" s="71"/>
      <c r="E41" s="72">
        <v>0</v>
      </c>
      <c r="H41" s="73"/>
    </row>
    <row r="42" spans="2:8" ht="15" x14ac:dyDescent="0.3">
      <c r="D42" s="71"/>
      <c r="E42" s="76"/>
      <c r="H42" s="73"/>
    </row>
    <row r="43" spans="2:8" ht="15" x14ac:dyDescent="0.3">
      <c r="B43" s="75" t="s">
        <v>60</v>
      </c>
      <c r="D43" s="71"/>
      <c r="E43" s="76"/>
      <c r="H43" s="73"/>
    </row>
    <row r="44" spans="2:8" ht="15" x14ac:dyDescent="0.3">
      <c r="B44" s="1" t="s">
        <v>61</v>
      </c>
      <c r="D44" s="71"/>
      <c r="E44" s="72">
        <v>356746</v>
      </c>
      <c r="H44" s="73"/>
    </row>
    <row r="45" spans="2:8" ht="15" x14ac:dyDescent="0.3">
      <c r="D45" s="71"/>
      <c r="E45" s="76"/>
      <c r="H45" s="73"/>
    </row>
    <row r="46" spans="2:8" ht="15" x14ac:dyDescent="0.3">
      <c r="B46" s="75" t="s">
        <v>62</v>
      </c>
      <c r="D46" s="71"/>
      <c r="E46" s="77">
        <v>85691</v>
      </c>
      <c r="H46" s="73"/>
    </row>
    <row r="47" spans="2:8" ht="15" x14ac:dyDescent="0.3">
      <c r="D47" s="71"/>
      <c r="E47" s="74"/>
      <c r="H47" s="73"/>
    </row>
    <row r="48" spans="2:8" ht="15" x14ac:dyDescent="0.3">
      <c r="B48" s="75" t="s">
        <v>63</v>
      </c>
      <c r="D48" s="71"/>
      <c r="E48" s="74">
        <f>E30+E34+E38+E41-E44-E46</f>
        <v>752009</v>
      </c>
      <c r="H48" s="73"/>
    </row>
    <row r="49" spans="1:8" ht="15" x14ac:dyDescent="0.3">
      <c r="A49" s="11"/>
      <c r="B49" s="11"/>
      <c r="C49" s="11"/>
      <c r="D49" s="71"/>
      <c r="E49" s="72"/>
      <c r="H49" s="73"/>
    </row>
    <row r="50" spans="1:8" ht="15" x14ac:dyDescent="0.3">
      <c r="D50" s="71"/>
      <c r="H50" s="73"/>
    </row>
    <row r="51" spans="1:8" ht="15" x14ac:dyDescent="0.3">
      <c r="A51" s="78" t="s">
        <v>64</v>
      </c>
      <c r="B51" s="1" t="s">
        <v>65</v>
      </c>
      <c r="D51" s="71"/>
      <c r="E51" s="79">
        <f>ROUND(E48/E25,4)</f>
        <v>0.99990000000000001</v>
      </c>
      <c r="H51" s="73"/>
    </row>
    <row r="52" spans="1:8" ht="15" x14ac:dyDescent="0.3">
      <c r="D52" s="71"/>
      <c r="E52" s="80"/>
      <c r="H52" s="73"/>
    </row>
    <row r="53" spans="1:8" ht="15" x14ac:dyDescent="0.3">
      <c r="A53" s="78" t="s">
        <v>66</v>
      </c>
      <c r="B53" s="1" t="s">
        <v>67</v>
      </c>
      <c r="D53" s="71"/>
      <c r="E53" s="79">
        <f>1-E51</f>
        <v>9.9999999999988987E-5</v>
      </c>
      <c r="H53" s="73"/>
    </row>
    <row r="54" spans="1:8" ht="15" x14ac:dyDescent="0.3">
      <c r="D54" s="71"/>
      <c r="E54" s="76"/>
      <c r="H54" s="73"/>
    </row>
    <row r="55" spans="1:8" ht="15" x14ac:dyDescent="0.3">
      <c r="A55" s="78" t="s">
        <v>68</v>
      </c>
      <c r="B55" s="1" t="s">
        <v>69</v>
      </c>
      <c r="D55" s="71"/>
      <c r="E55" s="76"/>
      <c r="H55" s="73"/>
    </row>
    <row r="56" spans="1:8" ht="15" x14ac:dyDescent="0.3">
      <c r="D56" s="71"/>
      <c r="E56" s="76"/>
      <c r="H56" s="73"/>
    </row>
    <row r="57" spans="1:8" ht="15" x14ac:dyDescent="0.3">
      <c r="B57" s="75" t="s">
        <v>70</v>
      </c>
      <c r="D57" s="71"/>
      <c r="E57" s="76"/>
      <c r="H57" s="73"/>
    </row>
    <row r="58" spans="1:8" ht="15" x14ac:dyDescent="0.3">
      <c r="B58" s="1" t="s">
        <v>71</v>
      </c>
      <c r="D58" s="71"/>
      <c r="E58" s="81">
        <v>23</v>
      </c>
      <c r="H58" s="73"/>
    </row>
    <row r="59" spans="1:8" ht="15" x14ac:dyDescent="0.3">
      <c r="A59" s="11"/>
      <c r="B59" s="11"/>
      <c r="C59" s="11"/>
      <c r="D59" s="71"/>
      <c r="H59" s="73"/>
    </row>
    <row r="60" spans="1:8" ht="15" x14ac:dyDescent="0.3">
      <c r="A60" s="82"/>
      <c r="B60" s="83" t="s">
        <v>72</v>
      </c>
      <c r="C60" s="82"/>
      <c r="D60" s="71"/>
      <c r="E60" s="84"/>
      <c r="H60" s="73"/>
    </row>
    <row r="61" spans="1:8" ht="15" x14ac:dyDescent="0.3">
      <c r="D61" s="71"/>
      <c r="E61" s="76"/>
      <c r="H61" s="73"/>
    </row>
    <row r="62" spans="1:8" ht="15" x14ac:dyDescent="0.3">
      <c r="A62" s="78" t="s">
        <v>73</v>
      </c>
      <c r="B62" s="1" t="s">
        <v>74</v>
      </c>
      <c r="D62" s="71"/>
      <c r="E62" s="76"/>
      <c r="H62" s="73"/>
    </row>
    <row r="63" spans="1:8" ht="15" x14ac:dyDescent="0.3">
      <c r="B63" s="1" t="s">
        <v>75</v>
      </c>
      <c r="D63" s="71"/>
      <c r="H63" s="73"/>
    </row>
    <row r="64" spans="1:8" ht="15" x14ac:dyDescent="0.3">
      <c r="B64" s="1" t="s">
        <v>76</v>
      </c>
      <c r="D64" s="71"/>
      <c r="E64" s="76">
        <v>250</v>
      </c>
      <c r="H64" s="73"/>
    </row>
    <row r="65" spans="1:8" ht="15" x14ac:dyDescent="0.3">
      <c r="A65" s="11"/>
      <c r="B65" s="11"/>
      <c r="C65" s="11"/>
      <c r="D65" s="71"/>
      <c r="E65" s="72"/>
      <c r="H65" s="73"/>
    </row>
    <row r="66" spans="1:8" ht="15" x14ac:dyDescent="0.3">
      <c r="A66" s="11"/>
      <c r="B66" s="67" t="s">
        <v>77</v>
      </c>
      <c r="C66" s="11"/>
      <c r="D66" s="71"/>
      <c r="E66" s="84"/>
      <c r="H66" s="73"/>
    </row>
    <row r="67" spans="1:8" ht="15" x14ac:dyDescent="0.3">
      <c r="D67" s="71"/>
      <c r="E67" s="76"/>
      <c r="H67" s="73"/>
    </row>
    <row r="68" spans="1:8" ht="15" x14ac:dyDescent="0.3">
      <c r="A68" s="78" t="s">
        <v>78</v>
      </c>
      <c r="B68" s="1" t="s">
        <v>79</v>
      </c>
      <c r="D68" s="71"/>
      <c r="E68" s="85"/>
      <c r="H68" s="73"/>
    </row>
    <row r="69" spans="1:8" ht="15" x14ac:dyDescent="0.3">
      <c r="D69" s="71"/>
      <c r="E69" s="85"/>
      <c r="H69" s="73"/>
    </row>
    <row r="70" spans="1:8" ht="15" x14ac:dyDescent="0.3">
      <c r="B70" s="1" t="s">
        <v>80</v>
      </c>
      <c r="D70" s="71"/>
      <c r="E70" s="85">
        <f>E58</f>
        <v>23</v>
      </c>
      <c r="H70" s="73"/>
    </row>
    <row r="71" spans="1:8" ht="15" x14ac:dyDescent="0.3">
      <c r="D71" s="71"/>
      <c r="E71" s="85"/>
      <c r="H71" s="73"/>
    </row>
    <row r="72" spans="1:8" ht="15" x14ac:dyDescent="0.3">
      <c r="B72" s="75" t="s">
        <v>81</v>
      </c>
      <c r="D72" s="71"/>
      <c r="E72" s="72">
        <f>E64</f>
        <v>250</v>
      </c>
      <c r="H72" s="73"/>
    </row>
    <row r="73" spans="1:8" ht="15" x14ac:dyDescent="0.3">
      <c r="D73" s="71"/>
      <c r="E73" s="85"/>
      <c r="H73" s="73"/>
    </row>
    <row r="74" spans="1:8" ht="15" x14ac:dyDescent="0.3">
      <c r="B74" s="1" t="s">
        <v>82</v>
      </c>
      <c r="D74" s="71"/>
      <c r="E74" s="85">
        <f>E70+E72</f>
        <v>273</v>
      </c>
      <c r="H74" s="73"/>
    </row>
    <row r="75" spans="1:8" x14ac:dyDescent="0.2">
      <c r="A75" s="11"/>
      <c r="B75" s="11"/>
      <c r="C75" s="11"/>
      <c r="E75" s="72"/>
      <c r="H75" s="73"/>
    </row>
  </sheetData>
  <printOptions horizontalCentered="1"/>
  <pageMargins left="0.25" right="0.25" top="0.5" bottom="0.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DAF9C-8742-487E-AE99-5586A2D2D694}">
  <sheetPr>
    <tabColor rgb="FFFFFF00"/>
    <pageSetUpPr fitToPage="1"/>
  </sheetPr>
  <dimension ref="A1:E16"/>
  <sheetViews>
    <sheetView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103.140625" style="1" customWidth="1"/>
    <col min="3" max="3" width="1.5703125" style="1" customWidth="1"/>
    <col min="4" max="4" width="2" style="1" customWidth="1"/>
    <col min="5" max="5" width="11.42578125" style="1" bestFit="1" customWidth="1"/>
    <col min="6" max="16384" width="9.140625" style="1"/>
  </cols>
  <sheetData>
    <row r="1" spans="1:5" x14ac:dyDescent="0.2">
      <c r="E1" s="2"/>
    </row>
    <row r="2" spans="1:5" x14ac:dyDescent="0.2">
      <c r="A2" s="1" t="s">
        <v>84</v>
      </c>
      <c r="E2" s="3"/>
    </row>
    <row r="3" spans="1:5" x14ac:dyDescent="0.2">
      <c r="B3" s="2" t="s">
        <v>83</v>
      </c>
    </row>
    <row r="4" spans="1:5" x14ac:dyDescent="0.2">
      <c r="B4" s="34" t="s">
        <v>1</v>
      </c>
    </row>
    <row r="5" spans="1:5" x14ac:dyDescent="0.2">
      <c r="B5" s="34"/>
    </row>
    <row r="6" spans="1:5" x14ac:dyDescent="0.2">
      <c r="B6" s="66" t="s">
        <v>109</v>
      </c>
      <c r="E6" s="86"/>
    </row>
    <row r="7" spans="1:5" x14ac:dyDescent="0.2">
      <c r="B7" s="66" t="s">
        <v>110</v>
      </c>
    </row>
    <row r="8" spans="1:5" x14ac:dyDescent="0.2">
      <c r="B8" s="66"/>
    </row>
    <row r="10" spans="1:5" x14ac:dyDescent="0.2">
      <c r="A10" s="87"/>
    </row>
    <row r="11" spans="1:5" ht="27.75" customHeight="1" x14ac:dyDescent="0.2">
      <c r="B11" s="88"/>
    </row>
    <row r="12" spans="1:5" ht="27.75" customHeight="1" x14ac:dyDescent="0.2">
      <c r="B12" s="88"/>
    </row>
    <row r="13" spans="1:5" ht="27.75" customHeight="1" x14ac:dyDescent="0.2">
      <c r="B13" s="88"/>
    </row>
    <row r="14" spans="1:5" ht="27.75" customHeight="1" x14ac:dyDescent="0.2">
      <c r="B14" s="88"/>
    </row>
    <row r="15" spans="1:5" ht="27.75" customHeight="1" x14ac:dyDescent="0.2">
      <c r="B15" s="88"/>
    </row>
    <row r="16" spans="1:5" ht="27.75" customHeight="1" x14ac:dyDescent="0.2">
      <c r="B16" s="88"/>
    </row>
  </sheetData>
  <printOptions horizontalCentered="1"/>
  <pageMargins left="0.5" right="0.5" top="0.5" bottom="0.5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1.1 Sch250 </vt:lpstr>
      <vt:lpstr>1.2 Part b</vt:lpstr>
      <vt:lpstr>1.3 Footnote</vt:lpstr>
      <vt:lpstr>'1.1 Sch250 '!Companies</vt:lpstr>
      <vt:lpstr>'1.1 Sch250 '!Print_Area</vt:lpstr>
      <vt:lpstr>'1.2 Part b'!Print_Area</vt:lpstr>
      <vt:lpstr>'1.3 Footnote'!Print_Area</vt:lpstr>
      <vt:lpstr>'1.1 Sch250 '!Print_Titles</vt:lpstr>
      <vt:lpstr>'1.1 Sch250 '!Sch250_tab2.1withREF</vt:lpstr>
      <vt:lpstr>'1.1 Sch250 '!Sch250_tab4A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Panfili</dc:creator>
  <cp:lastModifiedBy>Daniel Panfili</cp:lastModifiedBy>
  <dcterms:created xsi:type="dcterms:W3CDTF">2024-04-28T15:20:41Z</dcterms:created>
  <dcterms:modified xsi:type="dcterms:W3CDTF">2024-04-28T15:21:43Z</dcterms:modified>
</cp:coreProperties>
</file>