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2021\Reports\External Reports\STB &amp; AAR Reporting\R-1\Workpapers\250\"/>
    </mc:Choice>
  </mc:AlternateContent>
  <xr:revisionPtr revIDLastSave="0" documentId="13_ncr:1_{E2843C79-298D-49CC-ADD3-C3B9AD693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" r:id="rId1"/>
  </sheets>
  <definedNames>
    <definedName name="_xlnm.Print_Area" localSheetId="0">'2021'!$A$1:$J$92</definedName>
    <definedName name="_xlnm.Print_Titles" localSheetId="0">'2021'!$1:$4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" l="1"/>
  <c r="J60" i="1"/>
  <c r="J62" i="1" l="1"/>
  <c r="J65" i="1" s="1"/>
  <c r="J87" i="1" s="1"/>
  <c r="J89" i="1" l="1"/>
  <c r="J92" i="1" s="1"/>
</calcChain>
</file>

<file path=xl/sharedStrings.xml><?xml version="1.0" encoding="utf-8"?>
<sst xmlns="http://schemas.openxmlformats.org/spreadsheetml/2006/main" count="75" uniqueCount="74">
  <si>
    <t>SCHEDULE 250 - PART B</t>
  </si>
  <si>
    <t>Determination of Nonrail Taxes</t>
  </si>
  <si>
    <t xml:space="preserve">CONSOLIDATED RAILROADS  </t>
  </si>
  <si>
    <t>(EXCLUDES ALL RAIL-RELATED AFFILIATES)</t>
  </si>
  <si>
    <t xml:space="preserve">Determine Combined/Consolidated Adjusted income from continuing operations </t>
  </si>
  <si>
    <t xml:space="preserve">(before taxes) for all affiliated railroads (all classes).  Do not include rail-related affiliates </t>
  </si>
  <si>
    <t xml:space="preserve">that are not railroads in this part.  This represents the total combined/consolidated </t>
  </si>
  <si>
    <t>amounts for all items listed below for all railroads in the reporting entity.</t>
  </si>
  <si>
    <t xml:space="preserve">Income from continuing operations (before taxes) should be the equivalent of the </t>
  </si>
  <si>
    <t xml:space="preserve">numbers contained in the R-1 Schedule 210, Line 46 adjusted to include all railroads </t>
  </si>
  <si>
    <t>in the reporting entity.</t>
  </si>
  <si>
    <t xml:space="preserve">Determine Combined/Consolidated Adjusted Pre-Tax NROI for all railroads in the </t>
  </si>
  <si>
    <t xml:space="preserve">reporting entity Combined/Consolidated Pre-Tax NROI for the entire entity, which </t>
  </si>
  <si>
    <t>equals the amount shown on Schedule 250, Line 1.</t>
  </si>
  <si>
    <t xml:space="preserve"> </t>
  </si>
  <si>
    <t>Calculate the railroad-related tax ratio:  "B/A"</t>
  </si>
  <si>
    <t xml:space="preserve">Compute the nonrailroad-related complement:  (1 - Railroad-related income ratio) </t>
  </si>
  <si>
    <t>which equals the Nonrailroad-related tax ratio.</t>
  </si>
  <si>
    <t>Compute the nonrailroad portion of the total provisions for taxes.  This equals:</t>
  </si>
  <si>
    <t>PART II -</t>
  </si>
  <si>
    <t xml:space="preserve">DETERMINE NONRAILROAD-RELATED TAXES FOR RAIL-RELATED </t>
  </si>
  <si>
    <t>AFFILIATES (EXCLUDES ALL AFFILIATED RAILROADS)</t>
  </si>
  <si>
    <t xml:space="preserve">This is calculated by dividing the nonrailroad-related income for combined </t>
  </si>
  <si>
    <t xml:space="preserve">rail-related affiliates by the total pre-tax net income for all combined rail-related </t>
  </si>
  <si>
    <t xml:space="preserve">affiliates and multiplying this result by the total taxes (current provision plus deferred).  </t>
  </si>
  <si>
    <t>This equals the taxes on nonrailroad income for all affiliated companies.</t>
  </si>
  <si>
    <t>PART III -</t>
  </si>
  <si>
    <t>DETERMINE TOTAL NONRAILROAD-RELATED TAXES</t>
  </si>
  <si>
    <t>This is determined as follows:</t>
  </si>
  <si>
    <t xml:space="preserve">Total income taxes on nonrailroad-related income for all railroads in the reporting </t>
  </si>
  <si>
    <t>entity (Item 5 above).</t>
  </si>
  <si>
    <t xml:space="preserve">Equals total nonrailroad-related taxes.  (This amount should be transferred to </t>
  </si>
  <si>
    <t>Schedule 250, Part A, Line 3).</t>
  </si>
  <si>
    <t>This table is designed to facilitate the calculation of taxes that are not rail-related.  The amount to be reported on</t>
  </si>
  <si>
    <t>Schedule 250, Line 3.</t>
  </si>
  <si>
    <t>PART I -</t>
  </si>
  <si>
    <t xml:space="preserve">DETERMINE TAXES ON NONRAILROAD INCOME FOR ALL COMBINED/ </t>
  </si>
  <si>
    <t>(1)</t>
  </si>
  <si>
    <t xml:space="preserve">-   Equity in undistributed earnings, which represents the total of Schedule 210, </t>
  </si>
  <si>
    <t xml:space="preserve">    Line 26 for all railroads in the reporting entity.</t>
  </si>
  <si>
    <t xml:space="preserve">-   Dividends in affiliated companies.  (If the affiliate is 80% or more controlled by </t>
  </si>
  <si>
    <t xml:space="preserve">    the parent railroad, then deduct 100% of the affiliate's dividend.  If the affiliate </t>
  </si>
  <si>
    <t xml:space="preserve">    is less than 80% controlled by the parent railroad, then deduct 80% of the </t>
  </si>
  <si>
    <t xml:space="preserve">    affiliate's dividend).</t>
  </si>
  <si>
    <t>=   Adjusted income from continuing operations (before taxes).  This represents</t>
  </si>
  <si>
    <t xml:space="preserve">    "A" in item (3) below.</t>
  </si>
  <si>
    <t>(2)</t>
  </si>
  <si>
    <t xml:space="preserve">    both Account 556, Income Taxes on Ordinary Income and Account 557, </t>
  </si>
  <si>
    <t xml:space="preserve">    Provision for Deferred Taxes.</t>
  </si>
  <si>
    <t xml:space="preserve">+  Current Provision for taxes, which represents the consolidated amounts of </t>
  </si>
  <si>
    <t xml:space="preserve">+  Interest income on working capital allowance, which represents the total </t>
  </si>
  <si>
    <t xml:space="preserve">    consolidated interest income relative to the working capital component of the net </t>
  </si>
  <si>
    <t xml:space="preserve">    investment base and should equal the amount shown in Schedule 250, Line 2 for all </t>
  </si>
  <si>
    <t xml:space="preserve">+  Release of premiums on funded debt, which represents the consolidated total of </t>
  </si>
  <si>
    <t xml:space="preserve">    release of premium on funded debt as shown on Schedule 210, Line 22 for all railroads </t>
  </si>
  <si>
    <t xml:space="preserve">    in the reporting entity.</t>
  </si>
  <si>
    <t xml:space="preserve">-   Total fixed charges, which represents the consolidated total of fixed charges as </t>
  </si>
  <si>
    <t xml:space="preserve">    shown on Schedule 210, Line 42 for all railroads in the reporting entity.</t>
  </si>
  <si>
    <t xml:space="preserve">-   Railroad-related income from affiliates (other than railroads) which was included in </t>
  </si>
  <si>
    <t xml:space="preserve">    consolidated NROI (Schedule 250, Line 1).</t>
  </si>
  <si>
    <t xml:space="preserve">=   Combined/Consolidated Pre-Tax Adjusted NROI for all railroads.  This represents </t>
  </si>
  <si>
    <t xml:space="preserve">    "B" in Item (3) below.</t>
  </si>
  <si>
    <t>(3)</t>
  </si>
  <si>
    <t>(4)</t>
  </si>
  <si>
    <t>(5)</t>
  </si>
  <si>
    <t xml:space="preserve">    The Nonrailroad-related tax ratio (Item (4) above) times the total current </t>
  </si>
  <si>
    <t xml:space="preserve">    consolidated amounts of Schedule 210, Lines 47, 48, and 49 for all railroads </t>
  </si>
  <si>
    <t xml:space="preserve">    in the reporting entity. </t>
  </si>
  <si>
    <t>(6)</t>
  </si>
  <si>
    <t>(7)</t>
  </si>
  <si>
    <t>+  Total Nonrailroad-related taxes for rail-related affiliates (Item 6 above).</t>
  </si>
  <si>
    <t xml:space="preserve">    Schedule 210, Line 51 for all railroads in the reporting entity.  This figure includes</t>
  </si>
  <si>
    <t xml:space="preserve">    railroads in the reporting entity.</t>
  </si>
  <si>
    <t xml:space="preserve">    taxes accrued on ordinary income (Account 556) which represents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</si>
</sst>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/>
    <xf numFmtId="0" fontId="0" fillId="0" borderId="0" xfId="0" quotePrefix="1" applyAlignment="1">
      <alignment horizontal="center"/>
    </xf>
    <xf numFmtId="0" fontId="1" fillId="0" borderId="0" xfId="0" applyFont="1"/>
    <xf numFmtId="0" fontId="0" fillId="0" borderId="0" xfId="0" applyFill="1"/>
    <xf numFmtId="37" fontId="0" fillId="0" borderId="0" xfId="0" applyNumberFormat="1" applyFill="1"/>
    <xf numFmtId="39" fontId="0" fillId="0" borderId="0" xfId="0" applyNumberFormat="1" applyFill="1"/>
    <xf numFmtId="37" fontId="2" fillId="0" borderId="2" xfId="0" applyNumberFormat="1" applyFont="1" applyFill="1" applyBorder="1"/>
    <xf numFmtId="37" fontId="0" fillId="0" borderId="1" xfId="0" applyNumberFormat="1" applyFill="1" applyBorder="1"/>
    <xf numFmtId="37" fontId="0" fillId="0" borderId="2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zoomScaleNormal="100" workbookViewId="0">
      <selection activeCell="P14" sqref="P14"/>
    </sheetView>
  </sheetViews>
  <sheetFormatPr defaultRowHeight="12.75" x14ac:dyDescent="0.2"/>
  <cols>
    <col min="1" max="1" width="8.140625" customWidth="1"/>
    <col min="9" max="9" width="7.42578125" customWidth="1"/>
    <col min="10" max="10" width="10.85546875" style="4" customWidth="1"/>
  </cols>
  <sheetData>
    <row r="1" spans="1:10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">
      <c r="I2" s="3"/>
    </row>
    <row r="3" spans="1:10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</row>
    <row r="5" spans="1:10" x14ac:dyDescent="0.2">
      <c r="A5" t="s">
        <v>33</v>
      </c>
    </row>
    <row r="6" spans="1:10" x14ac:dyDescent="0.2">
      <c r="A6" t="s">
        <v>34</v>
      </c>
    </row>
    <row r="8" spans="1:10" x14ac:dyDescent="0.2">
      <c r="A8" t="s">
        <v>35</v>
      </c>
      <c r="B8" t="s">
        <v>36</v>
      </c>
    </row>
    <row r="9" spans="1:10" x14ac:dyDescent="0.2">
      <c r="B9" t="s">
        <v>2</v>
      </c>
    </row>
    <row r="10" spans="1:10" x14ac:dyDescent="0.2">
      <c r="B10" t="s">
        <v>3</v>
      </c>
    </row>
    <row r="12" spans="1:10" x14ac:dyDescent="0.2">
      <c r="A12" s="2" t="s">
        <v>37</v>
      </c>
      <c r="B12" t="s">
        <v>4</v>
      </c>
    </row>
    <row r="13" spans="1:10" x14ac:dyDescent="0.2">
      <c r="B13" t="s">
        <v>5</v>
      </c>
    </row>
    <row r="14" spans="1:10" x14ac:dyDescent="0.2">
      <c r="B14" t="s">
        <v>6</v>
      </c>
    </row>
    <row r="15" spans="1:10" x14ac:dyDescent="0.2">
      <c r="B15" t="s">
        <v>7</v>
      </c>
    </row>
    <row r="17" spans="2:10" x14ac:dyDescent="0.2">
      <c r="B17" t="s">
        <v>8</v>
      </c>
    </row>
    <row r="18" spans="2:10" x14ac:dyDescent="0.2">
      <c r="B18" t="s">
        <v>9</v>
      </c>
    </row>
    <row r="19" spans="2:10" x14ac:dyDescent="0.2">
      <c r="B19" t="s">
        <v>10</v>
      </c>
      <c r="J19" s="5">
        <v>9539965</v>
      </c>
    </row>
    <row r="21" spans="2:10" x14ac:dyDescent="0.2">
      <c r="B21" s="1" t="s">
        <v>38</v>
      </c>
    </row>
    <row r="22" spans="2:10" x14ac:dyDescent="0.2">
      <c r="B22" t="s">
        <v>39</v>
      </c>
      <c r="J22" s="5">
        <v>92923</v>
      </c>
    </row>
    <row r="24" spans="2:10" x14ac:dyDescent="0.2">
      <c r="B24" s="1" t="s">
        <v>40</v>
      </c>
    </row>
    <row r="25" spans="2:10" x14ac:dyDescent="0.2">
      <c r="B25" t="s">
        <v>41</v>
      </c>
    </row>
    <row r="26" spans="2:10" x14ac:dyDescent="0.2">
      <c r="B26" t="s">
        <v>42</v>
      </c>
    </row>
    <row r="27" spans="2:10" x14ac:dyDescent="0.2">
      <c r="B27" t="s">
        <v>43</v>
      </c>
      <c r="J27" s="7">
        <v>86922</v>
      </c>
    </row>
    <row r="29" spans="2:10" x14ac:dyDescent="0.2">
      <c r="B29" s="1" t="s">
        <v>44</v>
      </c>
    </row>
    <row r="30" spans="2:10" x14ac:dyDescent="0.2">
      <c r="B30" t="s">
        <v>45</v>
      </c>
      <c r="J30" s="5">
        <f>J19-J22-J27</f>
        <v>9360120</v>
      </c>
    </row>
    <row r="33" spans="1:10" x14ac:dyDescent="0.2">
      <c r="A33" s="2" t="s">
        <v>46</v>
      </c>
      <c r="B33" t="s">
        <v>11</v>
      </c>
    </row>
    <row r="34" spans="1:10" x14ac:dyDescent="0.2">
      <c r="B34" t="s">
        <v>12</v>
      </c>
    </row>
    <row r="35" spans="1:10" x14ac:dyDescent="0.2">
      <c r="B35" t="s">
        <v>13</v>
      </c>
      <c r="J35" s="5">
        <v>6889149</v>
      </c>
    </row>
    <row r="37" spans="1:10" x14ac:dyDescent="0.2">
      <c r="B37" s="1" t="s">
        <v>49</v>
      </c>
    </row>
    <row r="38" spans="1:10" x14ac:dyDescent="0.2">
      <c r="B38" t="s">
        <v>71</v>
      </c>
    </row>
    <row r="39" spans="1:10" x14ac:dyDescent="0.2">
      <c r="B39" t="s">
        <v>47</v>
      </c>
    </row>
    <row r="40" spans="1:10" x14ac:dyDescent="0.2">
      <c r="B40" t="s">
        <v>48</v>
      </c>
      <c r="J40" s="5">
        <v>2226037</v>
      </c>
    </row>
    <row r="42" spans="1:10" x14ac:dyDescent="0.2">
      <c r="B42" s="1" t="s">
        <v>50</v>
      </c>
    </row>
    <row r="43" spans="1:10" x14ac:dyDescent="0.2">
      <c r="B43" t="s">
        <v>51</v>
      </c>
    </row>
    <row r="44" spans="1:10" x14ac:dyDescent="0.2">
      <c r="B44" t="s">
        <v>52</v>
      </c>
    </row>
    <row r="45" spans="1:10" x14ac:dyDescent="0.2">
      <c r="B45" t="s">
        <v>72</v>
      </c>
      <c r="J45" s="5">
        <v>0</v>
      </c>
    </row>
    <row r="47" spans="1:10" x14ac:dyDescent="0.2">
      <c r="B47" s="1" t="s">
        <v>53</v>
      </c>
    </row>
    <row r="48" spans="1:10" x14ac:dyDescent="0.2">
      <c r="B48" t="s">
        <v>54</v>
      </c>
    </row>
    <row r="49" spans="1:10" x14ac:dyDescent="0.2">
      <c r="B49" t="s">
        <v>55</v>
      </c>
      <c r="J49" s="5">
        <v>0</v>
      </c>
    </row>
    <row r="50" spans="1:10" x14ac:dyDescent="0.2">
      <c r="J50" s="5"/>
    </row>
    <row r="51" spans="1:10" x14ac:dyDescent="0.2">
      <c r="J51" s="5"/>
    </row>
    <row r="52" spans="1:10" x14ac:dyDescent="0.2">
      <c r="J52" s="5"/>
    </row>
    <row r="53" spans="1:10" x14ac:dyDescent="0.2">
      <c r="B53" s="1" t="s">
        <v>56</v>
      </c>
    </row>
    <row r="54" spans="1:10" x14ac:dyDescent="0.2">
      <c r="B54" t="s">
        <v>57</v>
      </c>
      <c r="J54" s="5">
        <v>73432</v>
      </c>
    </row>
    <row r="55" spans="1:10" x14ac:dyDescent="0.2">
      <c r="A55" t="s">
        <v>14</v>
      </c>
    </row>
    <row r="56" spans="1:10" x14ac:dyDescent="0.2">
      <c r="B56" s="1" t="s">
        <v>58</v>
      </c>
    </row>
    <row r="57" spans="1:10" x14ac:dyDescent="0.2">
      <c r="B57" t="s">
        <v>59</v>
      </c>
      <c r="J57" s="9">
        <v>0</v>
      </c>
    </row>
    <row r="59" spans="1:10" x14ac:dyDescent="0.2">
      <c r="B59" s="1" t="s">
        <v>60</v>
      </c>
    </row>
    <row r="60" spans="1:10" x14ac:dyDescent="0.2">
      <c r="B60" s="1" t="s">
        <v>61</v>
      </c>
      <c r="J60" s="5">
        <f>J35+J40+J45+J49-J54-J57</f>
        <v>9041754</v>
      </c>
    </row>
    <row r="61" spans="1:10" x14ac:dyDescent="0.2">
      <c r="A61" t="s">
        <v>14</v>
      </c>
    </row>
    <row r="62" spans="1:10" x14ac:dyDescent="0.2">
      <c r="A62" s="2" t="s">
        <v>62</v>
      </c>
      <c r="B62" t="s">
        <v>15</v>
      </c>
      <c r="J62" s="6">
        <f>ROUND(((J60/J30)*100),2)</f>
        <v>96.6</v>
      </c>
    </row>
    <row r="63" spans="1:10" x14ac:dyDescent="0.2">
      <c r="J63" s="6"/>
    </row>
    <row r="64" spans="1:10" x14ac:dyDescent="0.2">
      <c r="A64" s="2" t="s">
        <v>63</v>
      </c>
      <c r="B64" t="s">
        <v>16</v>
      </c>
      <c r="J64" s="6"/>
    </row>
    <row r="65" spans="1:10" x14ac:dyDescent="0.2">
      <c r="B65" t="s">
        <v>17</v>
      </c>
      <c r="J65" s="6">
        <f>100-J62</f>
        <v>3.4000000000000057</v>
      </c>
    </row>
    <row r="67" spans="1:10" x14ac:dyDescent="0.2">
      <c r="A67" s="2" t="s">
        <v>64</v>
      </c>
      <c r="B67" t="s">
        <v>18</v>
      </c>
    </row>
    <row r="69" spans="1:10" x14ac:dyDescent="0.2">
      <c r="B69" t="s">
        <v>65</v>
      </c>
    </row>
    <row r="70" spans="1:10" x14ac:dyDescent="0.2">
      <c r="B70" t="s">
        <v>73</v>
      </c>
    </row>
    <row r="71" spans="1:10" x14ac:dyDescent="0.2">
      <c r="B71" t="s">
        <v>66</v>
      </c>
    </row>
    <row r="72" spans="1:10" x14ac:dyDescent="0.2">
      <c r="B72" t="s">
        <v>67</v>
      </c>
      <c r="J72" s="5">
        <v>71721</v>
      </c>
    </row>
    <row r="74" spans="1:10" x14ac:dyDescent="0.2">
      <c r="A74" t="s">
        <v>19</v>
      </c>
      <c r="B74" t="s">
        <v>20</v>
      </c>
    </row>
    <row r="75" spans="1:10" x14ac:dyDescent="0.2">
      <c r="B75" t="s">
        <v>21</v>
      </c>
    </row>
    <row r="77" spans="1:10" x14ac:dyDescent="0.2">
      <c r="A77" s="2" t="s">
        <v>68</v>
      </c>
      <c r="B77" t="s">
        <v>22</v>
      </c>
    </row>
    <row r="78" spans="1:10" x14ac:dyDescent="0.2">
      <c r="B78" t="s">
        <v>23</v>
      </c>
    </row>
    <row r="79" spans="1:10" x14ac:dyDescent="0.2">
      <c r="B79" t="s">
        <v>24</v>
      </c>
    </row>
    <row r="80" spans="1:10" ht="13.5" thickBot="1" x14ac:dyDescent="0.25">
      <c r="B80" t="s">
        <v>25</v>
      </c>
      <c r="J80" s="8">
        <v>0</v>
      </c>
    </row>
    <row r="81" spans="1:10" ht="13.5" thickTop="1" x14ac:dyDescent="0.2"/>
    <row r="82" spans="1:10" x14ac:dyDescent="0.2">
      <c r="A82" t="s">
        <v>26</v>
      </c>
      <c r="B82" t="s">
        <v>27</v>
      </c>
    </row>
    <row r="84" spans="1:10" x14ac:dyDescent="0.2">
      <c r="A84" s="2" t="s">
        <v>69</v>
      </c>
      <c r="B84" t="s">
        <v>28</v>
      </c>
    </row>
    <row r="86" spans="1:10" x14ac:dyDescent="0.2">
      <c r="B86" t="s">
        <v>29</v>
      </c>
      <c r="J86" s="5"/>
    </row>
    <row r="87" spans="1:10" x14ac:dyDescent="0.2">
      <c r="B87" t="s">
        <v>30</v>
      </c>
      <c r="J87" s="5">
        <f>J72</f>
        <v>71721</v>
      </c>
    </row>
    <row r="89" spans="1:10" x14ac:dyDescent="0.2">
      <c r="B89" s="1" t="s">
        <v>70</v>
      </c>
      <c r="J89" s="9">
        <f>J80</f>
        <v>0</v>
      </c>
    </row>
    <row r="91" spans="1:10" x14ac:dyDescent="0.2">
      <c r="B91" t="s">
        <v>31</v>
      </c>
    </row>
    <row r="92" spans="1:10" ht="13.5" thickBot="1" x14ac:dyDescent="0.25">
      <c r="B92" t="s">
        <v>32</v>
      </c>
      <c r="J92" s="8">
        <f>J87+J89</f>
        <v>71721</v>
      </c>
    </row>
    <row r="93" spans="1:10" ht="13.5" thickTop="1" x14ac:dyDescent="0.2"/>
  </sheetData>
  <mergeCells count="2">
    <mergeCell ref="A1:J1"/>
    <mergeCell ref="A3:J3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>&amp;C&amp;"Arial,Bold"2021
&amp;RPage &amp;P of &amp;N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</vt:lpstr>
      <vt:lpstr>'2021'!Print_Area</vt:lpstr>
      <vt:lpstr>'2021'!Print_Titles</vt:lpstr>
    </vt:vector>
  </TitlesOfParts>
  <Company>Union 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Caldwell</dc:creator>
  <cp:lastModifiedBy>Trevor L Roach</cp:lastModifiedBy>
  <cp:lastPrinted>2022-04-25T12:22:35Z</cp:lastPrinted>
  <dcterms:created xsi:type="dcterms:W3CDTF">1999-04-20T14:50:33Z</dcterms:created>
  <dcterms:modified xsi:type="dcterms:W3CDTF">2022-04-25T12:22:39Z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250 - Part B.xlsx</vt:lpwstr>
  </property>
</Properties>
</file>