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ilroad Financial Conferences Reports to Commissioners\Q4 2023\WageA&amp;B\"/>
    </mc:Choice>
  </mc:AlternateContent>
  <xr:revisionPtr revIDLastSave="0" documentId="13_ncr:1_{5F7FBB3F-8D37-465D-B49C-51664F00EB7F}" xr6:coauthVersionLast="47" xr6:coauthVersionMax="47" xr10:uidLastSave="{00000000-0000-0000-0000-000000000000}"/>
  <workbookProtection workbookAlgorithmName="SHA-512" workbookHashValue="r344h3XbBQnkbTCHfuVW0nppZ07NipQwt8ILMZqt2oEcVglgwtGOcbpynSs3fdHddvaeLnkrLCH2KOWbuaBE5A==" workbookSaltValue="HUzjNESWNPAql/side5sMg==" workbookSpinCount="100000" lockStructure="1"/>
  <bookViews>
    <workbookView xWindow="-110" yWindow="-110" windowWidth="19420" windowHeight="9800" xr2:uid="{00000000-000D-0000-FFFF-FFFF00000000}"/>
  </bookViews>
  <sheets>
    <sheet name="Compilation" sheetId="1" r:id="rId1"/>
  </sheets>
  <definedNames>
    <definedName name="_xlnm.Print_Area" localSheetId="0">Compilation!$A$1:$I$466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5" i="1" l="1"/>
  <c r="F302" i="1"/>
  <c r="F303" i="1"/>
  <c r="F304" i="1"/>
  <c r="F305" i="1"/>
  <c r="F306" i="1"/>
  <c r="H151" i="1"/>
  <c r="H152" i="1"/>
  <c r="H153" i="1"/>
  <c r="H154" i="1"/>
  <c r="H155" i="1"/>
  <c r="F435" i="1" l="1"/>
  <c r="F341" i="1" l="1"/>
  <c r="F342" i="1"/>
  <c r="F343" i="1"/>
  <c r="F344" i="1"/>
  <c r="F345" i="1"/>
  <c r="F390" i="1" l="1"/>
  <c r="C463" i="1" l="1"/>
  <c r="H168" i="1"/>
  <c r="H169" i="1"/>
  <c r="H170" i="1"/>
  <c r="H171" i="1"/>
  <c r="H167" i="1"/>
  <c r="H129" i="1"/>
  <c r="H130" i="1"/>
  <c r="H131" i="1"/>
  <c r="H132" i="1"/>
  <c r="H128" i="1"/>
  <c r="H121" i="1"/>
  <c r="H122" i="1"/>
  <c r="H123" i="1"/>
  <c r="H124" i="1"/>
  <c r="H120" i="1"/>
  <c r="H113" i="1"/>
  <c r="H114" i="1"/>
  <c r="H115" i="1"/>
  <c r="H116" i="1"/>
  <c r="H112" i="1"/>
  <c r="H82" i="1"/>
  <c r="H83" i="1"/>
  <c r="H84" i="1"/>
  <c r="H85" i="1"/>
  <c r="H81" i="1"/>
  <c r="H74" i="1"/>
  <c r="H75" i="1"/>
  <c r="H76" i="1"/>
  <c r="H77" i="1"/>
  <c r="H73" i="1"/>
  <c r="F263" i="1" l="1"/>
  <c r="F264" i="1"/>
  <c r="F265" i="1"/>
  <c r="F266" i="1"/>
  <c r="F267" i="1"/>
  <c r="I228" i="1" l="1"/>
  <c r="G159" i="1" l="1"/>
  <c r="G234" i="1" l="1"/>
  <c r="H93" i="1"/>
  <c r="H92" i="1"/>
  <c r="H91" i="1"/>
  <c r="H90" i="1"/>
  <c r="H89" i="1"/>
  <c r="F271" i="1" l="1"/>
  <c r="F272" i="1"/>
  <c r="F273" i="1"/>
  <c r="F274" i="1"/>
  <c r="F275" i="1"/>
  <c r="F279" i="1"/>
  <c r="F280" i="1"/>
  <c r="F281" i="1"/>
  <c r="F282" i="1"/>
  <c r="F283" i="1"/>
  <c r="I233" i="1"/>
  <c r="I234" i="1" s="1"/>
  <c r="I189" i="1"/>
  <c r="F442" i="1" l="1"/>
  <c r="F407" i="1"/>
  <c r="F367" i="1"/>
  <c r="F328" i="1"/>
  <c r="F289" i="1"/>
  <c r="F250" i="1"/>
  <c r="F178" i="1"/>
  <c r="F217" i="1"/>
  <c r="F138" i="1"/>
  <c r="F99" i="1"/>
  <c r="F420" i="1" l="1"/>
  <c r="F385" i="1"/>
  <c r="F400" i="1"/>
  <c r="F395" i="1"/>
  <c r="F380" i="1" l="1"/>
  <c r="F430" i="1" s="1"/>
  <c r="F361" i="1"/>
  <c r="F360" i="1"/>
  <c r="F359" i="1"/>
  <c r="F358" i="1"/>
  <c r="F357" i="1"/>
  <c r="I243" i="1"/>
  <c r="I209" i="1"/>
  <c r="I204" i="1"/>
  <c r="I199" i="1"/>
  <c r="I194" i="1"/>
  <c r="F310" i="1" l="1"/>
  <c r="F311" i="1"/>
  <c r="F312" i="1"/>
  <c r="F313" i="1"/>
  <c r="F314" i="1"/>
  <c r="F318" i="1"/>
  <c r="F319" i="1"/>
  <c r="F320" i="1"/>
  <c r="F321" i="1"/>
  <c r="F322" i="1"/>
  <c r="E229" i="1"/>
  <c r="F426" i="1" l="1"/>
  <c r="D430" i="1"/>
  <c r="E49" i="1" s="1"/>
  <c r="C436" i="1" l="1"/>
  <c r="C163" i="1" l="1"/>
  <c r="F396" i="1" l="1"/>
  <c r="E396" i="1"/>
  <c r="F349" i="1" l="1"/>
  <c r="F350" i="1"/>
  <c r="F351" i="1"/>
  <c r="F352" i="1"/>
  <c r="F353" i="1"/>
  <c r="E353" i="1"/>
  <c r="E352" i="1"/>
  <c r="E351" i="1"/>
  <c r="E350" i="1"/>
  <c r="E349" i="1"/>
  <c r="H44" i="1" s="1"/>
  <c r="C244" i="1" l="1"/>
  <c r="D244" i="1"/>
  <c r="C421" i="1" l="1"/>
  <c r="I229" i="1" l="1"/>
  <c r="I30" i="1" l="1"/>
  <c r="D190" i="1" l="1"/>
  <c r="E436" i="1" l="1"/>
  <c r="D436" i="1"/>
  <c r="E430" i="1"/>
  <c r="C430" i="1"/>
  <c r="B49" i="1" s="1"/>
  <c r="H238" i="1"/>
  <c r="H19" i="1" s="1"/>
  <c r="G238" i="1"/>
  <c r="F238" i="1"/>
  <c r="F19" i="1" s="1"/>
  <c r="E238" i="1"/>
  <c r="D238" i="1"/>
  <c r="E19" i="1" s="1"/>
  <c r="C238" i="1"/>
  <c r="C19" i="1" s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F159" i="1"/>
  <c r="E159" i="1"/>
  <c r="D159" i="1"/>
  <c r="E14" i="1" s="1"/>
  <c r="C162" i="1"/>
  <c r="C161" i="1"/>
  <c r="C160" i="1"/>
  <c r="C159" i="1"/>
  <c r="C14" i="1" s="1"/>
  <c r="G239" i="1" l="1"/>
  <c r="I238" i="1"/>
  <c r="C239" i="1"/>
  <c r="H239" i="1"/>
  <c r="E239" i="1"/>
  <c r="F239" i="1"/>
  <c r="D239" i="1"/>
  <c r="G14" i="1"/>
  <c r="H14" i="1"/>
  <c r="G15" i="1"/>
  <c r="H15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E46" i="1" s="1"/>
  <c r="C351" i="1"/>
  <c r="B46" i="1" s="1"/>
  <c r="D350" i="1"/>
  <c r="C350" i="1"/>
  <c r="B45" i="1" s="1"/>
  <c r="D349" i="1"/>
  <c r="E44" i="1" s="1"/>
  <c r="G44" i="1" s="1"/>
  <c r="C349" i="1"/>
  <c r="B44" i="1" s="1"/>
  <c r="G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1" i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H159" i="1"/>
  <c r="I14" i="1" s="1"/>
  <c r="H163" i="1"/>
  <c r="H162" i="1"/>
  <c r="I17" i="1" s="1"/>
  <c r="H161" i="1"/>
  <c r="I16" i="1" s="1"/>
  <c r="H160" i="1"/>
  <c r="I15" i="1" s="1"/>
  <c r="F421" i="1"/>
  <c r="E244" i="1"/>
  <c r="G18" i="1"/>
  <c r="G20" i="1" s="1"/>
  <c r="G229" i="1"/>
  <c r="F18" i="1"/>
  <c r="D48" i="1" s="1"/>
  <c r="F229" i="1"/>
  <c r="F391" i="1"/>
  <c r="I200" i="1"/>
  <c r="I195" i="1"/>
  <c r="E20" i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I50" i="1" l="1"/>
  <c r="F50" i="1" s="1"/>
  <c r="C45" i="1"/>
  <c r="D50" i="1"/>
  <c r="C44" i="1"/>
  <c r="D15" i="1"/>
  <c r="D14" i="1"/>
  <c r="D18" i="1"/>
  <c r="D17" i="1"/>
  <c r="D16" i="1"/>
  <c r="I18" i="1"/>
  <c r="I20" i="1" s="1"/>
  <c r="H18" i="1"/>
  <c r="H20" i="1" s="1"/>
  <c r="C50" i="1" l="1"/>
  <c r="D20" i="1"/>
</calcChain>
</file>

<file path=xl/sharedStrings.xml><?xml version="1.0" encoding="utf-8"?>
<sst xmlns="http://schemas.openxmlformats.org/spreadsheetml/2006/main" count="562" uniqueCount="137">
  <si>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</si>
  <si>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</si>
  <si>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</si>
  <si>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</si>
  <si>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</si>
  <si>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</si>
  <si>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</si>
  <si>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</si>
  <si>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</si>
  <si>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</si>
  <si>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</si>
  <si>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</si>
  <si>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</si>
  <si>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</si>
  <si>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</si>
  <si>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</si>
  <si>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</si>
  <si>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</si>
  <si>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</si>
  <si>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</si>
  <si>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</si>
  <si>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</si>
  <si>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</si>
  <si>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</si>
  <si>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</si>
  <si>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</si>
  <si>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</si>
  <si>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</si>
  <si>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</si>
  <si>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</si>
  <si>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</si>
  <si>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</si>
  <si>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</si>
  <si>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</si>
  <si>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</si>
  <si>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</si>
  <si>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</si>
  <si>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</si>
  <si>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</si>
  <si>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</si>
  <si>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</si>
  <si>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</si>
  <si>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</si>
  <si>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</si>
  <si>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</si>
  <si>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</si>
  <si>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</si>
  <si>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</si>
  <si>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</si>
  <si>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</si>
  <si>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</si>
  <si>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</si>
  <si>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</si>
  <si>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</si>
  <si>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</si>
  <si>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</si>
  <si>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</si>
  <si>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</si>
  <si>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</si>
  <si>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</si>
  <si>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</si>
  <si>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</si>
  <si>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</si>
  <si>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</si>
  <si>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</si>
  <si>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</si>
  <si>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</si>
  <si>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</si>
  <si>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</si>
  <si>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</si>
  <si>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</si>
  <si>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</si>
  <si>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</si>
  <si>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</si>
  <si>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</si>
  <si>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</si>
  <si>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</si>
  <si>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</si>
  <si>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</si>
  <si>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</si>
  <si>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</si>
  <si>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</si>
  <si>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</si>
  <si>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</si>
  <si>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</si>
  <si>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</si>
  <si>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</si>
  <si>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</si>
  <si>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</si>
  <si>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</si>
  <si>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</si>
  <si>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</si>
  <si>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</si>
  <si>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</si>
  <si>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</si>
  <si>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</si>
  <si>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</si>
  <si>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</si>
  <si>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</si>
  <si>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</si>
  <si>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</si>
  <si>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</si>
  <si>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</si>
  <si>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</si>
  <si>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</si>
  <si>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</si>
  <si>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</si>
  <si>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</si>
  <si>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</si>
  <si>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</si>
  <si>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</si>
  <si>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</si>
  <si>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</si>
  <si>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</si>
  <si>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</si>
  <si>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</si>
  <si>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</si>
  <si>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</si>
  <si>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</si>
  <si>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</si>
  <si>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</si>
  <si>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</si>
  <si>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</si>
  <si>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</si>
  <si>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</si>
  <si>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</si>
  <si>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</si>
  <si>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</si>
  <si>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</si>
  <si>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</si>
  <si>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Hours *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</si>
  <si>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</si>
  <si>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</si>
  <si>
    <t>............................................Compensation (Thousands of Dollars).........................................</t>
  </si>
  <si>
    <t>COMPENSATION (In thousands of dollars)</t>
  </si>
  <si>
    <t>Year 2023</t>
  </si>
  <si>
    <t xml:space="preserve">                  Annual Wage Forms A and B  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</si>
</sst>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##,000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9"/>
      <name val="Arial"/>
      <family val="2"/>
    </font>
    <font>
      <sz val="8"/>
      <name val="Helv"/>
    </font>
    <font>
      <sz val="14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6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5" applyNumberFormat="0" applyAlignment="0" applyProtection="0"/>
    <xf numFmtId="0" fontId="15" fillId="6" borderId="16" applyNumberFormat="0" applyAlignment="0" applyProtection="0"/>
    <xf numFmtId="0" fontId="16" fillId="6" borderId="15" applyNumberFormat="0" applyAlignment="0" applyProtection="0"/>
    <xf numFmtId="0" fontId="17" fillId="0" borderId="17" applyNumberFormat="0" applyFill="0" applyAlignment="0" applyProtection="0"/>
    <xf numFmtId="0" fontId="18" fillId="7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" fillId="8" borderId="19" applyNumberFormat="0" applyFont="0" applyAlignment="0" applyProtection="0"/>
    <xf numFmtId="0" fontId="24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6" fillId="0" borderId="0">
      <alignment wrapText="1"/>
    </xf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0" fontId="25" fillId="0" borderId="0"/>
    <xf numFmtId="0" fontId="1" fillId="8" borderId="1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0" borderId="0" applyNumberFormat="0" applyFill="0" applyBorder="0" applyAlignment="0" applyProtection="0"/>
    <xf numFmtId="0" fontId="35" fillId="0" borderId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2" borderId="0" applyNumberFormat="0" applyBorder="0" applyAlignment="0" applyProtection="0"/>
    <xf numFmtId="0" fontId="40" fillId="3" borderId="0" applyNumberFormat="0" applyBorder="0" applyAlignment="0" applyProtection="0"/>
    <xf numFmtId="0" fontId="41" fillId="4" borderId="0" applyNumberFormat="0" applyBorder="0" applyAlignment="0" applyProtection="0"/>
    <xf numFmtId="0" fontId="42" fillId="5" borderId="15" applyNumberFormat="0" applyAlignment="0" applyProtection="0"/>
    <xf numFmtId="0" fontId="43" fillId="6" borderId="16" applyNumberFormat="0" applyAlignment="0" applyProtection="0"/>
    <xf numFmtId="0" fontId="44" fillId="6" borderId="15" applyNumberFormat="0" applyAlignment="0" applyProtection="0"/>
    <xf numFmtId="0" fontId="45" fillId="0" borderId="17" applyNumberFormat="0" applyFill="0" applyAlignment="0" applyProtection="0"/>
    <xf numFmtId="0" fontId="46" fillId="7" borderId="18" applyNumberFormat="0" applyAlignment="0" applyProtection="0"/>
    <xf numFmtId="0" fontId="47" fillId="0" borderId="0" applyNumberFormat="0" applyFill="0" applyBorder="0" applyAlignment="0" applyProtection="0"/>
    <xf numFmtId="0" fontId="35" fillId="8" borderId="19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50" fillId="32" borderId="0" applyNumberFormat="0" applyBorder="0" applyAlignment="0" applyProtection="0"/>
    <xf numFmtId="0" fontId="1" fillId="0" borderId="0"/>
    <xf numFmtId="0" fontId="3" fillId="0" borderId="0"/>
    <xf numFmtId="0" fontId="35" fillId="8" borderId="19" applyNumberFormat="0" applyFont="0" applyAlignment="0" applyProtection="0"/>
    <xf numFmtId="0" fontId="1" fillId="0" borderId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5" fontId="34" fillId="0" borderId="23" applyNumberFormat="0" applyProtection="0">
      <alignment horizontal="right" vertical="center"/>
    </xf>
    <xf numFmtId="0" fontId="32" fillId="34" borderId="24" applyNumberFormat="0" applyAlignment="0" applyProtection="0">
      <alignment horizontal="left" vertical="center" indent="1"/>
    </xf>
    <xf numFmtId="0" fontId="33" fillId="35" borderId="24" applyNumberFormat="0" applyAlignment="0" applyProtection="0">
      <alignment horizontal="left" vertical="center" indent="1"/>
    </xf>
    <xf numFmtId="165" fontId="34" fillId="36" borderId="24" applyNumberFormat="0" applyAlignment="0" applyProtection="0">
      <alignment horizontal="left" vertical="center" indent="1"/>
    </xf>
    <xf numFmtId="0" fontId="35" fillId="0" borderId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35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31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30" fillId="43" borderId="0" applyNumberFormat="0" applyBorder="0" applyAlignment="0" applyProtection="0"/>
    <xf numFmtId="0" fontId="30" fillId="51" borderId="0" applyNumberFormat="0" applyBorder="0" applyAlignment="0" applyProtection="0"/>
    <xf numFmtId="0" fontId="54" fillId="44" borderId="0" applyNumberFormat="0" applyBorder="0" applyAlignment="0" applyProtection="0"/>
    <xf numFmtId="0" fontId="54" fillId="52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54" fillId="57" borderId="0" applyNumberFormat="0" applyBorder="0" applyAlignment="0" applyProtection="0"/>
    <xf numFmtId="0" fontId="54" fillId="58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5" fillId="55" borderId="0" applyNumberFormat="0" applyBorder="0" applyAlignment="0" applyProtection="0"/>
    <xf numFmtId="0" fontId="40" fillId="3" borderId="0" applyNumberFormat="0" applyBorder="0" applyAlignment="0" applyProtection="0"/>
    <xf numFmtId="0" fontId="56" fillId="59" borderId="25" applyNumberFormat="0" applyAlignment="0" applyProtection="0"/>
    <xf numFmtId="0" fontId="44" fillId="6" borderId="15" applyNumberFormat="0" applyAlignment="0" applyProtection="0"/>
    <xf numFmtId="0" fontId="57" fillId="52" borderId="27" applyNumberFormat="0" applyAlignment="0" applyProtection="0"/>
    <xf numFmtId="0" fontId="46" fillId="7" borderId="1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3" fillId="60" borderId="0" applyNumberFormat="0" applyBorder="0" applyAlignment="0" applyProtection="0"/>
    <xf numFmtId="0" fontId="53" fillId="61" borderId="0" applyNumberFormat="0" applyBorder="0" applyAlignment="0" applyProtection="0"/>
    <xf numFmtId="0" fontId="53" fillId="62" borderId="0" applyNumberFormat="0" applyBorder="0" applyAlignment="0" applyProtection="0"/>
    <xf numFmtId="0" fontId="30" fillId="48" borderId="0" applyNumberFormat="0" applyBorder="0" applyAlignment="0" applyProtection="0"/>
    <xf numFmtId="0" fontId="39" fillId="2" borderId="0" applyNumberFormat="0" applyBorder="0" applyAlignment="0" applyProtection="0"/>
    <xf numFmtId="0" fontId="58" fillId="0" borderId="28" applyNumberFormat="0" applyFill="0" applyAlignment="0" applyProtection="0"/>
    <xf numFmtId="0" fontId="36" fillId="0" borderId="12" applyNumberFormat="0" applyFill="0" applyAlignment="0" applyProtection="0"/>
    <xf numFmtId="0" fontId="59" fillId="0" borderId="29" applyNumberFormat="0" applyFill="0" applyAlignment="0" applyProtection="0"/>
    <xf numFmtId="0" fontId="37" fillId="0" borderId="13" applyNumberFormat="0" applyFill="0" applyAlignment="0" applyProtection="0"/>
    <xf numFmtId="0" fontId="60" fillId="0" borderId="30" applyNumberFormat="0" applyFill="0" applyAlignment="0" applyProtection="0"/>
    <xf numFmtId="0" fontId="38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6" borderId="25" applyNumberFormat="0" applyAlignment="0" applyProtection="0"/>
    <xf numFmtId="0" fontId="42" fillId="5" borderId="15" applyNumberFormat="0" applyAlignment="0" applyProtection="0"/>
    <xf numFmtId="0" fontId="62" fillId="0" borderId="31" applyNumberFormat="0" applyFill="0" applyAlignment="0" applyProtection="0"/>
    <xf numFmtId="0" fontId="45" fillId="0" borderId="17" applyNumberFormat="0" applyFill="0" applyAlignment="0" applyProtection="0"/>
    <xf numFmtId="0" fontId="62" fillId="56" borderId="0" applyNumberFormat="0" applyBorder="0" applyAlignment="0" applyProtection="0"/>
    <xf numFmtId="0" fontId="4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8" borderId="19" applyNumberFormat="0" applyFont="0" applyAlignment="0" applyProtection="0"/>
    <xf numFmtId="0" fontId="35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63" fillId="59" borderId="32" applyNumberFormat="0" applyAlignment="0" applyProtection="0"/>
    <xf numFmtId="0" fontId="43" fillId="6" borderId="16" applyNumberFormat="0" applyAlignment="0" applyProtection="0"/>
    <xf numFmtId="4" fontId="4" fillId="63" borderId="25" applyNumberFormat="0" applyProtection="0">
      <alignment vertical="center"/>
    </xf>
    <xf numFmtId="4" fontId="64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1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0" fontId="52" fillId="38" borderId="34" applyBorder="0"/>
    <xf numFmtId="4" fontId="31" fillId="81" borderId="26" applyNumberFormat="0" applyProtection="0">
      <alignment vertical="center"/>
    </xf>
    <xf numFmtId="4" fontId="64" fillId="33" borderId="21" applyNumberFormat="0" applyProtection="0">
      <alignment vertical="center"/>
    </xf>
    <xf numFmtId="4" fontId="31" fillId="77" borderId="26" applyNumberFormat="0" applyProtection="0">
      <alignment horizontal="left" vertical="center" indent="1"/>
    </xf>
    <xf numFmtId="0" fontId="31" fillId="81" borderId="26" applyNumberFormat="0" applyProtection="0">
      <alignment horizontal="left" vertical="top" indent="1"/>
    </xf>
    <xf numFmtId="4" fontId="64" fillId="82" borderId="25" applyNumberFormat="0" applyProtection="0">
      <alignment horizontal="right" vertical="center"/>
    </xf>
    <xf numFmtId="0" fontId="31" fillId="75" borderId="26" applyNumberFormat="0" applyProtection="0">
      <alignment horizontal="left" vertical="top" indent="1"/>
    </xf>
    <xf numFmtId="4" fontId="65" fillId="83" borderId="22" applyNumberFormat="0" applyProtection="0">
      <alignment horizontal="left" vertical="center" indent="1"/>
    </xf>
    <xf numFmtId="0" fontId="4" fillId="84" borderId="21"/>
    <xf numFmtId="4" fontId="66" fillId="80" borderId="25" applyNumberFormat="0" applyProtection="0">
      <alignment horizontal="right" vertical="center"/>
    </xf>
    <xf numFmtId="0" fontId="67" fillId="0" borderId="0" applyNumberFormat="0" applyFill="0" applyBorder="0" applyAlignment="0" applyProtection="0"/>
    <xf numFmtId="0" fontId="53" fillId="0" borderId="35" applyNumberFormat="0" applyFill="0" applyAlignment="0" applyProtection="0"/>
    <xf numFmtId="0" fontId="49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85" borderId="0"/>
    <xf numFmtId="0" fontId="54" fillId="42" borderId="0" applyNumberFormat="0" applyBorder="0" applyAlignment="0" applyProtection="0"/>
    <xf numFmtId="0" fontId="54" fillId="46" borderId="0" applyNumberFormat="0" applyBorder="0" applyAlignment="0" applyProtection="0"/>
    <xf numFmtId="0" fontId="54" fillId="50" borderId="0" applyNumberFormat="0" applyBorder="0" applyAlignment="0" applyProtection="0"/>
    <xf numFmtId="0" fontId="54" fillId="52" borderId="0" applyNumberFormat="0" applyBorder="0" applyAlignment="0" applyProtection="0"/>
    <xf numFmtId="0" fontId="54" fillId="41" borderId="0" applyNumberFormat="0" applyBorder="0" applyAlignment="0" applyProtection="0"/>
    <xf numFmtId="0" fontId="54" fillId="58" borderId="0" applyNumberFormat="0" applyBorder="0" applyAlignment="0" applyProtection="0"/>
    <xf numFmtId="0" fontId="55" fillId="55" borderId="0" applyNumberFormat="0" applyBorder="0" applyAlignment="0" applyProtection="0"/>
    <xf numFmtId="0" fontId="56" fillId="59" borderId="25" applyNumberFormat="0" applyAlignment="0" applyProtection="0"/>
    <xf numFmtId="0" fontId="57" fillId="52" borderId="27" applyNumberFormat="0" applyAlignment="0" applyProtection="0"/>
    <xf numFmtId="0" fontId="30" fillId="48" borderId="0" applyNumberFormat="0" applyBorder="0" applyAlignment="0" applyProtection="0"/>
    <xf numFmtId="0" fontId="58" fillId="0" borderId="28" applyNumberFormat="0" applyFill="0" applyAlignment="0" applyProtection="0"/>
    <xf numFmtId="0" fontId="59" fillId="0" borderId="29" applyNumberFormat="0" applyFill="0" applyAlignment="0" applyProtection="0"/>
    <xf numFmtId="0" fontId="60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61" fillId="56" borderId="25" applyNumberFormat="0" applyAlignment="0" applyProtection="0"/>
    <xf numFmtId="0" fontId="62" fillId="0" borderId="31" applyNumberFormat="0" applyFill="0" applyAlignment="0" applyProtection="0"/>
    <xf numFmtId="0" fontId="62" fillId="56" borderId="0" applyNumberFormat="0" applyBorder="0" applyAlignment="0" applyProtection="0"/>
    <xf numFmtId="0" fontId="4" fillId="55" borderId="25" applyNumberFormat="0" applyFont="0" applyAlignment="0" applyProtection="0"/>
    <xf numFmtId="0" fontId="63" fillId="59" borderId="32" applyNumberFormat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53" fillId="0" borderId="35" applyNumberFormat="0" applyFill="0" applyAlignment="0" applyProtection="0"/>
    <xf numFmtId="0" fontId="6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85" borderId="0"/>
    <xf numFmtId="0" fontId="30" fillId="48" borderId="0" applyNumberFormat="0" applyBorder="0" applyAlignment="0" applyProtection="0"/>
    <xf numFmtId="0" fontId="62" fillId="56" borderId="0" applyNumberFormat="0" applyBorder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1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5" applyNumberFormat="0" applyAlignment="0" applyProtection="0"/>
    <xf numFmtId="0" fontId="15" fillId="6" borderId="16" applyNumberFormat="0" applyAlignment="0" applyProtection="0"/>
    <xf numFmtId="0" fontId="16" fillId="6" borderId="15" applyNumberFormat="0" applyAlignment="0" applyProtection="0"/>
    <xf numFmtId="0" fontId="17" fillId="0" borderId="17" applyNumberFormat="0" applyFill="0" applyAlignment="0" applyProtection="0"/>
    <xf numFmtId="0" fontId="18" fillId="7" borderId="18" applyNumberFormat="0" applyAlignment="0" applyProtection="0"/>
    <xf numFmtId="0" fontId="19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21" fillId="0" borderId="20" applyNumberFormat="0" applyFill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4" fontId="4" fillId="37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3" fontId="25" fillId="0" borderId="0" applyFont="0" applyFill="0" applyBorder="0" applyAlignment="0" applyProtection="0"/>
    <xf numFmtId="0" fontId="25" fillId="0" borderId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0" fontId="4" fillId="84" borderId="21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54" fillId="42" borderId="0" applyNumberFormat="0" applyBorder="0" applyAlignment="0" applyProtection="0"/>
    <xf numFmtId="0" fontId="54" fillId="46" borderId="0" applyNumberFormat="0" applyBorder="0" applyAlignment="0" applyProtection="0"/>
    <xf numFmtId="0" fontId="54" fillId="50" borderId="0" applyNumberFormat="0" applyBorder="0" applyAlignment="0" applyProtection="0"/>
    <xf numFmtId="0" fontId="54" fillId="52" borderId="0" applyNumberFormat="0" applyBorder="0" applyAlignment="0" applyProtection="0"/>
    <xf numFmtId="0" fontId="54" fillId="41" borderId="0" applyNumberFormat="0" applyBorder="0" applyAlignment="0" applyProtection="0"/>
    <xf numFmtId="0" fontId="54" fillId="58" borderId="0" applyNumberFormat="0" applyBorder="0" applyAlignment="0" applyProtection="0"/>
    <xf numFmtId="0" fontId="54" fillId="42" borderId="0" applyNumberFormat="0" applyBorder="0" applyAlignment="0" applyProtection="0"/>
    <xf numFmtId="0" fontId="54" fillId="46" borderId="0" applyNumberFormat="0" applyBorder="0" applyAlignment="0" applyProtection="0"/>
    <xf numFmtId="0" fontId="54" fillId="50" borderId="0" applyNumberFormat="0" applyBorder="0" applyAlignment="0" applyProtection="0"/>
    <xf numFmtId="0" fontId="54" fillId="52" borderId="0" applyNumberFormat="0" applyBorder="0" applyAlignment="0" applyProtection="0"/>
    <xf numFmtId="0" fontId="54" fillId="41" borderId="0" applyNumberFormat="0" applyBorder="0" applyAlignment="0" applyProtection="0"/>
    <xf numFmtId="0" fontId="54" fillId="58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5" borderId="0" applyNumberFormat="0" applyBorder="0" applyAlignment="0" applyProtection="0"/>
    <xf numFmtId="0" fontId="4" fillId="38" borderId="26" applyNumberFormat="0" applyProtection="0">
      <alignment horizontal="left" vertical="top" indent="1"/>
    </xf>
    <xf numFmtId="0" fontId="56" fillId="59" borderId="25" applyNumberFormat="0" applyAlignment="0" applyProtection="0"/>
    <xf numFmtId="0" fontId="61" fillId="56" borderId="25" applyNumberFormat="0" applyAlignment="0" applyProtection="0"/>
    <xf numFmtId="0" fontId="22" fillId="21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63" fillId="59" borderId="32" applyNumberFormat="0" applyAlignment="0" applyProtection="0"/>
    <xf numFmtId="4" fontId="64" fillId="64" borderId="25" applyNumberFormat="0" applyProtection="0">
      <alignment vertical="center"/>
    </xf>
    <xf numFmtId="0" fontId="51" fillId="63" borderId="26" applyNumberFormat="0" applyProtection="0">
      <alignment horizontal="left" vertical="top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6" applyNumberFormat="0" applyProtection="0">
      <alignment horizontal="left" vertical="top" indent="1"/>
    </xf>
    <xf numFmtId="0" fontId="4" fillId="76" borderId="26" applyNumberFormat="0" applyProtection="0">
      <alignment horizontal="left" vertical="top" indent="1"/>
    </xf>
    <xf numFmtId="0" fontId="52" fillId="38" borderId="34" applyBorder="0"/>
    <xf numFmtId="4" fontId="31" fillId="81" borderId="26" applyNumberFormat="0" applyProtection="0">
      <alignment vertical="center"/>
    </xf>
    <xf numFmtId="4" fontId="64" fillId="33" borderId="21" applyNumberFormat="0" applyProtection="0">
      <alignment vertical="center"/>
    </xf>
    <xf numFmtId="4" fontId="31" fillId="77" borderId="26" applyNumberFormat="0" applyProtection="0">
      <alignment horizontal="left" vertical="center" indent="1"/>
    </xf>
    <xf numFmtId="0" fontId="31" fillId="81" borderId="26" applyNumberFormat="0" applyProtection="0">
      <alignment horizontal="left" vertical="top" indent="1"/>
    </xf>
    <xf numFmtId="4" fontId="64" fillId="82" borderId="25" applyNumberFormat="0" applyProtection="0">
      <alignment horizontal="right" vertical="center"/>
    </xf>
    <xf numFmtId="0" fontId="31" fillId="75" borderId="26" applyNumberFormat="0" applyProtection="0">
      <alignment horizontal="left" vertical="top" indent="1"/>
    </xf>
    <xf numFmtId="4" fontId="65" fillId="83" borderId="22" applyNumberFormat="0" applyProtection="0">
      <alignment horizontal="left" vertical="center" indent="1"/>
    </xf>
    <xf numFmtId="4" fontId="66" fillId="80" borderId="25" applyNumberFormat="0" applyProtection="0">
      <alignment horizontal="right" vertical="center"/>
    </xf>
    <xf numFmtId="0" fontId="53" fillId="0" borderId="35" applyNumberFormat="0" applyFill="0" applyAlignment="0" applyProtection="0"/>
    <xf numFmtId="4" fontId="64" fillId="33" borderId="21" applyNumberFormat="0" applyProtection="0">
      <alignment vertical="center"/>
    </xf>
    <xf numFmtId="0" fontId="4" fillId="84" borderId="21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56" fillId="59" borderId="25" applyNumberFormat="0" applyAlignment="0" applyProtection="0"/>
    <xf numFmtId="0" fontId="61" fillId="56" borderId="25" applyNumberFormat="0" applyAlignment="0" applyProtection="0"/>
    <xf numFmtId="0" fontId="63" fillId="59" borderId="32" applyNumberFormat="0" applyAlignment="0" applyProtection="0"/>
    <xf numFmtId="4" fontId="4" fillId="63" borderId="25" applyNumberFormat="0" applyProtection="0">
      <alignment vertical="center"/>
    </xf>
    <xf numFmtId="4" fontId="64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1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5" borderId="25" applyNumberFormat="0" applyProtection="0">
      <alignment horizontal="right" vertical="center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2" fillId="38" borderId="34" applyBorder="0"/>
    <xf numFmtId="4" fontId="31" fillId="81" borderId="26" applyNumberFormat="0" applyProtection="0">
      <alignment vertical="center"/>
    </xf>
    <xf numFmtId="4" fontId="64" fillId="33" borderId="21" applyNumberFormat="0" applyProtection="0">
      <alignment vertical="center"/>
    </xf>
    <xf numFmtId="4" fontId="31" fillId="77" borderId="26" applyNumberFormat="0" applyProtection="0">
      <alignment horizontal="left" vertical="center" indent="1"/>
    </xf>
    <xf numFmtId="0" fontId="31" fillId="81" borderId="26" applyNumberFormat="0" applyProtection="0">
      <alignment horizontal="left" vertical="top" indent="1"/>
    </xf>
    <xf numFmtId="4" fontId="64" fillId="82" borderId="25" applyNumberFormat="0" applyProtection="0">
      <alignment horizontal="right" vertical="center"/>
    </xf>
    <xf numFmtId="0" fontId="31" fillId="75" borderId="26" applyNumberFormat="0" applyProtection="0">
      <alignment horizontal="left" vertical="top" indent="1"/>
    </xf>
    <xf numFmtId="0" fontId="4" fillId="84" borderId="21"/>
    <xf numFmtId="4" fontId="66" fillId="80" borderId="25" applyNumberFormat="0" applyProtection="0">
      <alignment horizontal="right" vertical="center"/>
    </xf>
    <xf numFmtId="0" fontId="53" fillId="0" borderId="35" applyNumberFormat="0" applyFill="0" applyAlignment="0" applyProtection="0"/>
    <xf numFmtId="4" fontId="64" fillId="33" borderId="21" applyNumberFormat="0" applyProtection="0">
      <alignment vertical="center"/>
    </xf>
    <xf numFmtId="0" fontId="4" fillId="84" borderId="21"/>
    <xf numFmtId="4" fontId="4" fillId="0" borderId="25" applyNumberFormat="0" applyProtection="0">
      <alignment horizontal="right" vertical="center"/>
    </xf>
    <xf numFmtId="0" fontId="56" fillId="59" borderId="25" applyNumberFormat="0" applyAlignment="0" applyProtection="0"/>
    <xf numFmtId="0" fontId="61" fillId="56" borderId="25" applyNumberFormat="0" applyAlignment="0" applyProtection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67" borderId="22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4" fontId="65" fillId="83" borderId="22" applyNumberFormat="0" applyProtection="0">
      <alignment horizontal="left" vertical="center" indent="1"/>
    </xf>
    <xf numFmtId="0" fontId="63" fillId="59" borderId="32" applyNumberFormat="0" applyAlignment="0" applyProtection="0"/>
    <xf numFmtId="4" fontId="4" fillId="63" borderId="25" applyNumberFormat="0" applyProtection="0">
      <alignment vertical="center"/>
    </xf>
    <xf numFmtId="4" fontId="64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1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2" fillId="38" borderId="34" applyBorder="0"/>
    <xf numFmtId="4" fontId="31" fillId="81" borderId="26" applyNumberFormat="0" applyProtection="0">
      <alignment vertical="center"/>
    </xf>
    <xf numFmtId="4" fontId="64" fillId="33" borderId="21" applyNumberFormat="0" applyProtection="0">
      <alignment vertical="center"/>
    </xf>
    <xf numFmtId="4" fontId="31" fillId="77" borderId="26" applyNumberFormat="0" applyProtection="0">
      <alignment horizontal="left" vertical="center" indent="1"/>
    </xf>
    <xf numFmtId="0" fontId="31" fillId="81" borderId="26" applyNumberFormat="0" applyProtection="0">
      <alignment horizontal="left" vertical="top" indent="1"/>
    </xf>
    <xf numFmtId="4" fontId="64" fillId="82" borderId="25" applyNumberFormat="0" applyProtection="0">
      <alignment horizontal="right" vertical="center"/>
    </xf>
    <xf numFmtId="0" fontId="31" fillId="75" borderId="26" applyNumberFormat="0" applyProtection="0">
      <alignment horizontal="left" vertical="top" indent="1"/>
    </xf>
    <xf numFmtId="4" fontId="65" fillId="83" borderId="22" applyNumberFormat="0" applyProtection="0">
      <alignment horizontal="left" vertical="center" indent="1"/>
    </xf>
    <xf numFmtId="0" fontId="4" fillId="84" borderId="21"/>
    <xf numFmtId="4" fontId="66" fillId="80" borderId="25" applyNumberFormat="0" applyProtection="0">
      <alignment horizontal="right" vertical="center"/>
    </xf>
    <xf numFmtId="0" fontId="53" fillId="0" borderId="35" applyNumberFormat="0" applyFill="0" applyAlignment="0" applyProtection="0"/>
    <xf numFmtId="4" fontId="64" fillId="33" borderId="21" applyNumberFormat="0" applyProtection="0">
      <alignment vertical="center"/>
    </xf>
    <xf numFmtId="0" fontId="4" fillId="84" borderId="21"/>
    <xf numFmtId="4" fontId="64" fillId="33" borderId="21" applyNumberFormat="0" applyProtection="0">
      <alignment vertical="center"/>
    </xf>
    <xf numFmtId="0" fontId="4" fillId="84" borderId="21"/>
    <xf numFmtId="4" fontId="64" fillId="33" borderId="21" applyNumberFormat="0" applyProtection="0">
      <alignment vertical="center"/>
    </xf>
    <xf numFmtId="0" fontId="4" fillId="84" borderId="21"/>
    <xf numFmtId="4" fontId="64" fillId="33" borderId="21" applyNumberFormat="0" applyProtection="0">
      <alignment vertical="center"/>
    </xf>
    <xf numFmtId="0" fontId="4" fillId="84" borderId="21"/>
    <xf numFmtId="4" fontId="64" fillId="33" borderId="21" applyNumberFormat="0" applyProtection="0">
      <alignment vertical="center"/>
    </xf>
    <xf numFmtId="0" fontId="4" fillId="84" borderId="21"/>
    <xf numFmtId="4" fontId="64" fillId="33" borderId="21" applyNumberFormat="0" applyProtection="0">
      <alignment vertical="center"/>
    </xf>
    <xf numFmtId="0" fontId="4" fillId="84" borderId="21"/>
    <xf numFmtId="4" fontId="64" fillId="33" borderId="21" applyNumberFormat="0" applyProtection="0">
      <alignment vertical="center"/>
    </xf>
    <xf numFmtId="0" fontId="4" fillId="84" borderId="21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6" fillId="59" borderId="37" applyNumberFormat="0" applyAlignment="0" applyProtection="0"/>
    <xf numFmtId="0" fontId="61" fillId="56" borderId="37" applyNumberFormat="0" applyAlignment="0" applyProtection="0"/>
    <xf numFmtId="0" fontId="63" fillId="59" borderId="39" applyNumberFormat="0" applyAlignment="0" applyProtection="0"/>
    <xf numFmtId="4" fontId="4" fillId="63" borderId="37" applyNumberFormat="0" applyProtection="0">
      <alignment vertical="center"/>
    </xf>
    <xf numFmtId="4" fontId="64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1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2" fillId="38" borderId="40" applyBorder="0"/>
    <xf numFmtId="4" fontId="31" fillId="81" borderId="38" applyNumberFormat="0" applyProtection="0">
      <alignment vertical="center"/>
    </xf>
    <xf numFmtId="4" fontId="64" fillId="33" borderId="36" applyNumberFormat="0" applyProtection="0">
      <alignment vertical="center"/>
    </xf>
    <xf numFmtId="4" fontId="31" fillId="77" borderId="38" applyNumberFormat="0" applyProtection="0">
      <alignment horizontal="left" vertical="center" indent="1"/>
    </xf>
    <xf numFmtId="0" fontId="31" fillId="81" borderId="38" applyNumberFormat="0" applyProtection="0">
      <alignment horizontal="left" vertical="top" indent="1"/>
    </xf>
    <xf numFmtId="4" fontId="64" fillId="82" borderId="37" applyNumberFormat="0" applyProtection="0">
      <alignment horizontal="right" vertical="center"/>
    </xf>
    <xf numFmtId="0" fontId="31" fillId="75" borderId="38" applyNumberFormat="0" applyProtection="0">
      <alignment horizontal="left" vertical="top" indent="1"/>
    </xf>
    <xf numFmtId="0" fontId="4" fillId="84" borderId="36"/>
    <xf numFmtId="4" fontId="66" fillId="80" borderId="37" applyNumberFormat="0" applyProtection="0">
      <alignment horizontal="right" vertical="center"/>
    </xf>
    <xf numFmtId="0" fontId="53" fillId="0" borderId="41" applyNumberFormat="0" applyFill="0" applyAlignment="0" applyProtection="0"/>
    <xf numFmtId="0" fontId="56" fillId="59" borderId="37" applyNumberFormat="0" applyAlignment="0" applyProtection="0"/>
    <xf numFmtId="0" fontId="61" fillId="56" borderId="37" applyNumberFormat="0" applyAlignment="0" applyProtection="0"/>
    <xf numFmtId="0" fontId="4" fillId="55" borderId="37" applyNumberFormat="0" applyFont="0" applyAlignment="0" applyProtection="0"/>
    <xf numFmtId="0" fontId="63" fillId="59" borderId="39" applyNumberFormat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53" fillId="0" borderId="41" applyNumberFormat="0" applyFill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3" fillId="0" borderId="0">
      <alignment wrapText="1"/>
    </xf>
    <xf numFmtId="4" fontId="4" fillId="37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0" fontId="69" fillId="0" borderId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0" fontId="4" fillId="84" borderId="36"/>
    <xf numFmtId="0" fontId="4" fillId="38" borderId="38" applyNumberFormat="0" applyProtection="0">
      <alignment horizontal="left" vertical="top" indent="1"/>
    </xf>
    <xf numFmtId="0" fontId="56" fillId="59" borderId="37" applyNumberFormat="0" applyAlignment="0" applyProtection="0"/>
    <xf numFmtId="0" fontId="61" fillId="56" borderId="37" applyNumberFormat="0" applyAlignment="0" applyProtection="0"/>
    <xf numFmtId="0" fontId="63" fillId="59" borderId="39" applyNumberFormat="0" applyAlignment="0" applyProtection="0"/>
    <xf numFmtId="4" fontId="64" fillId="64" borderId="37" applyNumberFormat="0" applyProtection="0">
      <alignment vertical="center"/>
    </xf>
    <xf numFmtId="0" fontId="51" fillId="63" borderId="38" applyNumberFormat="0" applyProtection="0">
      <alignment horizontal="left" vertical="top" indent="1"/>
    </xf>
    <xf numFmtId="43" fontId="28" fillId="0" borderId="0" applyFont="0" applyFill="0" applyBorder="0" applyAlignment="0" applyProtection="0"/>
    <xf numFmtId="0" fontId="4" fillId="75" borderId="38" applyNumberFormat="0" applyProtection="0">
      <alignment horizontal="left" vertical="top" indent="1"/>
    </xf>
    <xf numFmtId="0" fontId="4" fillId="79" borderId="38" applyNumberFormat="0" applyProtection="0">
      <alignment horizontal="left" vertical="top" indent="1"/>
    </xf>
    <xf numFmtId="0" fontId="4" fillId="76" borderId="38" applyNumberFormat="0" applyProtection="0">
      <alignment horizontal="left" vertical="top" indent="1"/>
    </xf>
    <xf numFmtId="0" fontId="52" fillId="38" borderId="40" applyBorder="0"/>
    <xf numFmtId="4" fontId="31" fillId="81" borderId="38" applyNumberFormat="0" applyProtection="0">
      <alignment vertical="center"/>
    </xf>
    <xf numFmtId="4" fontId="64" fillId="33" borderId="36" applyNumberFormat="0" applyProtection="0">
      <alignment vertical="center"/>
    </xf>
    <xf numFmtId="4" fontId="31" fillId="77" borderId="38" applyNumberFormat="0" applyProtection="0">
      <alignment horizontal="left" vertical="center" indent="1"/>
    </xf>
    <xf numFmtId="0" fontId="31" fillId="81" borderId="38" applyNumberFormat="0" applyProtection="0">
      <alignment horizontal="left" vertical="top" indent="1"/>
    </xf>
    <xf numFmtId="4" fontId="64" fillId="82" borderId="37" applyNumberFormat="0" applyProtection="0">
      <alignment horizontal="right" vertical="center"/>
    </xf>
    <xf numFmtId="0" fontId="31" fillId="75" borderId="38" applyNumberFormat="0" applyProtection="0">
      <alignment horizontal="left" vertical="top" indent="1"/>
    </xf>
    <xf numFmtId="4" fontId="66" fillId="80" borderId="37" applyNumberFormat="0" applyProtection="0">
      <alignment horizontal="right" vertical="center"/>
    </xf>
    <xf numFmtId="0" fontId="53" fillId="0" borderId="41" applyNumberFormat="0" applyFill="0" applyAlignment="0" applyProtection="0"/>
    <xf numFmtId="4" fontId="64" fillId="33" borderId="36" applyNumberFormat="0" applyProtection="0">
      <alignment vertical="center"/>
    </xf>
    <xf numFmtId="0" fontId="4" fillId="84" borderId="36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6" fillId="59" borderId="37" applyNumberFormat="0" applyAlignment="0" applyProtection="0"/>
    <xf numFmtId="0" fontId="61" fillId="56" borderId="37" applyNumberFormat="0" applyAlignment="0" applyProtection="0"/>
    <xf numFmtId="0" fontId="63" fillId="59" borderId="39" applyNumberFormat="0" applyAlignment="0" applyProtection="0"/>
    <xf numFmtId="4" fontId="4" fillId="63" borderId="37" applyNumberFormat="0" applyProtection="0">
      <alignment vertical="center"/>
    </xf>
    <xf numFmtId="4" fontId="64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1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2" fillId="38" borderId="40" applyBorder="0"/>
    <xf numFmtId="4" fontId="31" fillId="81" borderId="38" applyNumberFormat="0" applyProtection="0">
      <alignment vertical="center"/>
    </xf>
    <xf numFmtId="4" fontId="64" fillId="33" borderId="36" applyNumberFormat="0" applyProtection="0">
      <alignment vertical="center"/>
    </xf>
    <xf numFmtId="4" fontId="31" fillId="77" borderId="38" applyNumberFormat="0" applyProtection="0">
      <alignment horizontal="left" vertical="center" indent="1"/>
    </xf>
    <xf numFmtId="0" fontId="31" fillId="81" borderId="38" applyNumberFormat="0" applyProtection="0">
      <alignment horizontal="left" vertical="top" indent="1"/>
    </xf>
    <xf numFmtId="4" fontId="64" fillId="82" borderId="37" applyNumberFormat="0" applyProtection="0">
      <alignment horizontal="right" vertical="center"/>
    </xf>
    <xf numFmtId="0" fontId="31" fillId="75" borderId="38" applyNumberFormat="0" applyProtection="0">
      <alignment horizontal="left" vertical="top" indent="1"/>
    </xf>
    <xf numFmtId="0" fontId="4" fillId="84" borderId="36"/>
    <xf numFmtId="4" fontId="66" fillId="80" borderId="37" applyNumberFormat="0" applyProtection="0">
      <alignment horizontal="right" vertical="center"/>
    </xf>
    <xf numFmtId="0" fontId="53" fillId="0" borderId="41" applyNumberFormat="0" applyFill="0" applyAlignment="0" applyProtection="0"/>
    <xf numFmtId="4" fontId="64" fillId="33" borderId="36" applyNumberFormat="0" applyProtection="0">
      <alignment vertical="center"/>
    </xf>
    <xf numFmtId="0" fontId="4" fillId="84" borderId="36"/>
    <xf numFmtId="4" fontId="4" fillId="0" borderId="37" applyNumberFormat="0" applyProtection="0">
      <alignment horizontal="right" vertical="center"/>
    </xf>
    <xf numFmtId="0" fontId="56" fillId="59" borderId="37" applyNumberFormat="0" applyAlignment="0" applyProtection="0"/>
    <xf numFmtId="0" fontId="61" fillId="56" borderId="37" applyNumberFormat="0" applyAlignment="0" applyProtection="0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0" fontId="63" fillId="59" borderId="39" applyNumberFormat="0" applyAlignment="0" applyProtection="0"/>
    <xf numFmtId="4" fontId="4" fillId="63" borderId="37" applyNumberFormat="0" applyProtection="0">
      <alignment vertical="center"/>
    </xf>
    <xf numFmtId="4" fontId="64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1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2" fillId="38" borderId="40" applyBorder="0"/>
    <xf numFmtId="4" fontId="31" fillId="81" borderId="38" applyNumberFormat="0" applyProtection="0">
      <alignment vertical="center"/>
    </xf>
    <xf numFmtId="4" fontId="64" fillId="33" borderId="36" applyNumberFormat="0" applyProtection="0">
      <alignment vertical="center"/>
    </xf>
    <xf numFmtId="4" fontId="31" fillId="77" borderId="38" applyNumberFormat="0" applyProtection="0">
      <alignment horizontal="left" vertical="center" indent="1"/>
    </xf>
    <xf numFmtId="0" fontId="31" fillId="81" borderId="38" applyNumberFormat="0" applyProtection="0">
      <alignment horizontal="left" vertical="top" indent="1"/>
    </xf>
    <xf numFmtId="4" fontId="64" fillId="82" borderId="37" applyNumberFormat="0" applyProtection="0">
      <alignment horizontal="right" vertical="center"/>
    </xf>
    <xf numFmtId="0" fontId="31" fillId="75" borderId="38" applyNumberFormat="0" applyProtection="0">
      <alignment horizontal="left" vertical="top" indent="1"/>
    </xf>
    <xf numFmtId="0" fontId="4" fillId="84" borderId="36"/>
    <xf numFmtId="4" fontId="66" fillId="80" borderId="37" applyNumberFormat="0" applyProtection="0">
      <alignment horizontal="right" vertical="center"/>
    </xf>
    <xf numFmtId="0" fontId="53" fillId="0" borderId="41" applyNumberFormat="0" applyFill="0" applyAlignment="0" applyProtection="0"/>
    <xf numFmtId="4" fontId="64" fillId="33" borderId="36" applyNumberFormat="0" applyProtection="0">
      <alignment vertical="center"/>
    </xf>
    <xf numFmtId="0" fontId="4" fillId="84" borderId="36"/>
    <xf numFmtId="4" fontId="64" fillId="33" borderId="36" applyNumberFormat="0" applyProtection="0">
      <alignment vertical="center"/>
    </xf>
    <xf numFmtId="0" fontId="4" fillId="84" borderId="36"/>
    <xf numFmtId="4" fontId="64" fillId="33" borderId="36" applyNumberFormat="0" applyProtection="0">
      <alignment vertical="center"/>
    </xf>
    <xf numFmtId="0" fontId="4" fillId="84" borderId="36"/>
    <xf numFmtId="4" fontId="64" fillId="33" borderId="36" applyNumberFormat="0" applyProtection="0">
      <alignment vertical="center"/>
    </xf>
    <xf numFmtId="0" fontId="4" fillId="84" borderId="36"/>
    <xf numFmtId="4" fontId="64" fillId="33" borderId="36" applyNumberFormat="0" applyProtection="0">
      <alignment vertical="center"/>
    </xf>
    <xf numFmtId="0" fontId="4" fillId="84" borderId="36"/>
    <xf numFmtId="4" fontId="64" fillId="33" borderId="36" applyNumberFormat="0" applyProtection="0">
      <alignment vertical="center"/>
    </xf>
    <xf numFmtId="0" fontId="4" fillId="84" borderId="36"/>
    <xf numFmtId="4" fontId="64" fillId="33" borderId="36" applyNumberFormat="0" applyProtection="0">
      <alignment vertical="center"/>
    </xf>
    <xf numFmtId="0" fontId="4" fillId="84" borderId="36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6" fillId="59" borderId="43" applyNumberFormat="0" applyAlignment="0" applyProtection="0"/>
    <xf numFmtId="0" fontId="61" fillId="56" borderId="43" applyNumberFormat="0" applyAlignment="0" applyProtection="0"/>
    <xf numFmtId="0" fontId="63" fillId="59" borderId="45" applyNumberFormat="0" applyAlignment="0" applyProtection="0"/>
    <xf numFmtId="4" fontId="4" fillId="63" borderId="43" applyNumberFormat="0" applyProtection="0">
      <alignment vertical="center"/>
    </xf>
    <xf numFmtId="4" fontId="64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1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2" fillId="38" borderId="47" applyBorder="0"/>
    <xf numFmtId="4" fontId="31" fillId="81" borderId="44" applyNumberFormat="0" applyProtection="0">
      <alignment vertical="center"/>
    </xf>
    <xf numFmtId="4" fontId="64" fillId="33" borderId="42" applyNumberFormat="0" applyProtection="0">
      <alignment vertical="center"/>
    </xf>
    <xf numFmtId="4" fontId="31" fillId="77" borderId="44" applyNumberFormat="0" applyProtection="0">
      <alignment horizontal="left" vertical="center" indent="1"/>
    </xf>
    <xf numFmtId="0" fontId="31" fillId="81" borderId="44" applyNumberFormat="0" applyProtection="0">
      <alignment horizontal="left" vertical="top" indent="1"/>
    </xf>
    <xf numFmtId="4" fontId="64" fillId="82" borderId="43" applyNumberFormat="0" applyProtection="0">
      <alignment horizontal="right" vertical="center"/>
    </xf>
    <xf numFmtId="0" fontId="31" fillId="75" borderId="44" applyNumberFormat="0" applyProtection="0">
      <alignment horizontal="left" vertical="top" indent="1"/>
    </xf>
    <xf numFmtId="4" fontId="65" fillId="83" borderId="46" applyNumberFormat="0" applyProtection="0">
      <alignment horizontal="left" vertical="center" indent="1"/>
    </xf>
    <xf numFmtId="0" fontId="4" fillId="84" borderId="42"/>
    <xf numFmtId="4" fontId="66" fillId="80" borderId="43" applyNumberFormat="0" applyProtection="0">
      <alignment horizontal="right" vertical="center"/>
    </xf>
    <xf numFmtId="0" fontId="53" fillId="0" borderId="48" applyNumberFormat="0" applyFill="0" applyAlignment="0" applyProtection="0"/>
    <xf numFmtId="0" fontId="56" fillId="59" borderId="43" applyNumberFormat="0" applyAlignment="0" applyProtection="0"/>
    <xf numFmtId="0" fontId="61" fillId="56" borderId="43" applyNumberFormat="0" applyAlignment="0" applyProtection="0"/>
    <xf numFmtId="0" fontId="4" fillId="55" borderId="43" applyNumberFormat="0" applyFont="0" applyAlignment="0" applyProtection="0"/>
    <xf numFmtId="0" fontId="63" fillId="59" borderId="45" applyNumberFormat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0" fontId="53" fillId="0" borderId="48" applyNumberFormat="0" applyFill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4" fontId="4" fillId="37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0" fontId="4" fillId="84" borderId="42"/>
    <xf numFmtId="0" fontId="4" fillId="38" borderId="44" applyNumberFormat="0" applyProtection="0">
      <alignment horizontal="left" vertical="top" indent="1"/>
    </xf>
    <xf numFmtId="0" fontId="56" fillId="59" borderId="43" applyNumberFormat="0" applyAlignment="0" applyProtection="0"/>
    <xf numFmtId="0" fontId="61" fillId="56" borderId="43" applyNumberFormat="0" applyAlignment="0" applyProtection="0"/>
    <xf numFmtId="0" fontId="63" fillId="59" borderId="45" applyNumberFormat="0" applyAlignment="0" applyProtection="0"/>
    <xf numFmtId="4" fontId="64" fillId="64" borderId="43" applyNumberFormat="0" applyProtection="0">
      <alignment vertical="center"/>
    </xf>
    <xf numFmtId="0" fontId="51" fillId="63" borderId="44" applyNumberFormat="0" applyProtection="0">
      <alignment horizontal="left" vertical="top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4" applyNumberFormat="0" applyProtection="0">
      <alignment horizontal="left" vertical="top" indent="1"/>
    </xf>
    <xf numFmtId="0" fontId="4" fillId="76" borderId="44" applyNumberFormat="0" applyProtection="0">
      <alignment horizontal="left" vertical="top" indent="1"/>
    </xf>
    <xf numFmtId="0" fontId="52" fillId="38" borderId="47" applyBorder="0"/>
    <xf numFmtId="4" fontId="31" fillId="81" borderId="44" applyNumberFormat="0" applyProtection="0">
      <alignment vertical="center"/>
    </xf>
    <xf numFmtId="4" fontId="64" fillId="33" borderId="42" applyNumberFormat="0" applyProtection="0">
      <alignment vertical="center"/>
    </xf>
    <xf numFmtId="4" fontId="31" fillId="77" borderId="44" applyNumberFormat="0" applyProtection="0">
      <alignment horizontal="left" vertical="center" indent="1"/>
    </xf>
    <xf numFmtId="0" fontId="31" fillId="81" borderId="44" applyNumberFormat="0" applyProtection="0">
      <alignment horizontal="left" vertical="top" indent="1"/>
    </xf>
    <xf numFmtId="4" fontId="64" fillId="82" borderId="43" applyNumberFormat="0" applyProtection="0">
      <alignment horizontal="right" vertical="center"/>
    </xf>
    <xf numFmtId="0" fontId="31" fillId="75" borderId="44" applyNumberFormat="0" applyProtection="0">
      <alignment horizontal="left" vertical="top" indent="1"/>
    </xf>
    <xf numFmtId="4" fontId="65" fillId="83" borderId="46" applyNumberFormat="0" applyProtection="0">
      <alignment horizontal="left" vertical="center" indent="1"/>
    </xf>
    <xf numFmtId="4" fontId="66" fillId="80" borderId="43" applyNumberFormat="0" applyProtection="0">
      <alignment horizontal="right" vertical="center"/>
    </xf>
    <xf numFmtId="0" fontId="53" fillId="0" borderId="48" applyNumberFormat="0" applyFill="0" applyAlignment="0" applyProtection="0"/>
    <xf numFmtId="4" fontId="64" fillId="33" borderId="42" applyNumberFormat="0" applyProtection="0">
      <alignment vertical="center"/>
    </xf>
    <xf numFmtId="0" fontId="4" fillId="84" borderId="42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6" fillId="59" borderId="43" applyNumberFormat="0" applyAlignment="0" applyProtection="0"/>
    <xf numFmtId="0" fontId="61" fillId="56" borderId="43" applyNumberFormat="0" applyAlignment="0" applyProtection="0"/>
    <xf numFmtId="0" fontId="63" fillId="59" borderId="45" applyNumberFormat="0" applyAlignment="0" applyProtection="0"/>
    <xf numFmtId="4" fontId="4" fillId="63" borderId="43" applyNumberFormat="0" applyProtection="0">
      <alignment vertical="center"/>
    </xf>
    <xf numFmtId="4" fontId="64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1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5" borderId="43" applyNumberFormat="0" applyProtection="0">
      <alignment horizontal="right" vertical="center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2" fillId="38" borderId="47" applyBorder="0"/>
    <xf numFmtId="4" fontId="31" fillId="81" borderId="44" applyNumberFormat="0" applyProtection="0">
      <alignment vertical="center"/>
    </xf>
    <xf numFmtId="4" fontId="64" fillId="33" borderId="42" applyNumberFormat="0" applyProtection="0">
      <alignment vertical="center"/>
    </xf>
    <xf numFmtId="4" fontId="31" fillId="77" borderId="44" applyNumberFormat="0" applyProtection="0">
      <alignment horizontal="left" vertical="center" indent="1"/>
    </xf>
    <xf numFmtId="0" fontId="31" fillId="81" borderId="44" applyNumberFormat="0" applyProtection="0">
      <alignment horizontal="left" vertical="top" indent="1"/>
    </xf>
    <xf numFmtId="4" fontId="64" fillId="82" borderId="43" applyNumberFormat="0" applyProtection="0">
      <alignment horizontal="right" vertical="center"/>
    </xf>
    <xf numFmtId="0" fontId="31" fillId="75" borderId="44" applyNumberFormat="0" applyProtection="0">
      <alignment horizontal="left" vertical="top" indent="1"/>
    </xf>
    <xf numFmtId="0" fontId="4" fillId="84" borderId="42"/>
    <xf numFmtId="4" fontId="66" fillId="80" borderId="43" applyNumberFormat="0" applyProtection="0">
      <alignment horizontal="right" vertical="center"/>
    </xf>
    <xf numFmtId="0" fontId="53" fillId="0" borderId="48" applyNumberFormat="0" applyFill="0" applyAlignment="0" applyProtection="0"/>
    <xf numFmtId="4" fontId="64" fillId="33" borderId="42" applyNumberFormat="0" applyProtection="0">
      <alignment vertical="center"/>
    </xf>
    <xf numFmtId="0" fontId="4" fillId="84" borderId="42"/>
    <xf numFmtId="4" fontId="4" fillId="0" borderId="43" applyNumberFormat="0" applyProtection="0">
      <alignment horizontal="right" vertical="center"/>
    </xf>
    <xf numFmtId="0" fontId="56" fillId="59" borderId="43" applyNumberFormat="0" applyAlignment="0" applyProtection="0"/>
    <xf numFmtId="0" fontId="61" fillId="56" borderId="43" applyNumberFormat="0" applyAlignment="0" applyProtection="0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67" borderId="46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4" fontId="65" fillId="83" borderId="46" applyNumberFormat="0" applyProtection="0">
      <alignment horizontal="left" vertical="center" indent="1"/>
    </xf>
    <xf numFmtId="0" fontId="63" fillId="59" borderId="45" applyNumberFormat="0" applyAlignment="0" applyProtection="0"/>
    <xf numFmtId="4" fontId="4" fillId="63" borderId="43" applyNumberFormat="0" applyProtection="0">
      <alignment vertical="center"/>
    </xf>
    <xf numFmtId="4" fontId="64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1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2" fillId="38" borderId="47" applyBorder="0"/>
    <xf numFmtId="4" fontId="31" fillId="81" borderId="44" applyNumberFormat="0" applyProtection="0">
      <alignment vertical="center"/>
    </xf>
    <xf numFmtId="4" fontId="64" fillId="33" borderId="42" applyNumberFormat="0" applyProtection="0">
      <alignment vertical="center"/>
    </xf>
    <xf numFmtId="4" fontId="31" fillId="77" borderId="44" applyNumberFormat="0" applyProtection="0">
      <alignment horizontal="left" vertical="center" indent="1"/>
    </xf>
    <xf numFmtId="0" fontId="31" fillId="81" borderId="44" applyNumberFormat="0" applyProtection="0">
      <alignment horizontal="left" vertical="top" indent="1"/>
    </xf>
    <xf numFmtId="4" fontId="64" fillId="82" borderId="43" applyNumberFormat="0" applyProtection="0">
      <alignment horizontal="right" vertical="center"/>
    </xf>
    <xf numFmtId="0" fontId="31" fillId="75" borderId="44" applyNumberFormat="0" applyProtection="0">
      <alignment horizontal="left" vertical="top" indent="1"/>
    </xf>
    <xf numFmtId="4" fontId="65" fillId="83" borderId="46" applyNumberFormat="0" applyProtection="0">
      <alignment horizontal="left" vertical="center" indent="1"/>
    </xf>
    <xf numFmtId="0" fontId="4" fillId="84" borderId="42"/>
    <xf numFmtId="4" fontId="66" fillId="80" borderId="43" applyNumberFormat="0" applyProtection="0">
      <alignment horizontal="right" vertical="center"/>
    </xf>
    <xf numFmtId="0" fontId="53" fillId="0" borderId="48" applyNumberFormat="0" applyFill="0" applyAlignment="0" applyProtection="0"/>
    <xf numFmtId="4" fontId="64" fillId="33" borderId="42" applyNumberFormat="0" applyProtection="0">
      <alignment vertical="center"/>
    </xf>
    <xf numFmtId="0" fontId="4" fillId="84" borderId="42"/>
    <xf numFmtId="4" fontId="64" fillId="33" borderId="42" applyNumberFormat="0" applyProtection="0">
      <alignment vertical="center"/>
    </xf>
    <xf numFmtId="0" fontId="4" fillId="84" borderId="42"/>
    <xf numFmtId="4" fontId="64" fillId="33" borderId="42" applyNumberFormat="0" applyProtection="0">
      <alignment vertical="center"/>
    </xf>
    <xf numFmtId="0" fontId="4" fillId="84" borderId="42"/>
    <xf numFmtId="4" fontId="64" fillId="33" borderId="42" applyNumberFormat="0" applyProtection="0">
      <alignment vertical="center"/>
    </xf>
    <xf numFmtId="0" fontId="4" fillId="84" borderId="42"/>
    <xf numFmtId="4" fontId="64" fillId="33" borderId="42" applyNumberFormat="0" applyProtection="0">
      <alignment vertical="center"/>
    </xf>
    <xf numFmtId="0" fontId="4" fillId="84" borderId="42"/>
    <xf numFmtId="4" fontId="64" fillId="33" borderId="42" applyNumberFormat="0" applyProtection="0">
      <alignment vertical="center"/>
    </xf>
    <xf numFmtId="0" fontId="4" fillId="84" borderId="42"/>
    <xf numFmtId="4" fontId="64" fillId="33" borderId="42" applyNumberFormat="0" applyProtection="0">
      <alignment vertical="center"/>
    </xf>
    <xf numFmtId="0" fontId="4" fillId="84" borderId="42"/>
    <xf numFmtId="4" fontId="64" fillId="33" borderId="49" applyNumberFormat="0" applyProtection="0">
      <alignment vertical="center"/>
    </xf>
    <xf numFmtId="0" fontId="4" fillId="84" borderId="49"/>
    <xf numFmtId="0" fontId="4" fillId="84" borderId="49"/>
    <xf numFmtId="0" fontId="4" fillId="84" borderId="49"/>
    <xf numFmtId="0" fontId="4" fillId="84" borderId="49"/>
    <xf numFmtId="4" fontId="64" fillId="33" borderId="49" applyNumberFormat="0" applyProtection="0">
      <alignment vertical="center"/>
    </xf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4" fontId="64" fillId="33" borderId="49" applyNumberFormat="0" applyProtection="0">
      <alignment vertical="center"/>
    </xf>
    <xf numFmtId="0" fontId="4" fillId="84" borderId="49"/>
    <xf numFmtId="0" fontId="70" fillId="0" borderId="0"/>
    <xf numFmtId="43" fontId="71" fillId="0" borderId="0" applyFont="0" applyFill="0" applyBorder="0" applyAlignment="0" applyProtection="0"/>
    <xf numFmtId="44" fontId="7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6" fillId="0" borderId="0" xfId="0" applyFont="1" applyFill="1"/>
    <xf numFmtId="37" fontId="0" fillId="0" borderId="0" xfId="0" applyNumberFormat="1" applyFill="1"/>
    <xf numFmtId="43" fontId="0" fillId="0" borderId="0" xfId="1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7" fontId="4" fillId="0" borderId="4" xfId="0" applyNumberFormat="1" applyFont="1" applyFill="1" applyBorder="1"/>
    <xf numFmtId="10" fontId="4" fillId="0" borderId="0" xfId="0" applyNumberFormat="1" applyFont="1" applyFill="1"/>
    <xf numFmtId="37" fontId="4" fillId="0" borderId="5" xfId="0" applyNumberFormat="1" applyFont="1" applyFill="1" applyBorder="1"/>
    <xf numFmtId="37" fontId="4" fillId="0" borderId="0" xfId="0" applyNumberFormat="1" applyFont="1" applyFill="1"/>
    <xf numFmtId="37" fontId="4" fillId="0" borderId="6" xfId="0" applyNumberFormat="1" applyFont="1" applyFill="1" applyBorder="1"/>
    <xf numFmtId="10" fontId="4" fillId="0" borderId="8" xfId="0" applyNumberFormat="1" applyFont="1" applyFill="1" applyBorder="1"/>
    <xf numFmtId="37" fontId="4" fillId="0" borderId="7" xfId="0" applyNumberFormat="1" applyFont="1" applyFill="1" applyBorder="1"/>
    <xf numFmtId="37" fontId="4" fillId="0" borderId="8" xfId="0" applyNumberFormat="1" applyFont="1" applyFill="1" applyBorder="1"/>
    <xf numFmtId="0" fontId="5" fillId="0" borderId="0" xfId="0" applyFont="1" applyFill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5" fontId="4" fillId="0" borderId="4" xfId="0" applyNumberFormat="1" applyFont="1" applyFill="1" applyBorder="1" applyAlignment="1">
      <alignment horizontal="center"/>
    </xf>
    <xf numFmtId="7" fontId="4" fillId="0" borderId="0" xfId="0" applyNumberFormat="1" applyFont="1" applyFill="1"/>
    <xf numFmtId="5" fontId="4" fillId="0" borderId="0" xfId="0" applyNumberFormat="1" applyFont="1" applyFill="1"/>
    <xf numFmtId="39" fontId="4" fillId="0" borderId="0" xfId="0" applyNumberFormat="1" applyFont="1" applyFill="1"/>
    <xf numFmtId="5" fontId="4" fillId="0" borderId="5" xfId="0" applyNumberFormat="1" applyFont="1" applyFill="1" applyBorder="1"/>
    <xf numFmtId="37" fontId="4" fillId="0" borderId="4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39" fontId="4" fillId="0" borderId="8" xfId="0" applyNumberFormat="1" applyFont="1" applyFill="1" applyBorder="1"/>
    <xf numFmtId="0" fontId="4" fillId="0" borderId="0" xfId="0" applyFont="1" applyFill="1" applyAlignment="1">
      <alignment horizontal="left"/>
    </xf>
    <xf numFmtId="0" fontId="3" fillId="0" borderId="0" xfId="0" applyFont="1" applyFill="1"/>
    <xf numFmtId="37" fontId="4" fillId="0" borderId="0" xfId="0" quotePrefix="1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"/>
    </xf>
    <xf numFmtId="37" fontId="4" fillId="0" borderId="0" xfId="42" applyNumberFormat="1" applyFont="1" applyFill="1" applyProtection="1">
      <protection locked="0"/>
    </xf>
    <xf numFmtId="37" fontId="4" fillId="0" borderId="0" xfId="42" applyNumberFormat="1" applyFont="1" applyFill="1"/>
    <xf numFmtId="164" fontId="4" fillId="0" borderId="0" xfId="0" applyNumberFormat="1" applyFont="1" applyFill="1"/>
    <xf numFmtId="37" fontId="4" fillId="0" borderId="0" xfId="1" applyNumberFormat="1" applyFont="1" applyFill="1"/>
    <xf numFmtId="37" fontId="3" fillId="0" borderId="0" xfId="0" applyNumberFormat="1" applyFont="1" applyFill="1"/>
    <xf numFmtId="43" fontId="0" fillId="0" borderId="0" xfId="0" applyNumberFormat="1" applyFill="1"/>
    <xf numFmtId="3" fontId="4" fillId="0" borderId="0" xfId="0" applyNumberFormat="1" applyFont="1" applyFill="1"/>
  </cellXfs>
  <cellStyles count="1156">
    <cellStyle name="20% - Accent1" xfId="19" builtinId="30" customBuiltin="1"/>
    <cellStyle name="20% - Accent1 2" xfId="129" xr:uid="{27B54B6F-F381-4C36-8CF0-377FDA8C0687}"/>
    <cellStyle name="20% - Accent1 2 2" xfId="154" xr:uid="{15FD5B32-29E4-41DC-A431-7BA2B39F29FE}"/>
    <cellStyle name="20% - Accent1 3" xfId="102" xr:uid="{773B8354-5163-414E-9A96-FBB3D7C37157}"/>
    <cellStyle name="20% - Accent1 3 2" xfId="155" xr:uid="{F953AF3E-2B60-4B80-BF24-0E698EB181CF}"/>
    <cellStyle name="20% - Accent1 3 2 2" xfId="473" xr:uid="{D82F424A-BFD7-4C96-A3C0-47CC856B05F5}"/>
    <cellStyle name="20% - Accent1 4" xfId="156" xr:uid="{4D149C3D-5F62-4A05-9D4D-B0540B8B5C78}"/>
    <cellStyle name="20% - Accent1 5" xfId="455" xr:uid="{B34D8F10-3BA3-461C-92BC-A2CC18A0644F}"/>
    <cellStyle name="20% - Accent1 6" xfId="71" xr:uid="{4EABCFE3-9010-4624-8E95-F40961782BEB}"/>
    <cellStyle name="20% - Accent2" xfId="23" builtinId="34" customBuiltin="1"/>
    <cellStyle name="20% - Accent2 2" xfId="131" xr:uid="{994F8314-9E81-4581-A3A4-F3F39728780D}"/>
    <cellStyle name="20% - Accent2 2 2" xfId="157" xr:uid="{5AE6B5B4-8614-4ECE-A547-F1D352A6B77D}"/>
    <cellStyle name="20% - Accent2 3" xfId="106" xr:uid="{DFB2B0AA-F9BB-4799-B11B-93790D09B00D}"/>
    <cellStyle name="20% - Accent2 3 2" xfId="158" xr:uid="{7CEACAC7-A1DA-40C2-87E5-1640E2FFF983}"/>
    <cellStyle name="20% - Accent2 3 2 2" xfId="474" xr:uid="{2790ACA4-5DD5-43C1-B636-BCCDA8F60152}"/>
    <cellStyle name="20% - Accent2 4" xfId="159" xr:uid="{B76223CA-63A5-4261-86CF-29F8DFD7F7AC}"/>
    <cellStyle name="20% - Accent2 5" xfId="457" xr:uid="{8D308563-C16A-47B2-B80A-F30010389057}"/>
    <cellStyle name="20% - Accent2 6" xfId="73" xr:uid="{CEBD45F8-BE1F-4777-AC8E-3D3F16F21AE6}"/>
    <cellStyle name="20% - Accent3" xfId="27" builtinId="38" customBuiltin="1"/>
    <cellStyle name="20% - Accent3 2" xfId="133" xr:uid="{E9FD7DB2-39E4-423F-A69F-36B9189DA6A2}"/>
    <cellStyle name="20% - Accent3 2 2" xfId="160" xr:uid="{AFE8D307-3356-47BF-A8FA-167729D819D3}"/>
    <cellStyle name="20% - Accent3 3" xfId="110" xr:uid="{9FE29AC5-238A-44F1-9AE9-DF7A6FF4E4EC}"/>
    <cellStyle name="20% - Accent3 3 2" xfId="161" xr:uid="{9F797D69-466C-467F-937E-B2743ED2872F}"/>
    <cellStyle name="20% - Accent3 3 2 2" xfId="475" xr:uid="{C0B4AEB6-F01F-453E-9BBC-1DB699E4595D}"/>
    <cellStyle name="20% - Accent3 4" xfId="162" xr:uid="{A12EC629-E278-4BFB-88E5-BE1A707D6EED}"/>
    <cellStyle name="20% - Accent3 5" xfId="459" xr:uid="{F5A29C03-8FF2-41B8-9823-DBE120470A55}"/>
    <cellStyle name="20% - Accent3 6" xfId="75" xr:uid="{0E0EF32A-2418-4D14-BCFE-3BC0DBF5EEE9}"/>
    <cellStyle name="20% - Accent4" xfId="31" builtinId="42" customBuiltin="1"/>
    <cellStyle name="20% - Accent4 2" xfId="135" xr:uid="{B30BF799-DBF9-4A8C-B6AA-1C02A0922CD4}"/>
    <cellStyle name="20% - Accent4 2 2" xfId="163" xr:uid="{E42DCC19-C96B-49BE-BE81-2B3A3C89208B}"/>
    <cellStyle name="20% - Accent4 3" xfId="114" xr:uid="{A86203EF-18E8-4C59-BB86-EF3177954E06}"/>
    <cellStyle name="20% - Accent4 3 2" xfId="164" xr:uid="{93E6917A-B53D-48FA-8C6B-1830FB14803B}"/>
    <cellStyle name="20% - Accent4 3 2 2" xfId="476" xr:uid="{2E4AF045-3561-4F8A-9612-0D625FEC9B5B}"/>
    <cellStyle name="20% - Accent4 4" xfId="165" xr:uid="{39690CDC-E817-4028-A24C-DE68B09CC10D}"/>
    <cellStyle name="20% - Accent4 5" xfId="461" xr:uid="{46F14742-0D65-45B1-A9AD-F718D87790E5}"/>
    <cellStyle name="20% - Accent4 6" xfId="77" xr:uid="{0427DCAD-47CD-47C7-919C-AFE74633BE26}"/>
    <cellStyle name="20% - Accent5" xfId="35" builtinId="46" customBuiltin="1"/>
    <cellStyle name="20% - Accent5 2" xfId="137" xr:uid="{5406ABBC-B41F-4CFB-9D98-E9332061883F}"/>
    <cellStyle name="20% - Accent5 2 2" xfId="166" xr:uid="{1272A853-1409-467A-85E0-E11E0BED8470}"/>
    <cellStyle name="20% - Accent5 3" xfId="118" xr:uid="{D75AA9B2-60E5-47B3-88E0-3FD5245E595A}"/>
    <cellStyle name="20% - Accent5 3 2" xfId="167" xr:uid="{1BC74DFB-2E9E-4D22-B39A-156C7B1E8B98}"/>
    <cellStyle name="20% - Accent5 3 2 2" xfId="477" xr:uid="{E2BED07C-A9D4-4159-8880-778F93903D12}"/>
    <cellStyle name="20% - Accent5 4" xfId="168" xr:uid="{E850EA19-2647-4E1E-AA0F-921B37254BC8}"/>
    <cellStyle name="20% - Accent5 5" xfId="463" xr:uid="{74638F71-0243-4470-86D1-8C890F81534F}"/>
    <cellStyle name="20% - Accent5 6" xfId="79" xr:uid="{32FEF5B5-2611-4447-BC89-BD3EF0EAE8E7}"/>
    <cellStyle name="20% - Accent6" xfId="39" builtinId="50" customBuiltin="1"/>
    <cellStyle name="20% - Accent6 2" xfId="139" xr:uid="{9002627D-6E5E-4746-BA31-BAF1BE2004BC}"/>
    <cellStyle name="20% - Accent6 2 2" xfId="169" xr:uid="{4BBCFBF5-0AC0-40F4-9A85-5B7948514D20}"/>
    <cellStyle name="20% - Accent6 3" xfId="122" xr:uid="{70734BD2-A851-48A9-8918-2FED3B369CEE}"/>
    <cellStyle name="20% - Accent6 3 2" xfId="170" xr:uid="{A4FE6406-E0AD-48DC-A5C7-34F65FFEE98E}"/>
    <cellStyle name="20% - Accent6 3 2 2" xfId="478" xr:uid="{F762765A-5140-4F07-9CED-FC02CE032C76}"/>
    <cellStyle name="20% - Accent6 4" xfId="171" xr:uid="{F5E300C8-AC1B-4764-BDB3-99C79214C5B1}"/>
    <cellStyle name="20% - Accent6 5" xfId="465" xr:uid="{0DE9ACA5-FBD3-4283-ABB4-B7CA7D4D4154}"/>
    <cellStyle name="20% - Accent6 6" xfId="81" xr:uid="{51A082A7-D86B-4004-9FFA-AD8A820208E1}"/>
    <cellStyle name="40% - Accent1" xfId="20" builtinId="31" customBuiltin="1"/>
    <cellStyle name="40% - Accent1 2" xfId="130" xr:uid="{8EFA0BA1-F9E2-4133-8A39-2BBAEEE9EE5F}"/>
    <cellStyle name="40% - Accent1 2 2" xfId="172" xr:uid="{5A56F85C-70C6-43DF-9ACB-2640EF6E4042}"/>
    <cellStyle name="40% - Accent1 3" xfId="103" xr:uid="{C99070DC-ED49-4E07-9CEC-45318BEA3343}"/>
    <cellStyle name="40% - Accent1 3 2" xfId="173" xr:uid="{968BD130-0366-4C81-AEE9-E89D7859756A}"/>
    <cellStyle name="40% - Accent1 3 2 2" xfId="479" xr:uid="{78FA14C1-27DD-4408-8B23-00805E0BD276}"/>
    <cellStyle name="40% - Accent1 4" xfId="174" xr:uid="{F918E14E-2A14-4A31-8E06-828615664D45}"/>
    <cellStyle name="40% - Accent1 5" xfId="456" xr:uid="{D46550D0-8093-47BC-8144-551AD4F10E19}"/>
    <cellStyle name="40% - Accent1 6" xfId="72" xr:uid="{FEC17794-AF61-4347-84B6-1D0055BAEAD7}"/>
    <cellStyle name="40% - Accent2" xfId="24" builtinId="35" customBuiltin="1"/>
    <cellStyle name="40% - Accent2 2" xfId="132" xr:uid="{3160E286-ECAA-4DC7-AFA9-6CFC7F04ACEB}"/>
    <cellStyle name="40% - Accent2 2 2" xfId="175" xr:uid="{8A864F61-1CAA-40A6-AEEF-9A1A5913D6CD}"/>
    <cellStyle name="40% - Accent2 3" xfId="107" xr:uid="{A16961EA-E676-4729-9C8A-8CD8AC827DBE}"/>
    <cellStyle name="40% - Accent2 3 2" xfId="176" xr:uid="{16425DBF-F3C8-49B6-A723-4E7600EBAB08}"/>
    <cellStyle name="40% - Accent2 3 2 2" xfId="480" xr:uid="{72B929F8-A3A8-4462-B832-C790CFF31839}"/>
    <cellStyle name="40% - Accent2 4" xfId="177" xr:uid="{4D4DA327-DB70-486B-B392-A1FA7C4C2D63}"/>
    <cellStyle name="40% - Accent2 5" xfId="458" xr:uid="{CB57764D-C2A5-472C-8B2A-F6AA232DB571}"/>
    <cellStyle name="40% - Accent2 6" xfId="74" xr:uid="{4F4C0227-EE20-4324-97F4-0E3F8F77CA73}"/>
    <cellStyle name="40% - Accent3" xfId="28" builtinId="39" customBuiltin="1"/>
    <cellStyle name="40% - Accent3 2" xfId="134" xr:uid="{625FC193-66D6-4118-B0B3-12BE5E277F52}"/>
    <cellStyle name="40% - Accent3 2 2" xfId="178" xr:uid="{6FC68808-4A84-4FDF-8F97-26F2DABE47E3}"/>
    <cellStyle name="40% - Accent3 3" xfId="111" xr:uid="{7255642F-57CF-454C-B875-50E9662DECC4}"/>
    <cellStyle name="40% - Accent3 3 2" xfId="179" xr:uid="{93957040-7D40-4012-AB41-B6240DB8F33F}"/>
    <cellStyle name="40% - Accent3 3 2 2" xfId="481" xr:uid="{6CFD7B85-1026-4C72-A172-B5A227101C2B}"/>
    <cellStyle name="40% - Accent3 4" xfId="180" xr:uid="{627E1A64-5197-40CF-94C2-5FDBC9905D15}"/>
    <cellStyle name="40% - Accent3 5" xfId="460" xr:uid="{83DF2D18-BC9C-4D86-BC38-96D9801BF779}"/>
    <cellStyle name="40% - Accent3 6" xfId="76" xr:uid="{281CB91A-6069-432A-9008-C4D6855464B0}"/>
    <cellStyle name="40% - Accent4" xfId="32" builtinId="43" customBuiltin="1"/>
    <cellStyle name="40% - Accent4 2" xfId="136" xr:uid="{0CB6E1A0-9FD7-4B67-9EA8-339555A87E04}"/>
    <cellStyle name="40% - Accent4 2 2" xfId="181" xr:uid="{327FC4A9-CF21-4545-AA70-2F077A12DBCA}"/>
    <cellStyle name="40% - Accent4 3" xfId="115" xr:uid="{254446F4-31E7-4B26-BAF8-1AF7553E60BF}"/>
    <cellStyle name="40% - Accent4 3 2" xfId="182" xr:uid="{72984D19-F58F-4F31-A125-C77EB0C6ACD6}"/>
    <cellStyle name="40% - Accent4 3 2 2" xfId="482" xr:uid="{EC811D78-1424-4E32-A85A-CAF7EBB67327}"/>
    <cellStyle name="40% - Accent4 4" xfId="183" xr:uid="{C704E74B-2C82-47E4-980C-BBD39391DDC4}"/>
    <cellStyle name="40% - Accent4 5" xfId="462" xr:uid="{3588101D-7B03-472A-8438-6D26F85853F7}"/>
    <cellStyle name="40% - Accent4 6" xfId="78" xr:uid="{7197F7D7-3E67-4798-B7F2-C2166BFA9E0B}"/>
    <cellStyle name="40% - Accent5" xfId="36" builtinId="47" customBuiltin="1"/>
    <cellStyle name="40% - Accent5 2" xfId="138" xr:uid="{C93A29DC-E052-4795-9519-AF09917A8811}"/>
    <cellStyle name="40% - Accent5 2 2" xfId="184" xr:uid="{B82B1B46-32BB-477C-ABFF-8D19DDEE7EAD}"/>
    <cellStyle name="40% - Accent5 3" xfId="119" xr:uid="{D7733318-A3DC-4C3D-B7D2-708FB90EDD3D}"/>
    <cellStyle name="40% - Accent5 3 2" xfId="185" xr:uid="{FAF86407-E691-432D-9177-ABA30214E506}"/>
    <cellStyle name="40% - Accent5 3 2 2" xfId="483" xr:uid="{4FB0EF49-FA83-48BC-876C-0C888358EB7D}"/>
    <cellStyle name="40% - Accent5 4" xfId="186" xr:uid="{5CBB3C29-64ED-4758-9B92-038A85C03D45}"/>
    <cellStyle name="40% - Accent5 5" xfId="464" xr:uid="{128473CF-FD55-4200-BD42-13A3A8CF06CE}"/>
    <cellStyle name="40% - Accent5 6" xfId="80" xr:uid="{C3D26E95-3A0F-4A5F-9D84-DB0AE197EFF6}"/>
    <cellStyle name="40% - Accent6" xfId="40" builtinId="51" customBuiltin="1"/>
    <cellStyle name="40% - Accent6 2" xfId="140" xr:uid="{61BF57D2-2E02-4760-B361-29EB056A469A}"/>
    <cellStyle name="40% - Accent6 2 2" xfId="187" xr:uid="{48948D27-8274-489C-B3F4-153371CDAD25}"/>
    <cellStyle name="40% - Accent6 3" xfId="123" xr:uid="{2C749670-FDF5-4714-B271-1444ECD6EEB8}"/>
    <cellStyle name="40% - Accent6 3 2" xfId="188" xr:uid="{AAE81883-7BA1-468B-8083-9E6335D94549}"/>
    <cellStyle name="40% - Accent6 3 2 2" xfId="484" xr:uid="{F6AC3318-5C5A-4B48-B459-F1610339F5FE}"/>
    <cellStyle name="40% - Accent6 4" xfId="189" xr:uid="{8618B300-4500-4E75-B07D-422979A5AF6D}"/>
    <cellStyle name="40% - Accent6 5" xfId="466" xr:uid="{A14FFF26-05F7-4020-AEF1-15ED6DA4A463}"/>
    <cellStyle name="40% - Accent6 6" xfId="82" xr:uid="{4BE5D6D7-D2AC-4C8C-8570-023E1389CC2A}"/>
    <cellStyle name="60% - Accent1" xfId="21" builtinId="32" customBuiltin="1"/>
    <cellStyle name="60% - Accent1 2" xfId="104" xr:uid="{CF15B99D-D6B2-406B-9DF9-C2B0B49D7BEA}"/>
    <cellStyle name="60% - Accent2" xfId="25" builtinId="36" customBuiltin="1"/>
    <cellStyle name="60% - Accent2 2" xfId="108" xr:uid="{45B1A10F-A972-4ADD-A210-97779F9E3E92}"/>
    <cellStyle name="60% - Accent3" xfId="29" builtinId="40" customBuiltin="1"/>
    <cellStyle name="60% - Accent3 2" xfId="112" xr:uid="{83DDD7A1-BE57-47C4-93AC-DAC945B343BC}"/>
    <cellStyle name="60% - Accent4" xfId="33" builtinId="44" customBuiltin="1"/>
    <cellStyle name="60% - Accent4 2" xfId="116" xr:uid="{6777D9E4-5A87-4394-88BF-96992B4A3229}"/>
    <cellStyle name="60% - Accent5" xfId="37" builtinId="48" customBuiltin="1"/>
    <cellStyle name="60% - Accent5 2" xfId="120" xr:uid="{73388B3F-78F5-4D05-B8E6-02873329A550}"/>
    <cellStyle name="60% - Accent6" xfId="41" builtinId="52" customBuiltin="1"/>
    <cellStyle name="60% - Accent6 2" xfId="124" xr:uid="{98D41EA4-ACCD-487F-8D58-AB3273888C6A}"/>
    <cellStyle name="Accent1" xfId="18" builtinId="29" customBuiltin="1"/>
    <cellStyle name="Accent1 - 20%" xfId="190" xr:uid="{41150576-1AC2-4C48-9EEB-55C5837F0F66}"/>
    <cellStyle name="Accent1 - 40%" xfId="191" xr:uid="{FE8F4A28-3194-4477-95B6-F63C5AB01244}"/>
    <cellStyle name="Accent1 - 60%" xfId="192" xr:uid="{84E08884-AD72-4036-B1EA-F7A5A4CD2D37}"/>
    <cellStyle name="Accent1 2" xfId="101" xr:uid="{9B173345-EF5D-43EC-B60C-2AF3956BCE12}"/>
    <cellStyle name="Accent1 2 2" xfId="193" xr:uid="{4CC8743E-AFED-46A9-B090-A5063401AC91}"/>
    <cellStyle name="Accent1 3" xfId="194" xr:uid="{6075685A-CD30-44D5-B2E0-3A9001FE651B}"/>
    <cellStyle name="Accent1 4" xfId="195" xr:uid="{E4DC3A72-45F1-443E-82C5-1D731A946DCF}"/>
    <cellStyle name="Accent1 5" xfId="196" xr:uid="{57080E4B-291C-4088-A1BC-0EE45F5EC332}"/>
    <cellStyle name="Accent1 6" xfId="423" xr:uid="{E5663644-5020-41AC-BAAE-63028D44D3C6}"/>
    <cellStyle name="Accent1 7" xfId="330" xr:uid="{874E441D-AE78-4AAA-8F3C-DA6B9AF43365}"/>
    <cellStyle name="Accent1 7 2" xfId="517" xr:uid="{A3B500B1-52F9-49C1-8C10-74130E353914}"/>
    <cellStyle name="Accent1 8" xfId="503" xr:uid="{B3F4CA43-1DF7-40BF-9980-05DE680E5366}"/>
    <cellStyle name="Accent1 8 2" xfId="529" xr:uid="{3BB952A7-9AEE-49B8-911A-F79A42217616}"/>
    <cellStyle name="Accent1 9" xfId="509" xr:uid="{16817ECB-3FF0-4BE9-A135-67E2BA1A125E}"/>
    <cellStyle name="Accent2" xfId="22" builtinId="33" customBuiltin="1"/>
    <cellStyle name="Accent2 - 20%" xfId="197" xr:uid="{A817A67E-821A-4C4B-943C-F20F084C098D}"/>
    <cellStyle name="Accent2 - 40%" xfId="198" xr:uid="{73FA5C82-ED57-45A3-A037-6DBD8EE05A46}"/>
    <cellStyle name="Accent2 - 60%" xfId="199" xr:uid="{C5C1B797-22B8-46C6-803F-CBA1E3BED387}"/>
    <cellStyle name="Accent2 2" xfId="105" xr:uid="{42E46E9C-D44D-416A-83E8-1C5B7DDE9D2A}"/>
    <cellStyle name="Accent2 2 2" xfId="200" xr:uid="{DA44ACB9-5D56-4237-B37C-5466C633A767}"/>
    <cellStyle name="Accent2 3" xfId="201" xr:uid="{A703472A-16CE-486E-8C70-7F8AF003718C}"/>
    <cellStyle name="Accent2 4" xfId="202" xr:uid="{AA4A2EAC-177A-4978-8869-FC74FFA4E683}"/>
    <cellStyle name="Accent2 5" xfId="203" xr:uid="{BF580D61-7548-442E-8565-8E5ABCA2840C}"/>
    <cellStyle name="Accent2 6" xfId="424" xr:uid="{AB27CB89-383E-47B5-A975-1F0FBE384E77}"/>
    <cellStyle name="Accent2 7" xfId="331" xr:uid="{745D040C-2EB7-4AD9-8481-A9C0ACD0203C}"/>
    <cellStyle name="Accent2 7 2" xfId="515" xr:uid="{E372D7B0-3CC4-4A38-B49C-9B04108FBB72}"/>
    <cellStyle name="Accent2 8" xfId="504" xr:uid="{EF155D3F-057B-438C-8CC0-B43444A32B0B}"/>
    <cellStyle name="Accent2 8 2" xfId="521" xr:uid="{F3711A7C-7E6F-4FD8-B7C2-C6318464C98B}"/>
    <cellStyle name="Accent2 9" xfId="510" xr:uid="{138C70EE-2994-46CD-854D-24C4D9F8AE35}"/>
    <cellStyle name="Accent3" xfId="26" builtinId="37" customBuiltin="1"/>
    <cellStyle name="Accent3 - 20%" xfId="204" xr:uid="{FE4F740C-6FD3-44AD-9A89-BD75C8132066}"/>
    <cellStyle name="Accent3 - 40%" xfId="205" xr:uid="{C25D9E6A-1219-401D-B6B9-2E74D05B566A}"/>
    <cellStyle name="Accent3 - 60%" xfId="206" xr:uid="{A088FF8B-752C-492C-8618-AE8A26BFE36B}"/>
    <cellStyle name="Accent3 2" xfId="109" xr:uid="{6303F516-CF0B-431A-ABEC-C9C191F87985}"/>
    <cellStyle name="Accent3 2 2" xfId="207" xr:uid="{B28DF859-C6F5-4423-9F66-ADDE900BF141}"/>
    <cellStyle name="Accent3 3" xfId="208" xr:uid="{9AA1A509-F8C6-4F9C-87D9-69107E24B55C}"/>
    <cellStyle name="Accent3 4" xfId="209" xr:uid="{6C7E2727-575F-479B-A8AC-C92C88F36263}"/>
    <cellStyle name="Accent3 5" xfId="210" xr:uid="{3FD07310-D4D5-440C-87B2-009BD979E7CE}"/>
    <cellStyle name="Accent3 6" xfId="425" xr:uid="{F667B761-3121-4F28-B0D9-98C6D5C4C3FF}"/>
    <cellStyle name="Accent3 7" xfId="332" xr:uid="{243733DE-07A7-4762-918B-E70890E561E3}"/>
    <cellStyle name="Accent3 7 2" xfId="516" xr:uid="{BEADD560-896E-4023-A5ED-A18360D67CEE}"/>
    <cellStyle name="Accent3 8" xfId="505" xr:uid="{5D261C2B-BDE8-4189-85FF-0299C4311DD6}"/>
    <cellStyle name="Accent3 8 2" xfId="528" xr:uid="{CF202A87-7471-40DC-A9FD-ED35F6282F36}"/>
    <cellStyle name="Accent3 9" xfId="511" xr:uid="{F7A6A264-CA1E-4C63-9F7F-4F4D82051141}"/>
    <cellStyle name="Accent4" xfId="30" builtinId="41" customBuiltin="1"/>
    <cellStyle name="Accent4 - 20%" xfId="211" xr:uid="{30E2153A-3B50-4FBF-B0FF-7DA7D1B740BD}"/>
    <cellStyle name="Accent4 - 40%" xfId="212" xr:uid="{F638FBEB-89F8-4A06-AEE4-DB86584DD04D}"/>
    <cellStyle name="Accent4 - 60%" xfId="213" xr:uid="{E88477D1-6D4A-4B22-B430-A5F283018918}"/>
    <cellStyle name="Accent4 2" xfId="113" xr:uid="{855F9076-C48B-46FA-A4F4-D1C766F1D999}"/>
    <cellStyle name="Accent4 2 2" xfId="214" xr:uid="{62FFF3FF-EAA8-42AB-AEF9-8C06A26267D9}"/>
    <cellStyle name="Accent4 3" xfId="215" xr:uid="{77A0EA86-11FC-47CE-8362-C4DD4407D0D0}"/>
    <cellStyle name="Accent4 4" xfId="216" xr:uid="{008B0C43-F681-438B-83DA-8BC56AB63D79}"/>
    <cellStyle name="Accent4 5" xfId="217" xr:uid="{1C0F33D6-7DAD-4179-B69F-4BA8A709AE32}"/>
    <cellStyle name="Accent4 6" xfId="426" xr:uid="{B880E503-C23E-46EC-9265-4A0A1D6AC7EF}"/>
    <cellStyle name="Accent4 7" xfId="333" xr:uid="{9FDF214B-BE8A-4ACD-8623-236738DD6E66}"/>
    <cellStyle name="Accent4 7 2" xfId="518" xr:uid="{1E772996-EF7C-4DB9-A5EC-AF723472A7D8}"/>
    <cellStyle name="Accent4 8" xfId="506" xr:uid="{C439370F-DE1F-4E5B-8551-E3A844E30F25}"/>
    <cellStyle name="Accent4 8 2" xfId="527" xr:uid="{0D736808-AC6E-4248-935D-A9D2A6992253}"/>
    <cellStyle name="Accent4 9" xfId="512" xr:uid="{0BC15E92-4A90-4D2D-AC01-02744C197B69}"/>
    <cellStyle name="Accent5" xfId="34" builtinId="45" customBuiltin="1"/>
    <cellStyle name="Accent5 - 20%" xfId="218" xr:uid="{13CEC6AE-8942-4350-BD38-7C35BC3BCF18}"/>
    <cellStyle name="Accent5 - 40%" xfId="219" xr:uid="{F2E45110-3727-48BA-B12A-BB7305E8581D}"/>
    <cellStyle name="Accent5 - 60%" xfId="220" xr:uid="{F99E4AB9-2422-4935-97B5-B12241586E57}"/>
    <cellStyle name="Accent5 2" xfId="117" xr:uid="{941DA36E-1177-4B49-97CB-6087CF020892}"/>
    <cellStyle name="Accent5 2 2" xfId="221" xr:uid="{56A7047C-BE89-4B34-A208-2856E83D6BB2}"/>
    <cellStyle name="Accent5 3" xfId="222" xr:uid="{2A9D82E3-A002-49DD-B6F9-7D9CA7C6CE7B}"/>
    <cellStyle name="Accent5 4" xfId="223" xr:uid="{A090AB84-36CB-4404-B3FC-F2BB712D40E9}"/>
    <cellStyle name="Accent5 5" xfId="224" xr:uid="{9AF4C31A-93C6-4702-A88F-238D7CDBAF99}"/>
    <cellStyle name="Accent5 6" xfId="427" xr:uid="{7345200F-6048-4B36-811C-93F722DB4D81}"/>
    <cellStyle name="Accent5 7" xfId="334" xr:uid="{3BCD3C8A-32C4-4620-8576-9ADAF6CF2D8D}"/>
    <cellStyle name="Accent5 7 2" xfId="519" xr:uid="{07FDB851-BB9D-4D35-A472-505DD22A566D}"/>
    <cellStyle name="Accent5 8" xfId="507" xr:uid="{2D53BA8E-F499-446B-8005-7F9A4B679407}"/>
    <cellStyle name="Accent5 8 2" xfId="523" xr:uid="{7EB5674A-F9A8-4FE7-A616-1759FAB34B5B}"/>
    <cellStyle name="Accent5 9" xfId="513" xr:uid="{30484667-B95A-4E4E-9F91-F75C187985BF}"/>
    <cellStyle name="Accent6" xfId="38" builtinId="49" customBuiltin="1"/>
    <cellStyle name="Accent6 - 20%" xfId="225" xr:uid="{78745F58-1BF1-4154-B9A8-98D9E8FE9316}"/>
    <cellStyle name="Accent6 - 40%" xfId="226" xr:uid="{CC510A12-8AB3-4955-A4FA-9AC8CDF42865}"/>
    <cellStyle name="Accent6 - 60%" xfId="227" xr:uid="{AFCBCDA7-A8B8-479E-9B44-F7FAB6EC4C94}"/>
    <cellStyle name="Accent6 2" xfId="121" xr:uid="{DA09F64F-98D5-4C14-955D-4C3485DD6AB0}"/>
    <cellStyle name="Accent6 2 2" xfId="228" xr:uid="{E6BA1900-0E12-48F5-BB4A-9DDAD51AAA0E}"/>
    <cellStyle name="Accent6 3" xfId="229" xr:uid="{9DBC48B3-1662-406C-BF34-AE133CD04A30}"/>
    <cellStyle name="Accent6 4" xfId="230" xr:uid="{B5DDF34C-F924-4F70-8584-22D10741DA26}"/>
    <cellStyle name="Accent6 5" xfId="231" xr:uid="{1B4A1B2D-741B-40C9-BA75-3E2FFEF16449}"/>
    <cellStyle name="Accent6 6" xfId="428" xr:uid="{291980A2-C3C9-434E-8E4D-D7A6F606F70A}"/>
    <cellStyle name="Accent6 7" xfId="335" xr:uid="{DBB119EF-BD64-4BC3-8CA9-B392198476A7}"/>
    <cellStyle name="Accent6 7 2" xfId="520" xr:uid="{D8195256-2556-48A8-A184-EC7941F93697}"/>
    <cellStyle name="Accent6 8" xfId="508" xr:uid="{A378304E-FF56-41A3-8157-9441162F3AB6}"/>
    <cellStyle name="Accent6 8 2" xfId="522" xr:uid="{AA7B2F28-94E1-4146-9978-D64361024F0B}"/>
    <cellStyle name="Accent6 9" xfId="514" xr:uid="{7989B6DE-D35F-4C51-81A3-7FFF7828BECD}"/>
    <cellStyle name="Bad" xfId="8" builtinId="27" customBuiltin="1"/>
    <cellStyle name="Bad 2" xfId="90" xr:uid="{BB53F8EC-D21A-4E94-9F36-1EDEE07D936C}"/>
    <cellStyle name="Bad 2 2" xfId="232" xr:uid="{4C9737E3-754A-4A60-B902-743F96AF60F7}"/>
    <cellStyle name="Bad 3" xfId="233" xr:uid="{C181EBC0-15F1-4A80-986D-0F73D5937714}"/>
    <cellStyle name="Bad 4" xfId="413" xr:uid="{0A710EBA-EB54-4577-B23B-6C24E2B511EE}"/>
    <cellStyle name="Bad 5" xfId="336" xr:uid="{C3A6FFA0-D58A-4534-88A6-3D7D3D950EAF}"/>
    <cellStyle name="Calculation" xfId="12" builtinId="22" customBuiltin="1"/>
    <cellStyle name="Calculation 2" xfId="94" xr:uid="{C7EF9C1B-0B7B-4D34-A23A-FF6A140821F6}"/>
    <cellStyle name="Calculation 2 2" xfId="234" xr:uid="{820F59EE-DE53-4B53-8B61-0E670FBA5DD3}"/>
    <cellStyle name="Calculation 2 2 2" xfId="525" xr:uid="{2195F5A7-1846-486F-941A-88A6CD21F907}"/>
    <cellStyle name="Calculation 2 2 2 2" xfId="763" xr:uid="{17F47C86-BA83-4C84-BAFD-D8E977A7AEFC}"/>
    <cellStyle name="Calculation 2 2 2 3" xfId="999" xr:uid="{5198DB57-D4EC-4F17-8530-9D872D286D30}"/>
    <cellStyle name="Calculation 2 2 3" xfId="554" xr:uid="{693D6A07-93C8-4BA3-8D85-7CFF85B0B0C3}"/>
    <cellStyle name="Calculation 2 2 3 2" xfId="787" xr:uid="{4262B090-89EA-4102-BFAD-960AD1E4C6F8}"/>
    <cellStyle name="Calculation 2 2 3 3" xfId="1025" xr:uid="{3AC62A55-63AD-428C-BEBB-40F7DE9C1713}"/>
    <cellStyle name="Calculation 2 2 4" xfId="590" xr:uid="{2C45327C-0C29-4E77-A5F5-844F354F774C}"/>
    <cellStyle name="Calculation 2 2 4 2" xfId="823" xr:uid="{76837F57-0EC3-4007-AB32-207443FF319B}"/>
    <cellStyle name="Calculation 2 2 4 3" xfId="1061" xr:uid="{E0CAEA7D-36F2-4F97-8C24-4A1D7E956E9F}"/>
    <cellStyle name="Calculation 2 2 5" xfId="658" xr:uid="{A0305C4B-552B-4EE7-9B69-A26654FF6606}"/>
    <cellStyle name="Calculation 2 2 6" xfId="880" xr:uid="{2CFA8C72-46FA-41A2-A719-A19C9C6914A1}"/>
    <cellStyle name="Calculation 3" xfId="235" xr:uid="{F2D6E4EB-B74D-4A89-BA75-942839ECF0E5}"/>
    <cellStyle name="Calculation 4" xfId="417" xr:uid="{05A4CA3A-4913-46E4-94F3-DE8DD21BB5AA}"/>
    <cellStyle name="Calculation 5" xfId="337" xr:uid="{013C8BE1-D6E4-42AC-9C51-C846698F43FE}"/>
    <cellStyle name="Calculation 5 2" xfId="693" xr:uid="{6C01123A-52A9-4CCF-95B3-17CC906F15BE}"/>
    <cellStyle name="Calculation 5 3" xfId="920" xr:uid="{7D616177-A87E-4F60-9505-8ADBD5620FEB}"/>
    <cellStyle name="Check Cell" xfId="14" builtinId="23" customBuiltin="1"/>
    <cellStyle name="Check Cell 2" xfId="96" xr:uid="{7FE62C9C-1F8B-4933-948D-EEADAEBEF396}"/>
    <cellStyle name="Check Cell 2 2" xfId="236" xr:uid="{A1EFE72B-8D21-4904-861E-4F1D7430C22A}"/>
    <cellStyle name="Check Cell 3" xfId="237" xr:uid="{F85C4AB9-8646-4A44-82B7-6C7EE872B15A}"/>
    <cellStyle name="Check Cell 4" xfId="419" xr:uid="{1D886E11-78D9-492D-B95C-407220BBDA6F}"/>
    <cellStyle name="Check Cell 5" xfId="338" xr:uid="{9DD5349F-83C6-456C-8236-7E987E53E953}"/>
    <cellStyle name="Comma" xfId="1" builtinId="3"/>
    <cellStyle name="Comma 10" xfId="379" xr:uid="{94CDA320-31A4-4A40-8650-75807D20D468}"/>
    <cellStyle name="Comma 11" xfId="768" xr:uid="{DDD1C060-05CA-42C9-9F52-E87A651322F2}"/>
    <cellStyle name="Comma 12" xfId="1154" xr:uid="{B7AD081D-5E70-4DBE-B19D-8F7351A1ACDF}"/>
    <cellStyle name="Comma 2" xfId="46" xr:uid="{00000000-0005-0000-0000-00001C000000}"/>
    <cellStyle name="Comma 2 2" xfId="485" xr:uid="{085042A6-0CA9-4D68-BDD3-5AA9CDA840DD}"/>
    <cellStyle name="Comma 2 3" xfId="238" xr:uid="{97A69DCF-F3B3-4B54-809B-AC86165C3259}"/>
    <cellStyle name="Comma 2 4" xfId="674" xr:uid="{D2237558-D4E3-493E-82F4-D301AD82F06C}"/>
    <cellStyle name="Comma 3" xfId="48" xr:uid="{00000000-0005-0000-0000-00001D000000}"/>
    <cellStyle name="Comma 3 2" xfId="486" xr:uid="{9E47E571-775B-4258-AF28-B89E7864D89F}"/>
    <cellStyle name="Comma 3 3" xfId="239" xr:uid="{B077D48A-A141-4BCC-8C7C-DBEFAB1C8E20}"/>
    <cellStyle name="Comma 3 4" xfId="843" xr:uid="{2E9729A0-4471-4BFF-968C-E54C8E948FB5}"/>
    <cellStyle name="Comma 4" xfId="50" xr:uid="{00000000-0005-0000-0000-00001E000000}"/>
    <cellStyle name="Comma 4 2" xfId="432" xr:uid="{4075E3ED-D31F-4560-80E8-8DC19335D18E}"/>
    <cellStyle name="Comma 4 3" xfId="240" xr:uid="{5F7797D8-2E3B-455A-8AE2-A2588ED637FF}"/>
    <cellStyle name="Comma 4 4" xfId="828" xr:uid="{C4301EC4-6A9A-4A2E-9E85-6263CE2513A8}"/>
    <cellStyle name="Comma 5" xfId="65" xr:uid="{B475D48A-D58A-4EC0-9B66-735589B36B89}"/>
    <cellStyle name="Comma 5 2" xfId="241" xr:uid="{19045A1F-4032-4BAA-94A1-138A24D2ABEA}"/>
    <cellStyle name="Comma 6" xfId="68" xr:uid="{E2EABF02-02C8-404D-B12E-0B910F65BA68}"/>
    <cellStyle name="Comma 6 2" xfId="326" xr:uid="{4869CF8A-7440-4B57-B41F-590134D44167}"/>
    <cellStyle name="Comma 7" xfId="142" xr:uid="{587FEE67-8999-4C55-BFF9-F16BF92AD8F8}"/>
    <cellStyle name="Comma 8" xfId="454" xr:uid="{90891075-2851-4F71-8EBE-78CBE3915373}"/>
    <cellStyle name="Comma 9" xfId="327" xr:uid="{D5F6CA70-C4FA-49E2-84AB-41509E9E1296}"/>
    <cellStyle name="Currency 2" xfId="47" xr:uid="{00000000-0005-0000-0000-00001F000000}"/>
    <cellStyle name="Currency 2 2" xfId="380" xr:uid="{C411B080-C212-487A-AD4D-475E719F5B90}"/>
    <cellStyle name="Currency 2 3" xfId="673" xr:uid="{D3CFDB47-702A-43B8-8002-97B2509FFE06}"/>
    <cellStyle name="Currency 3" xfId="49" xr:uid="{00000000-0005-0000-0000-000020000000}"/>
    <cellStyle name="Currency 3 2" xfId="708" xr:uid="{5636B16A-3A64-4348-AE58-3643FBAC59FA}"/>
    <cellStyle name="Currency 4" xfId="51" xr:uid="{00000000-0005-0000-0000-000021000000}"/>
    <cellStyle name="Currency 4 2" xfId="842" xr:uid="{CC7041D4-A9EF-409E-AFF6-D1F6C2A8BC7F}"/>
    <cellStyle name="Currency 5" xfId="66" xr:uid="{9DB126B0-4BD8-4E24-A554-CEF83F1DF925}"/>
    <cellStyle name="Currency 6" xfId="1155" xr:uid="{2EA320FB-B5C3-4267-ACC5-B6B0B6979A0C}"/>
    <cellStyle name="Emphasis 1" xfId="242" xr:uid="{65D59FC6-8187-47D2-A2F5-2E7F6C60F008}"/>
    <cellStyle name="Emphasis 2" xfId="243" xr:uid="{1A5F3073-27A1-484C-9922-5DC7CF28D04C}"/>
    <cellStyle name="Emphasis 3" xfId="244" xr:uid="{9A5FE9C1-2FE5-4CB8-8D32-D4895A65E224}"/>
    <cellStyle name="Explanatory Text" xfId="16" builtinId="53" customBuiltin="1"/>
    <cellStyle name="Explanatory Text 2" xfId="99" xr:uid="{3C513CEF-C365-433F-B9A6-050909AE248D}"/>
    <cellStyle name="Good" xfId="7" builtinId="26" customBuiltin="1"/>
    <cellStyle name="Good 2" xfId="89" xr:uid="{C9600357-6D36-48C6-9E15-A7CBFE963703}"/>
    <cellStyle name="Good 2 2" xfId="245" xr:uid="{D8173B64-5F54-4AC6-82A4-D5B491E2CA7B}"/>
    <cellStyle name="Good 3" xfId="246" xr:uid="{B687C456-7800-49A8-9898-B8B83035EEE7}"/>
    <cellStyle name="Good 4" xfId="412" xr:uid="{A59C8502-5B2C-4675-A668-7C2F02A741DC}"/>
    <cellStyle name="Good 5" xfId="382" xr:uid="{4A4A5B5D-F703-46DB-AD8A-45F52A8D2D6F}"/>
    <cellStyle name="Good 6" xfId="339" xr:uid="{B2A9B7F3-7277-4C4C-A6C9-8DFE45F89C8B}"/>
    <cellStyle name="Heading 1" xfId="3" builtinId="16" customBuiltin="1"/>
    <cellStyle name="Heading 1 2" xfId="85" xr:uid="{CD91B16F-6AE0-4FCD-9F20-1325AD5F5529}"/>
    <cellStyle name="Heading 1 2 2" xfId="247" xr:uid="{8E9CF3DD-277D-4991-8D20-B35A2EF99011}"/>
    <cellStyle name="Heading 1 3" xfId="248" xr:uid="{6FE23023-F5F7-45F4-94D1-0B36B0483422}"/>
    <cellStyle name="Heading 1 4" xfId="408" xr:uid="{EE38B513-D177-42F3-859A-B4CD1F64C5FC}"/>
    <cellStyle name="Heading 1 5" xfId="340" xr:uid="{60D552E9-CCCE-48CA-80D4-EAD25F9B1E8A}"/>
    <cellStyle name="Heading 2" xfId="4" builtinId="17" customBuiltin="1"/>
    <cellStyle name="Heading 2 2" xfId="86" xr:uid="{CCE16434-B397-4F55-BF81-C95C58561FDB}"/>
    <cellStyle name="Heading 2 2 2" xfId="249" xr:uid="{A175C0A4-0D40-4991-A50E-CE61FA27E366}"/>
    <cellStyle name="Heading 2 3" xfId="250" xr:uid="{298916D3-1C39-4696-96F4-E1E3C7CA1F54}"/>
    <cellStyle name="Heading 2 4" xfId="409" xr:uid="{948F1ACB-7564-4F6D-AC12-0F82F0F124F2}"/>
    <cellStyle name="Heading 2 5" xfId="341" xr:uid="{7A2EFC82-A02B-4C59-B6CE-A848D7FDE916}"/>
    <cellStyle name="Heading 3" xfId="5" builtinId="18" customBuiltin="1"/>
    <cellStyle name="Heading 3 2" xfId="87" xr:uid="{B66FFFC7-5EC5-4A55-BC9D-1F870F5E376C}"/>
    <cellStyle name="Heading 3 2 2" xfId="251" xr:uid="{F7C64E4B-D33C-4BD3-ACA3-A20E5B6DB790}"/>
    <cellStyle name="Heading 3 3" xfId="252" xr:uid="{1051B219-E21C-4E73-B22E-05CA1A3CA5DF}"/>
    <cellStyle name="Heading 3 4" xfId="410" xr:uid="{23F24BFF-96D0-4641-A14D-5D31DD9599C1}"/>
    <cellStyle name="Heading 3 5" xfId="342" xr:uid="{D9711FC4-1C56-44AD-B84F-E20DC460A9AE}"/>
    <cellStyle name="Heading 4" xfId="6" builtinId="19" customBuiltin="1"/>
    <cellStyle name="Heading 4 2" xfId="88" xr:uid="{56A7576E-4A3B-47BC-A937-9545796C9910}"/>
    <cellStyle name="Heading 4 2 2" xfId="253" xr:uid="{9DAB99D6-A649-4918-B6F2-77774809D20B}"/>
    <cellStyle name="Heading 4 3" xfId="254" xr:uid="{8970384D-13BA-4FA8-B6E3-B80CD92AB410}"/>
    <cellStyle name="Heading 4 4" xfId="411" xr:uid="{94E158C8-0D7E-4113-944B-703C12E4D079}"/>
    <cellStyle name="Heading 4 5" xfId="343" xr:uid="{3C927A94-16BC-45DC-B23F-5BECC2E4F8A7}"/>
    <cellStyle name="Input" xfId="10" builtinId="20" customBuiltin="1"/>
    <cellStyle name="Input 2" xfId="92" xr:uid="{A5A47385-90D6-4EEE-9F3A-3962C09D7B06}"/>
    <cellStyle name="Input 2 2" xfId="255" xr:uid="{BA20C1D2-192E-4DA4-A181-98C22772F8F2}"/>
    <cellStyle name="Input 2 2 2" xfId="526" xr:uid="{3E8AB2BD-2066-468A-A410-A73571266D79}"/>
    <cellStyle name="Input 2 2 2 2" xfId="764" xr:uid="{078100BB-885E-4C43-ABCD-E24C49661BAB}"/>
    <cellStyle name="Input 2 2 2 3" xfId="1000" xr:uid="{EB60A8CE-8B60-406E-90FE-015E687B1068}"/>
    <cellStyle name="Input 2 2 3" xfId="555" xr:uid="{2DCBAE2A-FFB8-45F0-BD76-F6D2D7EB8BA0}"/>
    <cellStyle name="Input 2 2 3 2" xfId="788" xr:uid="{9F4FCFF4-E076-4221-AD8F-C626A8C9A813}"/>
    <cellStyle name="Input 2 2 3 3" xfId="1026" xr:uid="{EB5ECB84-6104-4757-A135-3F1AA233E136}"/>
    <cellStyle name="Input 2 2 4" xfId="591" xr:uid="{93EED713-E3CA-4648-BABD-9AB6C24BF95C}"/>
    <cellStyle name="Input 2 2 4 2" xfId="824" xr:uid="{03C7B0FF-7ACE-470A-A9BB-93AD8F81C87D}"/>
    <cellStyle name="Input 2 2 4 3" xfId="1062" xr:uid="{800D4C5D-2F67-4570-94F9-16854D007197}"/>
    <cellStyle name="Input 2 2 5" xfId="659" xr:uid="{2B138688-3D8E-45CA-93EE-1A7EE4738F39}"/>
    <cellStyle name="Input 2 2 6" xfId="881" xr:uid="{04AF5F22-10FA-4B39-9725-FE72B376F46B}"/>
    <cellStyle name="Input 3" xfId="256" xr:uid="{65B30A8F-F44C-4BA2-AF3D-5C81BD5F350E}"/>
    <cellStyle name="Input 4" xfId="415" xr:uid="{1E01A52B-01EF-47BD-900F-332862B839C7}"/>
    <cellStyle name="Input 5" xfId="344" xr:uid="{46281056-106D-4D40-AB81-D4937B543997}"/>
    <cellStyle name="Input 5 2" xfId="694" xr:uid="{4AFD9400-D1C2-4EAF-BC4B-6CF30A0A66A1}"/>
    <cellStyle name="Input 5 3" xfId="921" xr:uid="{411CE69F-5395-4C82-B86B-26CD27C135E5}"/>
    <cellStyle name="Linked Cell" xfId="13" builtinId="24" customBuiltin="1"/>
    <cellStyle name="Linked Cell 2" xfId="95" xr:uid="{7B2311AC-FDF3-4538-A5DB-843130CA1376}"/>
    <cellStyle name="Linked Cell 2 2" xfId="257" xr:uid="{6A127A72-A856-47A0-9E7B-DA0E24EBD765}"/>
    <cellStyle name="Linked Cell 3" xfId="258" xr:uid="{6E485694-13F4-49CE-B4D7-F194F8B57AE6}"/>
    <cellStyle name="Linked Cell 4" xfId="418" xr:uid="{BC93B3C7-FAC3-41C6-8E69-99C34E229B20}"/>
    <cellStyle name="Linked Cell 5" xfId="345" xr:uid="{96B4AE0A-6A1B-4723-9D52-19F8D3ACE77C}"/>
    <cellStyle name="Neutral" xfId="9" builtinId="28" customBuiltin="1"/>
    <cellStyle name="Neutral 2" xfId="91" xr:uid="{E0C1774E-4107-48C7-A322-9201AB805275}"/>
    <cellStyle name="Neutral 2 2" xfId="259" xr:uid="{7A227BD9-0AAE-42B0-BF9E-E5592CD5D212}"/>
    <cellStyle name="Neutral 3" xfId="260" xr:uid="{E12C0E12-3BC9-4F6A-98EF-D7765C5F9440}"/>
    <cellStyle name="Neutral 4" xfId="414" xr:uid="{8EBD7737-DD7C-4AE6-A5CA-0A38058B125F}"/>
    <cellStyle name="Neutral 5" xfId="383" xr:uid="{851AEE78-DC72-4240-BCDA-220E75293448}"/>
    <cellStyle name="Neutral 6" xfId="346" xr:uid="{BFC692A5-84B4-4AB3-A0FE-79527EA57B2B}"/>
    <cellStyle name="Normal" xfId="0" builtinId="0"/>
    <cellStyle name="Normal 10" xfId="261" xr:uid="{7CDD2E8D-CEE7-444B-8C24-B4529C67F867}"/>
    <cellStyle name="Normal 10 2" xfId="262" xr:uid="{48078782-CFD7-4734-8742-D6DAA33E5A15}"/>
    <cellStyle name="Normal 10 2 2" xfId="488" xr:uid="{5B874961-5BDF-475A-B4A3-196CF179A00A}"/>
    <cellStyle name="Normal 10 3" xfId="487" xr:uid="{A5FEFA0F-0984-44D8-BF33-CA70A5F157B2}"/>
    <cellStyle name="Normal 11" xfId="263" xr:uid="{23671DD2-7F0A-4D46-BF7B-D421C001F436}"/>
    <cellStyle name="Normal 11 2" xfId="264" xr:uid="{D3C5B8AF-DFCC-49B2-84C5-BB162C97C477}"/>
    <cellStyle name="Normal 11 2 2" xfId="490" xr:uid="{48DB61CD-BF60-481D-90FA-4B511A44500D}"/>
    <cellStyle name="Normal 11 3" xfId="489" xr:uid="{34D8C328-5A0B-4A52-B5C3-768521F6D2D3}"/>
    <cellStyle name="Normal 12" xfId="407" xr:uid="{1F30B4D3-077A-4906-B3E9-BD8AC8A67EAB}"/>
    <cellStyle name="Normal 12 2" xfId="467" xr:uid="{CDF316F8-1E24-465C-BCB9-968071EB224A}"/>
    <cellStyle name="Normal 13" xfId="328" xr:uid="{5DAE24FF-41E5-420B-B8D5-616BCD3D939E}"/>
    <cellStyle name="Normal 13 2" xfId="381" xr:uid="{B9AAF894-0D7D-4D58-BEFF-3C23EFFEC91B}"/>
    <cellStyle name="Normal 14" xfId="329" xr:uid="{6CE6F55B-00C5-4D67-AD6E-D4FF35781367}"/>
    <cellStyle name="Normal 15" xfId="755" xr:uid="{944C8DBC-05A7-416E-B63E-AAA858AE28EA}"/>
    <cellStyle name="Normal 16" xfId="1153" xr:uid="{B9289727-52CF-4E21-88A1-6D8F344563BC}"/>
    <cellStyle name="Normal 17" xfId="143" xr:uid="{EBF12A5D-B391-4DF3-BA3B-1340774F6EDD}"/>
    <cellStyle name="Normal 17 2" xfId="471" xr:uid="{8FDDDCDE-24ED-41EA-97DB-D0ECA4631FF3}"/>
    <cellStyle name="Normal 2" xfId="42" xr:uid="{00000000-0005-0000-0000-00002C000000}"/>
    <cellStyle name="Normal 2 2" xfId="45" xr:uid="{00000000-0005-0000-0000-00002D000000}"/>
    <cellStyle name="Normal 2 2 2" xfId="266" xr:uid="{5CBC0EDF-72A3-4BBF-B583-D22A5C32F4DB}"/>
    <cellStyle name="Normal 2 2 2 2" xfId="491" xr:uid="{6382A225-F226-4092-8806-09358AC5C55D}"/>
    <cellStyle name="Normal 2 2 3" xfId="265" xr:uid="{4E731CA8-8459-4B96-9C07-983901E8C63B}"/>
    <cellStyle name="Normal 2 3" xfId="55" xr:uid="{00000000-0005-0000-0000-00002E000000}"/>
    <cellStyle name="Normal 2 3 2" xfId="268" xr:uid="{A360C770-9162-4C8F-97F4-C3593276CA86}"/>
    <cellStyle name="Normal 2 3 2 2" xfId="493" xr:uid="{5FF919AA-6954-47C3-8141-2609605D223E}"/>
    <cellStyle name="Normal 2 3 3" xfId="492" xr:uid="{0339E4D3-57E6-4D8E-9C1E-D6290727C742}"/>
    <cellStyle name="Normal 2 3 4" xfId="267" xr:uid="{55F8DBB8-2C5D-41BA-B429-E2D4934ED83B}"/>
    <cellStyle name="Normal 2 4" xfId="269" xr:uid="{DB2AA01E-9F51-4A9A-8E97-8065DBA71B77}"/>
    <cellStyle name="Normal 2 4 2" xfId="494" xr:uid="{BFE2B281-CF19-4417-9B4B-509FD6CD65A2}"/>
    <cellStyle name="Normal 2 5" xfId="144" xr:uid="{9DBC7178-7447-4634-A4B2-C3DD5522193A}"/>
    <cellStyle name="Normal 2 5 2" xfId="472" xr:uid="{B908B67C-6131-4113-B930-3DF046E1BA88}"/>
    <cellStyle name="Normal 2 6" xfId="126" xr:uid="{194E7D9C-7A66-4FF0-AC6F-720F4FF43C12}"/>
    <cellStyle name="Normal 3" xfId="52" xr:uid="{00000000-0005-0000-0000-00002F000000}"/>
    <cellStyle name="Normal 3 2" xfId="56" xr:uid="{00000000-0005-0000-0000-000030000000}"/>
    <cellStyle name="Normal 3 2 2" xfId="270" xr:uid="{69311288-43E9-4AC0-B2CA-CC7CDE6F8A2C}"/>
    <cellStyle name="Normal 3 2 3" xfId="141" xr:uid="{FC72969E-AF4A-4439-A2AC-BAB541240443}"/>
    <cellStyle name="Normal 3 3" xfId="149" xr:uid="{74285FF6-936B-4883-8881-DD48B83551C1}"/>
    <cellStyle name="Normal 3 4" xfId="470" xr:uid="{F453816D-8E3F-4F34-831D-1F5D2A00A204}"/>
    <cellStyle name="Normal 3 5" xfId="128" xr:uid="{00BF7540-E71F-4711-8D8B-8E92863F6B76}"/>
    <cellStyle name="Normal 4" xfId="43" xr:uid="{00000000-0005-0000-0000-000031000000}"/>
    <cellStyle name="Normal 4 2" xfId="58" xr:uid="{00000000-0005-0000-0000-000032000000}"/>
    <cellStyle name="Normal 4 2 2" xfId="495" xr:uid="{1CFE8834-8AFD-4978-B876-91704696FA2F}"/>
    <cellStyle name="Normal 4 2 3" xfId="271" xr:uid="{2C4859BC-0C7C-4337-957E-18D57D9BC6F0}"/>
    <cellStyle name="Normal 4 3" xfId="59" xr:uid="{00000000-0005-0000-0000-000033000000}"/>
    <cellStyle name="Normal 4 3 2" xfId="61" xr:uid="{00000000-0005-0000-0000-000034000000}"/>
    <cellStyle name="Normal 4 3 3" xfId="272" xr:uid="{0A0484E6-C640-4E43-BFF9-7344B05DDCEE}"/>
    <cellStyle name="Normal 4 4" xfId="60" xr:uid="{00000000-0005-0000-0000-000035000000}"/>
    <cellStyle name="Normal 4 4 2" xfId="62" xr:uid="{00000000-0005-0000-0000-000036000000}"/>
    <cellStyle name="Normal 4 5" xfId="57" xr:uid="{00000000-0005-0000-0000-000037000000}"/>
    <cellStyle name="Normal 4 6" xfId="741" xr:uid="{ABFBE03D-7081-4670-8E37-B15E393B9CC9}"/>
    <cellStyle name="Normal 5" xfId="54" xr:uid="{00000000-0005-0000-0000-000038000000}"/>
    <cellStyle name="Normal 5 2" xfId="69" xr:uid="{23B11ED0-6E0D-40C0-AAA8-B58323A9E06A}"/>
    <cellStyle name="Normal 5 2 2" xfId="496" xr:uid="{D2EE35B7-D18A-428A-B1E6-8CDF97243870}"/>
    <cellStyle name="Normal 5 2 3" xfId="273" xr:uid="{2CC12707-E318-4657-A435-EE706B24B4B5}"/>
    <cellStyle name="Normal 5 3" xfId="469" xr:uid="{2F873D9B-0974-491E-9737-F36D3346532B}"/>
    <cellStyle name="Normal 5 4" xfId="125" xr:uid="{F178DC8D-5FB9-4861-962F-DF6970F59EA9}"/>
    <cellStyle name="Normal 6" xfId="63" xr:uid="{39B645F5-67B8-4885-A2E9-A241797226BD}"/>
    <cellStyle name="Normal 6 2" xfId="274" xr:uid="{E1F0197F-B5B0-4EA1-969F-2CC278D38662}"/>
    <cellStyle name="Normal 6 2 2" xfId="497" xr:uid="{451B71CA-D824-4151-A4E8-9F2F55AFD885}"/>
    <cellStyle name="Normal 6 3" xfId="84" xr:uid="{AE0964F3-5C05-483D-B6E3-1FD9B0BFE346}"/>
    <cellStyle name="Normal 7" xfId="64" xr:uid="{C222B6D4-0631-4D17-A838-8B9E0EBA367C}"/>
    <cellStyle name="Normal 7 2" xfId="275" xr:uid="{FA3E532A-D4E2-48D8-97E2-A4B605D7EEAB}"/>
    <cellStyle name="Normal 7 2 2" xfId="499" xr:uid="{8785201A-5811-4C9A-8C1B-5F98C362DF70}"/>
    <cellStyle name="Normal 7 3" xfId="498" xr:uid="{0506D8D2-8FD7-46FB-A8CA-30B211E4C3A5}"/>
    <cellStyle name="Normal 8" xfId="67" xr:uid="{E99AA086-7C2F-4B66-AC07-6E629ABF9B74}"/>
    <cellStyle name="Normal 8 2" xfId="433" xr:uid="{CFF35B86-0F75-426F-A94D-CA3B93DD69D7}"/>
    <cellStyle name="Normal 8 3" xfId="276" xr:uid="{6870E54F-5653-435C-82A0-A294F0FC1EA3}"/>
    <cellStyle name="Normal 9" xfId="277" xr:uid="{E5B9D5D6-4064-43BD-B966-FF62057B846D}"/>
    <cellStyle name="Note 2" xfId="44" xr:uid="{00000000-0005-0000-0000-000039000000}"/>
    <cellStyle name="Note 2 2" xfId="278" xr:uid="{D124F2C7-64B6-4B99-8B84-85172EFCE4EB}"/>
    <cellStyle name="Note 2 2 2" xfId="500" xr:uid="{358C9CE8-9550-4B5F-8898-AF8945F2292B}"/>
    <cellStyle name="Note 2 3" xfId="279" xr:uid="{708FF5A9-C800-474E-AA70-65E0D43292A0}"/>
    <cellStyle name="Note 2 4" xfId="127" xr:uid="{0AE435BE-2785-418C-B42A-2A46AAE9D04F}"/>
    <cellStyle name="Note 3" xfId="98" xr:uid="{8D6F3015-98B3-4818-B48E-8F0B76CEC496}"/>
    <cellStyle name="Note 3 2" xfId="280" xr:uid="{FB3B435E-5A72-410D-A711-6E1745338747}"/>
    <cellStyle name="Note 3 2 2" xfId="501" xr:uid="{3F1E70CF-3421-461C-87B5-17113669F503}"/>
    <cellStyle name="Note 4" xfId="281" xr:uid="{03D3C14A-2EB1-489B-9AD0-BEDAA24B5C5B}"/>
    <cellStyle name="Note 4 2" xfId="502" xr:uid="{EE97C851-7370-48EA-8E1E-91D8B20F81FF}"/>
    <cellStyle name="Note 5" xfId="421" xr:uid="{84AE5286-4B51-4438-A85A-2FB9D0D18E83}"/>
    <cellStyle name="Note 5 2" xfId="468" xr:uid="{36A03959-C876-4DA9-9A62-A35D1C1C8EAA}"/>
    <cellStyle name="Note 6" xfId="347" xr:uid="{9A62ABF7-1CF9-4FB5-8436-7C33993C5072}"/>
    <cellStyle name="Note 6 2" xfId="695" xr:uid="{06A64F9B-8234-4D56-9140-836E4C8642F2}"/>
    <cellStyle name="Note 6 3" xfId="922" xr:uid="{93B4AC26-8562-4425-8698-2F40765D9C4C}"/>
    <cellStyle name="Note 7" xfId="70" xr:uid="{BEB33791-8778-4EA2-B16A-7CC79833A10B}"/>
    <cellStyle name="Output" xfId="11" builtinId="21" customBuiltin="1"/>
    <cellStyle name="Output 2" xfId="93" xr:uid="{505152F5-D6D9-4DDF-A8F0-C59ABC5635D8}"/>
    <cellStyle name="Output 2 2" xfId="282" xr:uid="{B51A9AEE-14F2-48CF-A112-0ED3FEDAF2B2}"/>
    <cellStyle name="Output 2 2 2" xfId="530" xr:uid="{D8AFB140-DD5E-4DF3-A890-3E9205FAD1E8}"/>
    <cellStyle name="Output 2 2 2 2" xfId="765" xr:uid="{402DB2F3-5ED5-4529-B32C-F99518724748}"/>
    <cellStyle name="Output 2 2 2 3" xfId="1001" xr:uid="{C0B1CB9B-64A3-4E3F-A4F0-2F7A2A495485}"/>
    <cellStyle name="Output 2 2 3" xfId="556" xr:uid="{FB6DCFCD-9DAB-4267-9B15-924CF60AE3B0}"/>
    <cellStyle name="Output 2 2 3 2" xfId="789" xr:uid="{53C0A78D-E21C-4A90-B294-FC297A1F82AB}"/>
    <cellStyle name="Output 2 2 3 3" xfId="1027" xr:uid="{EF37CCC9-8DBA-4876-8098-0B0D6744B686}"/>
    <cellStyle name="Output 2 2 4" xfId="602" xr:uid="{A99F35D1-88A1-4B59-9764-B5E7ACA50EBC}"/>
    <cellStyle name="Output 2 2 4 2" xfId="829" xr:uid="{D5ACDEB2-1DBE-482D-B09C-68E156511E29}"/>
    <cellStyle name="Output 2 2 4 3" xfId="1073" xr:uid="{E4BCE76B-0897-4C40-86CF-142E1097CFFD}"/>
    <cellStyle name="Output 2 2 5" xfId="660" xr:uid="{9564B98D-E7CE-4BDB-9F43-3D5D19EA7FD4}"/>
    <cellStyle name="Output 2 2 6" xfId="882" xr:uid="{B3D613D5-439C-4EDF-9281-290253DE637A}"/>
    <cellStyle name="Output 3" xfId="283" xr:uid="{E3DE6F95-CD20-4CCE-9B77-69545503A4D4}"/>
    <cellStyle name="Output 4" xfId="416" xr:uid="{C13F9052-BCA8-4106-BEDB-06BF0159C47D}"/>
    <cellStyle name="Output 5" xfId="348" xr:uid="{DF6EA63A-486F-4272-B718-C3D6917E1D20}"/>
    <cellStyle name="Output 5 2" xfId="696" xr:uid="{35B1E711-47B7-4C27-80CE-6DB3F51A2E12}"/>
    <cellStyle name="Output 5 3" xfId="923" xr:uid="{C3FB844C-F6F4-4268-848E-298835D83847}"/>
    <cellStyle name="Percent 2" xfId="53" xr:uid="{00000000-0005-0000-0000-00003B000000}"/>
    <cellStyle name="SAPBEXaggData" xfId="284" xr:uid="{A4CFDA70-5ED1-4015-AC55-73FD72A8161F}"/>
    <cellStyle name="SAPBEXaggData 2" xfId="434" xr:uid="{78E4E136-3CA8-4711-AA9B-F8240480B3DC}"/>
    <cellStyle name="SAPBEXaggData 2 2" xfId="745" xr:uid="{A43D435A-B8C8-4033-9D9E-6078D69A2175}"/>
    <cellStyle name="SAPBEXaggData 2 3" xfId="978" xr:uid="{BE599E43-8A9B-49C6-9F65-7AA4BB5E60E8}"/>
    <cellStyle name="SAPBEXaggData 3" xfId="384" xr:uid="{E6136104-D93F-4915-97B3-539FAF169729}"/>
    <cellStyle name="SAPBEXaggData 3 2" xfId="722" xr:uid="{FB7BEACA-21D7-485F-9ECB-086FF4240BFE}"/>
    <cellStyle name="SAPBEXaggData 3 3" xfId="952" xr:uid="{AAE1DC09-33E7-4E29-96A6-1905A76388E6}"/>
    <cellStyle name="SAPBEXaggData 4" xfId="557" xr:uid="{A71086DE-8526-4332-BACC-A5264231C7FA}"/>
    <cellStyle name="SAPBEXaggData 4 2" xfId="790" xr:uid="{A0B294CC-5667-4FCB-A241-55F246CA3588}"/>
    <cellStyle name="SAPBEXaggData 4 3" xfId="1028" xr:uid="{45C47648-9911-4831-9BCA-BA3C9868D522}"/>
    <cellStyle name="SAPBEXaggData 5" xfId="603" xr:uid="{75E02E2B-876A-411E-B0E9-B5FF51BFA7B5}"/>
    <cellStyle name="SAPBEXaggData 5 2" xfId="830" xr:uid="{1DF150F8-B9A6-42BF-97DE-55B69A773D36}"/>
    <cellStyle name="SAPBEXaggData 5 3" xfId="1074" xr:uid="{991BE248-7371-4BA3-A823-F7501D1D7B5F}"/>
    <cellStyle name="SAPBEXaggData 6" xfId="349" xr:uid="{85DC0CDC-78FA-43BA-A320-D0CCD9F21A8E}"/>
    <cellStyle name="SAPBEXaggData 6 2" xfId="697" xr:uid="{05885C85-674D-4872-91AF-03B906EC4006}"/>
    <cellStyle name="SAPBEXaggData 6 3" xfId="924" xr:uid="{4F1AE015-C56A-4EFB-A2DA-D092442B2AB4}"/>
    <cellStyle name="SAPBEXaggData 7" xfId="661" xr:uid="{F2F25807-0C82-4EC5-8F0F-93C239C015D6}"/>
    <cellStyle name="SAPBEXaggData 8" xfId="883" xr:uid="{C394CB89-DC1A-43B1-804A-F991F14163EA}"/>
    <cellStyle name="SAPBEXaggDataEmph" xfId="285" xr:uid="{EB39777D-4ED1-4C79-B555-58EB83DDDFB2}"/>
    <cellStyle name="SAPBEXaggDataEmph 2" xfId="531" xr:uid="{16CD22CB-B00F-4116-A992-2F05BE54B526}"/>
    <cellStyle name="SAPBEXaggDataEmph 2 2" xfId="766" xr:uid="{1171352C-AA47-4EDE-9686-7D6F2E2F4829}"/>
    <cellStyle name="SAPBEXaggDataEmph 2 3" xfId="1002" xr:uid="{2D096550-C076-45F3-91BA-51800DC4EB2C}"/>
    <cellStyle name="SAPBEXaggDataEmph 3" xfId="558" xr:uid="{034E3749-F226-4763-8702-C1E9EE6C9A09}"/>
    <cellStyle name="SAPBEXaggDataEmph 3 2" xfId="791" xr:uid="{F8DF847B-3EB1-482B-BF98-6C52F8D36606}"/>
    <cellStyle name="SAPBEXaggDataEmph 3 3" xfId="1029" xr:uid="{7C749870-5EA3-4498-B916-0AD1DB86CB67}"/>
    <cellStyle name="SAPBEXaggDataEmph 4" xfId="604" xr:uid="{052A2C66-9F06-4C76-B680-BFE26CB7F0DB}"/>
    <cellStyle name="SAPBEXaggDataEmph 4 2" xfId="831" xr:uid="{0D9EDB98-0334-4BA6-A549-E68C227C0609}"/>
    <cellStyle name="SAPBEXaggDataEmph 4 3" xfId="1075" xr:uid="{91C5ECD1-4CDB-4B9A-A91B-9C0B638D73C9}"/>
    <cellStyle name="SAPBEXaggDataEmph 5" xfId="662" xr:uid="{689C304A-934F-4603-91D4-441EF72E4BB6}"/>
    <cellStyle name="SAPBEXaggDataEmph 6" xfId="884" xr:uid="{E307C6B6-02ED-4FE1-84F4-2DA94346810B}"/>
    <cellStyle name="SAPBEXaggItem" xfId="286" xr:uid="{AB757CB8-DF65-4782-89B3-F9F3D29D13AF}"/>
    <cellStyle name="SAPBEXaggItem 2" xfId="435" xr:uid="{EE323012-F6A1-427D-9EF0-0ECBDB0E59C3}"/>
    <cellStyle name="SAPBEXaggItem 2 2" xfId="746" xr:uid="{383E1D94-BD9F-4AC3-9B33-94A770AD1548}"/>
    <cellStyle name="SAPBEXaggItem 2 3" xfId="979" xr:uid="{49FBCE66-2924-4345-AA18-A7E0E76DE53D}"/>
    <cellStyle name="SAPBEXaggItem 3" xfId="385" xr:uid="{BBE7D13B-7C12-4855-8CB1-1A9DF4540A5E}"/>
    <cellStyle name="SAPBEXaggItem 3 2" xfId="723" xr:uid="{B2890BAB-EC7C-4F76-B84F-45D85D039221}"/>
    <cellStyle name="SAPBEXaggItem 3 3" xfId="953" xr:uid="{F9947073-417B-4B3C-8A15-492E69887A37}"/>
    <cellStyle name="SAPBEXaggItem 4" xfId="559" xr:uid="{AA601666-0CBD-4573-B906-4EBB8FB0E8F6}"/>
    <cellStyle name="SAPBEXaggItem 4 2" xfId="792" xr:uid="{9320124D-4977-49ED-995E-9C740716AB9B}"/>
    <cellStyle name="SAPBEXaggItem 4 3" xfId="1030" xr:uid="{FB99B3D7-5A64-4520-B95D-3C4D7C001463}"/>
    <cellStyle name="SAPBEXaggItem 5" xfId="605" xr:uid="{A71B93D2-7037-4BA4-8DD8-A2A37C1049E2}"/>
    <cellStyle name="SAPBEXaggItem 5 2" xfId="832" xr:uid="{DEBD9551-3EF6-491B-B47A-A32B93E1F7A5}"/>
    <cellStyle name="SAPBEXaggItem 5 3" xfId="1076" xr:uid="{3814DB92-3F83-4069-861C-440A5942FBF0}"/>
    <cellStyle name="SAPBEXaggItem 6" xfId="350" xr:uid="{36A8BD09-039D-406C-9B06-F25803061141}"/>
    <cellStyle name="SAPBEXaggItem 6 2" xfId="698" xr:uid="{32C2C334-F859-458F-8974-E0B6C1D2150D}"/>
    <cellStyle name="SAPBEXaggItem 6 3" xfId="925" xr:uid="{0D473F78-0338-42B5-832C-014688B6C4B0}"/>
    <cellStyle name="SAPBEXaggItem 7" xfId="663" xr:uid="{CA3C46EA-F924-4EDE-AFB9-648549EE91A3}"/>
    <cellStyle name="SAPBEXaggItem 8" xfId="885" xr:uid="{8499BA93-A9F4-4025-9A57-2B97C1C5AF90}"/>
    <cellStyle name="SAPBEXaggItemX" xfId="287" xr:uid="{C337331B-48D2-4784-AA73-8EC6FF2482A3}"/>
    <cellStyle name="SAPBEXaggItemX 2" xfId="532" xr:uid="{FCE6BBCD-453D-4E5B-87D5-630AB6E90D77}"/>
    <cellStyle name="SAPBEXaggItemX 2 2" xfId="767" xr:uid="{A7C80075-1BBF-46B2-B471-1BF0373B518D}"/>
    <cellStyle name="SAPBEXaggItemX 2 3" xfId="1003" xr:uid="{85D14D15-2B0E-4736-A840-0883C49399B3}"/>
    <cellStyle name="SAPBEXaggItemX 3" xfId="560" xr:uid="{E1D9AC43-A93D-4A9B-BB2D-1A1EB9825466}"/>
    <cellStyle name="SAPBEXaggItemX 3 2" xfId="793" xr:uid="{30DF20EF-BA24-4B5F-900F-D4446E1F4697}"/>
    <cellStyle name="SAPBEXaggItemX 3 3" xfId="1031" xr:uid="{0FC0F8CB-D97F-4EDB-A423-8DE0CFAB89A4}"/>
    <cellStyle name="SAPBEXaggItemX 4" xfId="606" xr:uid="{463D3C79-0FAC-45F3-962A-2DD634075641}"/>
    <cellStyle name="SAPBEXaggItemX 4 2" xfId="833" xr:uid="{9B063AEF-41A0-45DB-BE56-D454926518BC}"/>
    <cellStyle name="SAPBEXaggItemX 4 3" xfId="1077" xr:uid="{B9BFD7A6-3430-4040-B656-9F17F2D2ABB5}"/>
    <cellStyle name="SAPBEXaggItemX 5" xfId="664" xr:uid="{2EA04590-73D1-4951-913B-72A5CF09AE63}"/>
    <cellStyle name="SAPBEXaggItemX 6" xfId="886" xr:uid="{E8B15F53-1C9A-4743-8AB5-C3632F844C9B}"/>
    <cellStyle name="SAPBEXchaText" xfId="150" xr:uid="{1F1D50AF-F11B-4896-A91C-33718CDF0AC3}"/>
    <cellStyle name="SAPBEXchaText 2" xfId="429" xr:uid="{6A746B53-6802-4798-BE91-9E763B53B839}"/>
    <cellStyle name="SAPBEXchaText 2 2" xfId="742" xr:uid="{8AB457BE-F6B3-4AEB-99AF-A304AEDB92E7}"/>
    <cellStyle name="SAPBEXchaText 2 3" xfId="975" xr:uid="{EA900DA6-C0D0-4A72-A8BE-64F3FF209375}"/>
    <cellStyle name="SAPBEXchaText 3" xfId="386" xr:uid="{2E909AE7-7EA2-4EEE-A39D-B11341C528F3}"/>
    <cellStyle name="SAPBEXchaText 3 2" xfId="724" xr:uid="{2567FEFF-D085-472A-AEFB-CE68AFBAB0C3}"/>
    <cellStyle name="SAPBEXchaText 3 3" xfId="954" xr:uid="{B18B14F4-416D-406E-A027-EA53ED37B00E}"/>
    <cellStyle name="SAPBEXchaText 4" xfId="550" xr:uid="{424BC0B7-B7F8-4D83-A3BB-283030930C8F}"/>
    <cellStyle name="SAPBEXchaText 4 2" xfId="783" xr:uid="{46A64B45-6AC9-4ECA-98FF-BB85C46E9689}"/>
    <cellStyle name="SAPBEXchaText 4 3" xfId="1021" xr:uid="{4BB9DE20-3B28-4FD2-ABDE-7FF6A125C69D}"/>
    <cellStyle name="SAPBEXchaText 5" xfId="594" xr:uid="{5BD31143-84D4-42C0-8C29-2F57937C78C4}"/>
    <cellStyle name="SAPBEXchaText 5 2" xfId="827" xr:uid="{E4178277-1329-41DA-8DBA-E322F43ED2C7}"/>
    <cellStyle name="SAPBEXchaText 5 3" xfId="1065" xr:uid="{CB5D9B50-F252-475D-BD30-162860A3C734}"/>
    <cellStyle name="SAPBEXchaText 6" xfId="351" xr:uid="{CA69FF89-0995-4E6F-A346-906BE69352D8}"/>
    <cellStyle name="SAPBEXchaText 6 2" xfId="699" xr:uid="{06601B46-EC07-4017-A359-1AE99924D34D}"/>
    <cellStyle name="SAPBEXchaText 6 3" xfId="926" xr:uid="{FE4A5766-CD04-4490-9CD7-E85E04B61E00}"/>
    <cellStyle name="SAPBEXchaText 7" xfId="654" xr:uid="{B726B584-0BE2-4A25-A674-F76621E92638}"/>
    <cellStyle name="SAPBEXchaText 8" xfId="876" xr:uid="{E2F75231-6B33-4F10-857F-1C599884818C}"/>
    <cellStyle name="SAPBEXexcBad7" xfId="288" xr:uid="{FBC314D5-B9BA-4E23-83B0-5E85CFEB8C7D}"/>
    <cellStyle name="SAPBEXexcBad7 2" xfId="436" xr:uid="{3BD85994-1645-4DF5-A41D-272985297FD3}"/>
    <cellStyle name="SAPBEXexcBad7 2 2" xfId="747" xr:uid="{5B48ADC3-6EBB-4694-A97C-62B1C7F0E15B}"/>
    <cellStyle name="SAPBEXexcBad7 2 3" xfId="980" xr:uid="{C3866ED0-A1E5-4B2E-A954-B5996079D8C9}"/>
    <cellStyle name="SAPBEXexcBad7 3" xfId="387" xr:uid="{78E33BD5-DCDE-47AF-9BAA-74001CFD01D8}"/>
    <cellStyle name="SAPBEXexcBad7 3 2" xfId="725" xr:uid="{96049325-D574-4045-AC84-8CE32C473307}"/>
    <cellStyle name="SAPBEXexcBad7 3 3" xfId="955" xr:uid="{BB238631-78C0-4B23-8265-F4E11A2A9502}"/>
    <cellStyle name="SAPBEXexcBad7 4" xfId="561" xr:uid="{B915073D-A48A-44F9-87D1-FA12D23F2767}"/>
    <cellStyle name="SAPBEXexcBad7 4 2" xfId="794" xr:uid="{2CC8911E-F3B2-46EB-BA53-0CA3C42B73F2}"/>
    <cellStyle name="SAPBEXexcBad7 4 3" xfId="1032" xr:uid="{F226F70E-A1BA-4968-A3CB-D71E36A38E65}"/>
    <cellStyle name="SAPBEXexcBad7 5" xfId="607" xr:uid="{C0C25FB6-227E-4A0E-8916-253C6B4D80FE}"/>
    <cellStyle name="SAPBEXexcBad7 5 2" xfId="834" xr:uid="{5C15BE06-07D4-47EF-A5EE-F19F67776EF0}"/>
    <cellStyle name="SAPBEXexcBad7 5 3" xfId="1078" xr:uid="{AFE5E8A2-DFB3-4CA8-8C7F-B3454476B3CE}"/>
    <cellStyle name="SAPBEXexcBad7 6" xfId="352" xr:uid="{F4F07148-FC61-4E0E-ACF3-84785583A676}"/>
    <cellStyle name="SAPBEXexcBad7 6 2" xfId="700" xr:uid="{D944E47D-C6DF-4AEC-8901-F6CA4555D2EF}"/>
    <cellStyle name="SAPBEXexcBad7 6 3" xfId="927" xr:uid="{15A83C97-97E9-4FFF-B720-E2F0BDB8110A}"/>
    <cellStyle name="SAPBEXexcBad7 7" xfId="665" xr:uid="{F197D12E-DB8D-4F6A-B802-4B0F79E0C347}"/>
    <cellStyle name="SAPBEXexcBad7 8" xfId="887" xr:uid="{4783920C-1914-4AF7-B416-E0DD7A1FCD8B}"/>
    <cellStyle name="SAPBEXexcBad8" xfId="289" xr:uid="{859ACC18-D603-45DD-82DF-9C5A4396C7D1}"/>
    <cellStyle name="SAPBEXexcBad8 2" xfId="437" xr:uid="{887D8E58-A214-432C-89BE-A1375285DFC0}"/>
    <cellStyle name="SAPBEXexcBad8 2 2" xfId="748" xr:uid="{8CE1DC8F-DC16-4DA6-AA41-5888091554B6}"/>
    <cellStyle name="SAPBEXexcBad8 2 3" xfId="981" xr:uid="{31F65199-FCBB-46D2-A1BD-367865816210}"/>
    <cellStyle name="SAPBEXexcBad8 3" xfId="388" xr:uid="{A00F9CFE-F4E8-4C4C-B4BB-C3924ED1B17D}"/>
    <cellStyle name="SAPBEXexcBad8 3 2" xfId="726" xr:uid="{66C346BB-4EA8-4B51-9A00-FAE016B2BC28}"/>
    <cellStyle name="SAPBEXexcBad8 3 3" xfId="956" xr:uid="{EC9ED9B4-03F7-4C2C-89D0-1AE0E6E668DE}"/>
    <cellStyle name="SAPBEXexcBad8 4" xfId="562" xr:uid="{CB541A44-828C-47E8-B12F-F51DD559A4DC}"/>
    <cellStyle name="SAPBEXexcBad8 4 2" xfId="795" xr:uid="{B32CA323-38C6-4682-A7CB-87EBFEF470E2}"/>
    <cellStyle name="SAPBEXexcBad8 4 3" xfId="1033" xr:uid="{D2879099-4B44-48BE-9E3C-F8CBFF3B5583}"/>
    <cellStyle name="SAPBEXexcBad8 5" xfId="608" xr:uid="{F024AE94-44F6-4397-A51D-E3DA1637720F}"/>
    <cellStyle name="SAPBEXexcBad8 5 2" xfId="835" xr:uid="{ADDF2661-2CF6-4451-BD40-11C1BD64E24B}"/>
    <cellStyle name="SAPBEXexcBad8 5 3" xfId="1079" xr:uid="{04768C30-AEE6-4662-B8D8-5166C5CF4C93}"/>
    <cellStyle name="SAPBEXexcBad8 6" xfId="353" xr:uid="{667DB521-9EA0-4572-B99F-E621E2B594B9}"/>
    <cellStyle name="SAPBEXexcBad8 6 2" xfId="701" xr:uid="{86785A92-7B13-4C83-AC0C-BAEEA73CA3F1}"/>
    <cellStyle name="SAPBEXexcBad8 6 3" xfId="928" xr:uid="{16D8608F-6C98-48C5-83EA-4011264C650B}"/>
    <cellStyle name="SAPBEXexcBad8 7" xfId="666" xr:uid="{2E4FB4F6-D68B-4F48-8DA4-3FB6068F4DE5}"/>
    <cellStyle name="SAPBEXexcBad8 8" xfId="888" xr:uid="{95E7CB1F-4853-43B2-B2BA-19A35C0D8D32}"/>
    <cellStyle name="SAPBEXexcBad9" xfId="290" xr:uid="{D169D0D9-04BD-41E0-A387-6A7B8BEE6852}"/>
    <cellStyle name="SAPBEXexcBad9 2" xfId="438" xr:uid="{B2A8F1E9-5C3D-4CC6-A7F1-C339EC6DC318}"/>
    <cellStyle name="SAPBEXexcBad9 2 2" xfId="982" xr:uid="{CB41CF12-CC1A-456E-ACF8-8B1D6C12222E}"/>
    <cellStyle name="SAPBEXexcBad9 3" xfId="389" xr:uid="{BDA9FC82-5670-4D55-9F69-DBA8A4DF0E34}"/>
    <cellStyle name="SAPBEXexcBad9 3 2" xfId="957" xr:uid="{6B882791-B83B-4E59-9DE8-CC6A787154A7}"/>
    <cellStyle name="SAPBEXexcBad9 4" xfId="595" xr:uid="{41D4F65D-8AA2-46BA-B7BE-0D9B5431F2D0}"/>
    <cellStyle name="SAPBEXexcBad9 4 2" xfId="1066" xr:uid="{EDF57FF2-6235-434A-B535-62BBA973AB5D}"/>
    <cellStyle name="SAPBEXexcBad9 5" xfId="609" xr:uid="{E5939BC2-B840-4B89-9239-0ACDB3D2F3F3}"/>
    <cellStyle name="SAPBEXexcBad9 5 2" xfId="1080" xr:uid="{57082E72-3D8B-4460-91DD-6EEC45F8D3A8}"/>
    <cellStyle name="SAPBEXexcBad9 6" xfId="354" xr:uid="{B19A6074-D5AE-4510-8DD2-0C20FE803591}"/>
    <cellStyle name="SAPBEXexcBad9 6 2" xfId="929" xr:uid="{1EC9B806-1AB4-4974-8C49-8E0FA354C524}"/>
    <cellStyle name="SAPBEXexcBad9 7" xfId="889" xr:uid="{97054A80-9696-4184-A5FE-3F7AE3287FB4}"/>
    <cellStyle name="SAPBEXexcCritical4" xfId="291" xr:uid="{F1CA7AAB-D7ED-4D2E-9553-60B7BC64F8E8}"/>
    <cellStyle name="SAPBEXexcCritical4 2" xfId="439" xr:uid="{FC6C0EAD-BF37-4E02-940B-FC35CA85B576}"/>
    <cellStyle name="SAPBEXexcCritical4 2 2" xfId="749" xr:uid="{C9DECB88-9657-4A8C-A5F4-F347FB7D1C43}"/>
    <cellStyle name="SAPBEXexcCritical4 2 3" xfId="983" xr:uid="{4E4B0590-994C-4213-A4E4-600499BD2948}"/>
    <cellStyle name="SAPBEXexcCritical4 3" xfId="390" xr:uid="{779ED103-91C9-4AC7-88DF-4CC8B8147408}"/>
    <cellStyle name="SAPBEXexcCritical4 3 2" xfId="727" xr:uid="{E12CD413-AE53-437B-81A8-782B91E20480}"/>
    <cellStyle name="SAPBEXexcCritical4 3 3" xfId="958" xr:uid="{C05C6A3A-10A1-43DC-8BE5-4B43D284045D}"/>
    <cellStyle name="SAPBEXexcCritical4 4" xfId="563" xr:uid="{1A5285BA-620E-4FA7-9DB4-17FFA8CDC83C}"/>
    <cellStyle name="SAPBEXexcCritical4 4 2" xfId="796" xr:uid="{262A3565-88DF-4A5E-B159-431B77CCEE45}"/>
    <cellStyle name="SAPBEXexcCritical4 4 3" xfId="1034" xr:uid="{24D22F0A-7107-4E18-9C0E-3B9D5E658F2D}"/>
    <cellStyle name="SAPBEXexcCritical4 5" xfId="610" xr:uid="{C48A20FA-B180-4822-A597-7BD748E31A2B}"/>
    <cellStyle name="SAPBEXexcCritical4 5 2" xfId="836" xr:uid="{7CD5A374-266F-4089-AAF1-3627E09711EE}"/>
    <cellStyle name="SAPBEXexcCritical4 5 3" xfId="1081" xr:uid="{9C287E3C-5810-4054-960B-9F9D8E31DC61}"/>
    <cellStyle name="SAPBEXexcCritical4 6" xfId="355" xr:uid="{15432F98-561B-49A4-B7CB-69BF417F6167}"/>
    <cellStyle name="SAPBEXexcCritical4 6 2" xfId="702" xr:uid="{F0023D74-8213-424B-A04B-7FDEAEF79AE3}"/>
    <cellStyle name="SAPBEXexcCritical4 6 3" xfId="930" xr:uid="{B1E29CAE-FE5A-4564-868D-94EA3705908A}"/>
    <cellStyle name="SAPBEXexcCritical4 7" xfId="667" xr:uid="{51846518-29D6-436B-95F0-5005815491B1}"/>
    <cellStyle name="SAPBEXexcCritical4 8" xfId="890" xr:uid="{2A9451C9-519B-44CE-AA1D-7F7BD01E479E}"/>
    <cellStyle name="SAPBEXexcCritical5" xfId="292" xr:uid="{1D3E2FE6-6F64-4EC5-BFEE-06233F5E76F8}"/>
    <cellStyle name="SAPBEXexcCritical5 2" xfId="440" xr:uid="{C425707C-E8D0-4C03-9204-5ED6B9A75493}"/>
    <cellStyle name="SAPBEXexcCritical5 2 2" xfId="750" xr:uid="{908DA418-27A2-4CB4-A248-F01AA9E867DD}"/>
    <cellStyle name="SAPBEXexcCritical5 2 3" xfId="984" xr:uid="{F24822A9-04C9-4A5C-A965-E12D41E48E5E}"/>
    <cellStyle name="SAPBEXexcCritical5 3" xfId="391" xr:uid="{6937B168-AF04-4AA6-B239-3B92296AA7AA}"/>
    <cellStyle name="SAPBEXexcCritical5 3 2" xfId="728" xr:uid="{CAC8591B-76A7-490B-955E-543A303C352E}"/>
    <cellStyle name="SAPBEXexcCritical5 3 3" xfId="959" xr:uid="{51098D68-8DE1-4E27-9F72-D601F8F5CCE6}"/>
    <cellStyle name="SAPBEXexcCritical5 4" xfId="564" xr:uid="{0E12101F-01BC-4575-9342-3C602258BC26}"/>
    <cellStyle name="SAPBEXexcCritical5 4 2" xfId="797" xr:uid="{C8E51AF8-F237-4832-9996-2C7A3AA02C55}"/>
    <cellStyle name="SAPBEXexcCritical5 4 3" xfId="1035" xr:uid="{68345DB2-8F27-48FC-AC30-1EA3692F71E9}"/>
    <cellStyle name="SAPBEXexcCritical5 5" xfId="611" xr:uid="{EECD8AEF-6814-4B71-B0CA-B6EEA9EF2950}"/>
    <cellStyle name="SAPBEXexcCritical5 5 2" xfId="837" xr:uid="{037D1D36-1319-4EAF-90CC-0516D0CB9782}"/>
    <cellStyle name="SAPBEXexcCritical5 5 3" xfId="1082" xr:uid="{6C7BBE74-B6F0-40D4-BBB4-DFFA800AF724}"/>
    <cellStyle name="SAPBEXexcCritical5 6" xfId="356" xr:uid="{BC5B0BF1-1FB9-4769-AFCA-31CF71F2DA2D}"/>
    <cellStyle name="SAPBEXexcCritical5 6 2" xfId="703" xr:uid="{BBFF0F37-58D3-4075-9EE9-5D87E5397A98}"/>
    <cellStyle name="SAPBEXexcCritical5 6 3" xfId="931" xr:uid="{DC9F21E1-697E-4481-A9DB-B6024E4DA310}"/>
    <cellStyle name="SAPBEXexcCritical5 7" xfId="668" xr:uid="{CD31F201-8A88-48EE-80C6-40FA0CE0D1DB}"/>
    <cellStyle name="SAPBEXexcCritical5 8" xfId="891" xr:uid="{2563ADE1-76B0-45C2-8EB3-026B4BD39501}"/>
    <cellStyle name="SAPBEXexcCritical6" xfId="293" xr:uid="{8EA5EE78-5E76-4E9A-A460-12FDDA301AE1}"/>
    <cellStyle name="SAPBEXexcCritical6 2" xfId="441" xr:uid="{492C39D5-BE3A-49A8-A21C-8CDE3007EA57}"/>
    <cellStyle name="SAPBEXexcCritical6 2 2" xfId="751" xr:uid="{0B444CA6-B135-4FCB-ABF5-BD1AA5811443}"/>
    <cellStyle name="SAPBEXexcCritical6 2 3" xfId="985" xr:uid="{66F5B09E-22C9-445B-BBF3-DCFBBCADAB5B}"/>
    <cellStyle name="SAPBEXexcCritical6 3" xfId="392" xr:uid="{6C3CA97E-3550-461D-B674-9924D982BB63}"/>
    <cellStyle name="SAPBEXexcCritical6 3 2" xfId="729" xr:uid="{CF030C04-360E-4F08-9250-D9F51BA9D110}"/>
    <cellStyle name="SAPBEXexcCritical6 3 3" xfId="960" xr:uid="{E65F67C2-D957-4D43-B1C7-E5C40BED43BF}"/>
    <cellStyle name="SAPBEXexcCritical6 4" xfId="565" xr:uid="{21E5269F-7021-49C8-80B1-EAE5892A4EF8}"/>
    <cellStyle name="SAPBEXexcCritical6 4 2" xfId="798" xr:uid="{326BC5A6-298B-4B87-99C1-4D187975E1B4}"/>
    <cellStyle name="SAPBEXexcCritical6 4 3" xfId="1036" xr:uid="{FB3462B2-DA9D-46F1-B976-DD2CC09D8302}"/>
    <cellStyle name="SAPBEXexcCritical6 5" xfId="612" xr:uid="{2740EC1B-45FC-4031-AE5C-AF3A83C2D9D7}"/>
    <cellStyle name="SAPBEXexcCritical6 5 2" xfId="838" xr:uid="{9BFF3C6C-E5BC-4D95-B2E1-5095B8934700}"/>
    <cellStyle name="SAPBEXexcCritical6 5 3" xfId="1083" xr:uid="{4C99F4B3-6C06-4F7B-B400-619E06A4B25A}"/>
    <cellStyle name="SAPBEXexcCritical6 6" xfId="357" xr:uid="{26E7A94F-B6A8-4890-9660-A36DB39C900E}"/>
    <cellStyle name="SAPBEXexcCritical6 6 2" xfId="704" xr:uid="{5B76C389-FCBD-4C63-B08D-E8B4ECD5B844}"/>
    <cellStyle name="SAPBEXexcCritical6 6 3" xfId="932" xr:uid="{5508586F-8F98-4B28-A577-F655DC934841}"/>
    <cellStyle name="SAPBEXexcCritical6 7" xfId="669" xr:uid="{63C78114-3EEF-4E6F-96DD-E8959854DDDE}"/>
    <cellStyle name="SAPBEXexcCritical6 8" xfId="892" xr:uid="{843A36A2-2301-4574-8913-569A62993C47}"/>
    <cellStyle name="SAPBEXexcGood1" xfId="294" xr:uid="{42C01E99-0805-4B00-B438-3BF4D3291C92}"/>
    <cellStyle name="SAPBEXexcGood1 2" xfId="442" xr:uid="{78060011-2C6D-499E-8DFC-ABA4CDE0C3F8}"/>
    <cellStyle name="SAPBEXexcGood1 2 2" xfId="752" xr:uid="{D601A6E0-F008-4C28-9F08-72E43BE5BB3A}"/>
    <cellStyle name="SAPBEXexcGood1 2 3" xfId="986" xr:uid="{E2EA612E-9ADC-4C80-9A75-F14191FB9500}"/>
    <cellStyle name="SAPBEXexcGood1 3" xfId="393" xr:uid="{C037B12C-964D-4AA2-AC16-1A1AA97DC932}"/>
    <cellStyle name="SAPBEXexcGood1 3 2" xfId="730" xr:uid="{670CEF36-B8C3-4A1D-A8AF-E24F3F5F5275}"/>
    <cellStyle name="SAPBEXexcGood1 3 3" xfId="961" xr:uid="{25527DF9-CBF7-46F9-841C-51B82A27BBCD}"/>
    <cellStyle name="SAPBEXexcGood1 4" xfId="566" xr:uid="{5839E1DF-1686-4BEF-95C3-F411F947E54A}"/>
    <cellStyle name="SAPBEXexcGood1 4 2" xfId="799" xr:uid="{86FFD124-E414-457A-812A-7A011BD6C6BF}"/>
    <cellStyle name="SAPBEXexcGood1 4 3" xfId="1037" xr:uid="{132AE245-F2B9-42D9-B289-F50AF63939B1}"/>
    <cellStyle name="SAPBEXexcGood1 5" xfId="613" xr:uid="{BC410072-331A-4CFB-9874-256142CB63A3}"/>
    <cellStyle name="SAPBEXexcGood1 5 2" xfId="839" xr:uid="{157F0B98-7EA4-4B0F-9B95-250CE8490F69}"/>
    <cellStyle name="SAPBEXexcGood1 5 3" xfId="1084" xr:uid="{C4ECE5BE-012B-492D-BA58-E4D8E1462B44}"/>
    <cellStyle name="SAPBEXexcGood1 6" xfId="358" xr:uid="{9BD420E1-4B1A-4B64-BC52-3BA830B8963D}"/>
    <cellStyle name="SAPBEXexcGood1 6 2" xfId="705" xr:uid="{6042274A-F203-4ED9-8172-84D8084B9D97}"/>
    <cellStyle name="SAPBEXexcGood1 6 3" xfId="933" xr:uid="{9D8CD700-C253-48ED-9E46-5553DF0551C5}"/>
    <cellStyle name="SAPBEXexcGood1 7" xfId="670" xr:uid="{B978DB17-1055-4D57-B644-BCE6F855A11C}"/>
    <cellStyle name="SAPBEXexcGood1 8" xfId="893" xr:uid="{43DF1069-8384-43BB-8EEA-AB0B136CA449}"/>
    <cellStyle name="SAPBEXexcGood2" xfId="295" xr:uid="{34CCF9E3-250F-4332-9806-1981F381F5D6}"/>
    <cellStyle name="SAPBEXexcGood2 2" xfId="443" xr:uid="{262F3AD3-7175-4598-9860-DCCDBEBA2130}"/>
    <cellStyle name="SAPBEXexcGood2 2 2" xfId="753" xr:uid="{218E312B-183B-4C46-9299-2E61890A2729}"/>
    <cellStyle name="SAPBEXexcGood2 2 3" xfId="987" xr:uid="{238A5274-FA3C-4534-8DE6-E6975E05D627}"/>
    <cellStyle name="SAPBEXexcGood2 3" xfId="394" xr:uid="{FECFC16B-49EC-47AB-A735-3AC1BC803D96}"/>
    <cellStyle name="SAPBEXexcGood2 3 2" xfId="731" xr:uid="{5CB74435-495E-4BCA-9960-A61DA8B36D3F}"/>
    <cellStyle name="SAPBEXexcGood2 3 3" xfId="962" xr:uid="{9DBD6252-939C-486E-9F0A-85049E9461D8}"/>
    <cellStyle name="SAPBEXexcGood2 4" xfId="567" xr:uid="{26459A0D-3D6A-40E4-A28E-B0E016C38B54}"/>
    <cellStyle name="SAPBEXexcGood2 4 2" xfId="800" xr:uid="{B5AC8179-388B-442A-8CC9-FF9C959F4897}"/>
    <cellStyle name="SAPBEXexcGood2 4 3" xfId="1038" xr:uid="{9FB72AD5-5D0E-45D9-8C90-52C007AAFCA0}"/>
    <cellStyle name="SAPBEXexcGood2 5" xfId="614" xr:uid="{073AACFD-E1CB-43D6-A2F5-4B37CDEE5D54}"/>
    <cellStyle name="SAPBEXexcGood2 5 2" xfId="840" xr:uid="{21FA240E-6F21-4AA9-B559-92CE9A43E2CF}"/>
    <cellStyle name="SAPBEXexcGood2 5 3" xfId="1085" xr:uid="{B4084EA1-7CB0-4D93-8619-16E643282463}"/>
    <cellStyle name="SAPBEXexcGood2 6" xfId="359" xr:uid="{687471D4-C90C-4753-BFB1-5FA2FD81FA60}"/>
    <cellStyle name="SAPBEXexcGood2 6 2" xfId="706" xr:uid="{16680590-E535-44C3-B901-885057F70481}"/>
    <cellStyle name="SAPBEXexcGood2 6 3" xfId="934" xr:uid="{B39851BB-2CEC-496B-B58A-A186F73F5ED2}"/>
    <cellStyle name="SAPBEXexcGood2 7" xfId="671" xr:uid="{017991C0-0D63-4CD3-ABDE-6C81C31C21E6}"/>
    <cellStyle name="SAPBEXexcGood2 8" xfId="894" xr:uid="{0CA6A1A7-D2BC-481C-91F1-23086E688CA5}"/>
    <cellStyle name="SAPBEXexcGood3" xfId="296" xr:uid="{7E7D3CE5-526A-483F-8E55-DF2E47BC1E7A}"/>
    <cellStyle name="SAPBEXexcGood3 2" xfId="444" xr:uid="{AD988AD1-6E10-4C75-B931-F43EED92C851}"/>
    <cellStyle name="SAPBEXexcGood3 2 2" xfId="754" xr:uid="{09DA074B-5B8F-4E33-A8AA-72CF6561065C}"/>
    <cellStyle name="SAPBEXexcGood3 2 3" xfId="988" xr:uid="{9B0039F5-6FE0-44F7-A9B5-47EBD5FA7687}"/>
    <cellStyle name="SAPBEXexcGood3 3" xfId="395" xr:uid="{B27656A8-B364-4642-9B30-8805549821D6}"/>
    <cellStyle name="SAPBEXexcGood3 3 2" xfId="732" xr:uid="{DDE9EC80-D7FD-413C-9BFC-6CA6084C891E}"/>
    <cellStyle name="SAPBEXexcGood3 3 3" xfId="963" xr:uid="{5D04DE88-EF8D-4CEF-B556-82394DB1ABE0}"/>
    <cellStyle name="SAPBEXexcGood3 4" xfId="568" xr:uid="{0DADA429-FF86-4359-84A0-E11C2A7BB823}"/>
    <cellStyle name="SAPBEXexcGood3 4 2" xfId="801" xr:uid="{C9E03CF2-0A71-4CE7-AFB9-4325F8B0098F}"/>
    <cellStyle name="SAPBEXexcGood3 4 3" xfId="1039" xr:uid="{7C9D75A1-09E4-47B9-8F37-C2A82BC84026}"/>
    <cellStyle name="SAPBEXexcGood3 5" xfId="615" xr:uid="{AA532322-0254-44E6-BBB2-6BE46DF7C9B5}"/>
    <cellStyle name="SAPBEXexcGood3 5 2" xfId="841" xr:uid="{F3735C7B-6B00-4EBD-83B8-A792EFD3D4FA}"/>
    <cellStyle name="SAPBEXexcGood3 5 3" xfId="1086" xr:uid="{AA0CEB7F-CBF1-4E5C-AD13-F1C345CE84D7}"/>
    <cellStyle name="SAPBEXexcGood3 6" xfId="360" xr:uid="{60B719FA-28C3-418A-ACAF-4A5B853BC1B2}"/>
    <cellStyle name="SAPBEXexcGood3 6 2" xfId="707" xr:uid="{4E635E0A-0BD0-4E99-920C-7041989EED05}"/>
    <cellStyle name="SAPBEXexcGood3 6 3" xfId="935" xr:uid="{65FF2B43-A8F1-4705-B036-7785B3C2734F}"/>
    <cellStyle name="SAPBEXexcGood3 7" xfId="672" xr:uid="{0E7EE673-6150-4126-8B7B-44BB5F96A067}"/>
    <cellStyle name="SAPBEXexcGood3 8" xfId="895" xr:uid="{7E151232-E5A8-44DB-ABFA-2C05B18B4995}"/>
    <cellStyle name="SAPBEXfilterDrill" xfId="297" xr:uid="{1CED3EDA-8951-4AF5-BE95-250C63A91124}"/>
    <cellStyle name="SAPBEXfilterDrill 2" xfId="445" xr:uid="{BD78DC27-30AF-499B-9310-4C8F63C32E09}"/>
    <cellStyle name="SAPBEXfilterDrill 2 2" xfId="989" xr:uid="{9DEE28A3-CA8A-4A22-88F0-FEC754D2B99E}"/>
    <cellStyle name="SAPBEXfilterDrill 3" xfId="396" xr:uid="{307B1EB2-7EFD-40DC-BECD-03682541F6B8}"/>
    <cellStyle name="SAPBEXfilterDrill 3 2" xfId="964" xr:uid="{6CCC471F-D193-4036-BE81-8CEFEA9BB1AC}"/>
    <cellStyle name="SAPBEXfilterDrill 4" xfId="596" xr:uid="{06C5016D-17D8-4EC3-AE47-64FEED13AEEE}"/>
    <cellStyle name="SAPBEXfilterDrill 4 2" xfId="1067" xr:uid="{E6C1E960-3E1D-497F-9450-E7CD5D5C68AE}"/>
    <cellStyle name="SAPBEXfilterDrill 5" xfId="616" xr:uid="{866ED6BD-50E9-46C6-97D3-0CD9DE4E6892}"/>
    <cellStyle name="SAPBEXfilterDrill 5 2" xfId="1087" xr:uid="{E8300B23-82DA-42B6-A7F9-092FFB079B1C}"/>
    <cellStyle name="SAPBEXfilterDrill 6" xfId="361" xr:uid="{BCD4A246-4A7F-44E7-A7EF-B5EA34A726CC}"/>
    <cellStyle name="SAPBEXfilterDrill 6 2" xfId="936" xr:uid="{6105E340-A52F-4D37-8071-7B1FD09AC5EB}"/>
    <cellStyle name="SAPBEXfilterDrill 7" xfId="896" xr:uid="{E348483C-68CD-4545-BB5B-87C980F11983}"/>
    <cellStyle name="SAPBEXfilterItem" xfId="298" xr:uid="{1C52B0BE-F089-4B03-862A-26DBD1D501A9}"/>
    <cellStyle name="SAPBEXfilterItem 2" xfId="533" xr:uid="{1189A6CA-C18E-425F-AE22-264FF11982B5}"/>
    <cellStyle name="SAPBEXfilterItem 2 2" xfId="1004" xr:uid="{B295907C-941D-40D3-B3F9-CF9BFAAE6FC8}"/>
    <cellStyle name="SAPBEXfilterItem 3" xfId="597" xr:uid="{D49136AE-6A2F-453C-95EA-CA6D27F30EF8}"/>
    <cellStyle name="SAPBEXfilterItem 3 2" xfId="1068" xr:uid="{21C1A399-7368-4156-8269-801660C1F7FB}"/>
    <cellStyle name="SAPBEXfilterItem 4" xfId="617" xr:uid="{92D8A92D-AE76-4F85-8D1E-ADDDA97DC73B}"/>
    <cellStyle name="SAPBEXfilterItem 4 2" xfId="1088" xr:uid="{8116BB63-F304-44C2-AD6D-15E3C726803C}"/>
    <cellStyle name="SAPBEXfilterItem 5" xfId="897" xr:uid="{C2ECD911-C4A7-43CF-B9B2-F797F5178966}"/>
    <cellStyle name="SAPBEXfilterText" xfId="299" xr:uid="{6C22FCAB-5E77-4821-80C8-189F675843D2}"/>
    <cellStyle name="SAPBEXfilterText 2" xfId="534" xr:uid="{59248766-90B7-4748-8F73-F72D1896B294}"/>
    <cellStyle name="SAPBEXfilterText 2 2" xfId="1005" xr:uid="{386991F6-0FD0-4910-B6CD-AA18D22E1545}"/>
    <cellStyle name="SAPBEXfilterText 3" xfId="598" xr:uid="{A72F49AF-C82F-4439-9E0D-F8C4CFD45EFB}"/>
    <cellStyle name="SAPBEXfilterText 3 2" xfId="1069" xr:uid="{BEA94F98-1879-4000-B21D-A201DC546F8E}"/>
    <cellStyle name="SAPBEXfilterText 4" xfId="618" xr:uid="{A4260C37-0DDD-44F8-A9E9-A45832A40372}"/>
    <cellStyle name="SAPBEXfilterText 4 2" xfId="1089" xr:uid="{1D6C8095-8EDC-4425-81A0-5CEB1200C14F}"/>
    <cellStyle name="SAPBEXfilterText 5" xfId="898" xr:uid="{6C0B09C8-5D83-45E8-A1EE-7F47BDA7F75C}"/>
    <cellStyle name="SAPBEXformats" xfId="300" xr:uid="{F6928DF7-C5CE-488A-8AED-FD0FAFA15A60}"/>
    <cellStyle name="SAPBEXformats 2" xfId="446" xr:uid="{F6633F3A-7ECE-4F2C-9B08-E1AB560F5FED}"/>
    <cellStyle name="SAPBEXformats 2 2" xfId="756" xr:uid="{625D1CE7-4E7F-43C2-9AFF-5916DF6D6B6B}"/>
    <cellStyle name="SAPBEXformats 2 3" xfId="990" xr:uid="{EA95A021-ABEC-4E9A-9CFC-867A664FF819}"/>
    <cellStyle name="SAPBEXformats 3" xfId="397" xr:uid="{EB9FB760-D23E-4636-AF40-834B98EDFD62}"/>
    <cellStyle name="SAPBEXformats 3 2" xfId="733" xr:uid="{A911FD65-FFCE-4843-8B4D-90338ED0C9CA}"/>
    <cellStyle name="SAPBEXformats 3 3" xfId="965" xr:uid="{75F7D0A1-E48E-4D83-AD08-B02841EBDC8D}"/>
    <cellStyle name="SAPBEXformats 4" xfId="569" xr:uid="{BCF467EF-B413-4860-A224-14E640BDDC7D}"/>
    <cellStyle name="SAPBEXformats 4 2" xfId="802" xr:uid="{D90FFE9F-DDC2-4F0E-B8E7-A5D5E6DAACD1}"/>
    <cellStyle name="SAPBEXformats 4 3" xfId="1040" xr:uid="{572EF20B-58FB-4B0C-BA03-9E9ED8C7523C}"/>
    <cellStyle name="SAPBEXformats 5" xfId="619" xr:uid="{336A1C95-9E37-4DC1-9075-4CC79D3771C1}"/>
    <cellStyle name="SAPBEXformats 5 2" xfId="844" xr:uid="{986A068E-D38A-4A47-9AED-062E05B2C7D0}"/>
    <cellStyle name="SAPBEXformats 5 3" xfId="1090" xr:uid="{B2A345B1-A516-478F-9EA6-3E8C076F1CC5}"/>
    <cellStyle name="SAPBEXformats 6" xfId="362" xr:uid="{F6D5292C-4334-49E9-BBE4-4376B67335DB}"/>
    <cellStyle name="SAPBEXformats 6 2" xfId="709" xr:uid="{C48857B3-A0BD-4A49-B597-5B0F1C1EAC13}"/>
    <cellStyle name="SAPBEXformats 6 3" xfId="937" xr:uid="{87EF9109-70E9-496A-8D22-983649253CE7}"/>
    <cellStyle name="SAPBEXformats 7" xfId="675" xr:uid="{9201399A-C886-4CCA-A5AF-2B82530FDBAC}"/>
    <cellStyle name="SAPBEXformats 8" xfId="899" xr:uid="{A64D254B-A2E3-48F8-8022-D9078E868EAD}"/>
    <cellStyle name="SAPBEXheaderItem" xfId="301" xr:uid="{50EDA87E-25DE-4985-8A27-49CF4249C16F}"/>
    <cellStyle name="SAPBEXheaderItem 2" xfId="447" xr:uid="{44D3C798-5296-453A-A2E3-8F452EF11B84}"/>
    <cellStyle name="SAPBEXheaderItem 2 2" xfId="991" xr:uid="{A232E012-1420-4C83-8A52-6A99F39CF638}"/>
    <cellStyle name="SAPBEXheaderItem 3" xfId="398" xr:uid="{EB00932E-D490-483C-8A79-988D5F4C9237}"/>
    <cellStyle name="SAPBEXheaderItem 3 2" xfId="966" xr:uid="{3C5CC3C0-90D4-4E8F-B40F-992030E1F25E}"/>
    <cellStyle name="SAPBEXheaderItem 4" xfId="599" xr:uid="{B207E300-47A1-4D52-8898-C73AD0314C70}"/>
    <cellStyle name="SAPBEXheaderItem 4 2" xfId="1070" xr:uid="{9D2ECE93-D10B-44D3-A43A-8B5EF6E088AB}"/>
    <cellStyle name="SAPBEXheaderItem 5" xfId="620" xr:uid="{5E5899C5-07DE-4650-B32E-E51243845DEC}"/>
    <cellStyle name="SAPBEXheaderItem 5 2" xfId="1091" xr:uid="{18BEE1E9-5140-4F09-B26B-24C5D5DECA77}"/>
    <cellStyle name="SAPBEXheaderItem 6" xfId="363" xr:uid="{C4665713-183E-480F-BBD3-7429CCE9CECE}"/>
    <cellStyle name="SAPBEXheaderItem 6 2" xfId="938" xr:uid="{B3FCD4BD-032B-4FB6-A8A4-04B111DD465A}"/>
    <cellStyle name="SAPBEXheaderItem 7" xfId="900" xr:uid="{3C354CB6-03A0-4400-80AA-47845E52107D}"/>
    <cellStyle name="SAPBEXheaderText" xfId="302" xr:uid="{9747F071-377D-48B3-AA84-297B62C5157C}"/>
    <cellStyle name="SAPBEXheaderText 2" xfId="448" xr:uid="{503B27DE-4FE2-4B4A-9194-93A4CDF6580D}"/>
    <cellStyle name="SAPBEXheaderText 2 2" xfId="992" xr:uid="{ACD18AD7-ACD2-49E4-88C3-02AA2165B989}"/>
    <cellStyle name="SAPBEXheaderText 3" xfId="399" xr:uid="{ADE62D18-89E3-4A13-96FB-19E232993426}"/>
    <cellStyle name="SAPBEXheaderText 3 2" xfId="967" xr:uid="{64698716-5B4F-442E-880E-CE2AD46BD2F6}"/>
    <cellStyle name="SAPBEXheaderText 4" xfId="600" xr:uid="{4F3C06DA-938C-4E40-9D28-CD58FC4AB130}"/>
    <cellStyle name="SAPBEXheaderText 4 2" xfId="1071" xr:uid="{E2C0C4F5-DE81-45F9-8514-ED1145152667}"/>
    <cellStyle name="SAPBEXheaderText 5" xfId="621" xr:uid="{50CB7566-E8DC-446A-A34F-7DD21DF3D477}"/>
    <cellStyle name="SAPBEXheaderText 5 2" xfId="1092" xr:uid="{F7855C8E-58BB-4DA4-925C-5750691F1E0A}"/>
    <cellStyle name="SAPBEXheaderText 6" xfId="364" xr:uid="{BF32BF1D-E4AC-49B3-A77C-53343810B4EA}"/>
    <cellStyle name="SAPBEXheaderText 6 2" xfId="939" xr:uid="{6FA6FE21-5AD5-49F9-80E4-9D0FB71A916D}"/>
    <cellStyle name="SAPBEXheaderText 7" xfId="901" xr:uid="{26C68F38-84A3-4D8A-A759-D84A4C17D8D6}"/>
    <cellStyle name="SAPBEXHLevel0" xfId="303" xr:uid="{620A0517-4904-4B06-9608-2A554D4D769E}"/>
    <cellStyle name="SAPBEXHLevel0 2" xfId="449" xr:uid="{542A2FEF-4230-4D67-AC55-836EAEC94ACC}"/>
    <cellStyle name="SAPBEXHLevel0 2 2" xfId="757" xr:uid="{4F7105FE-CFF4-4CD1-B56A-882E92504190}"/>
    <cellStyle name="SAPBEXHLevel0 2 3" xfId="993" xr:uid="{81E5525E-4E5C-4400-A275-F21F3D2CA6A6}"/>
    <cellStyle name="SAPBEXHLevel0 3" xfId="400" xr:uid="{B84897EF-4498-46BC-AA15-97330ECA488B}"/>
    <cellStyle name="SAPBEXHLevel0 3 2" xfId="734" xr:uid="{364890CC-87E5-4D21-BC40-A476520B8476}"/>
    <cellStyle name="SAPBEXHLevel0 3 3" xfId="968" xr:uid="{4A0BE304-D9B2-4EBC-9AB5-263E9C373E37}"/>
    <cellStyle name="SAPBEXHLevel0 4" xfId="570" xr:uid="{FD37A322-5345-4AA1-958F-C4BFF5892AC9}"/>
    <cellStyle name="SAPBEXHLevel0 4 2" xfId="803" xr:uid="{CDC4040F-4CFB-42BC-B0CB-7AEBFB1AE37D}"/>
    <cellStyle name="SAPBEXHLevel0 4 3" xfId="1041" xr:uid="{EA2E8995-CE0A-46E4-A8EA-94FA3C546B9A}"/>
    <cellStyle name="SAPBEXHLevel0 5" xfId="622" xr:uid="{3FB90E5A-8B1B-4AA7-8CB7-A8B425AFBF99}"/>
    <cellStyle name="SAPBEXHLevel0 5 2" xfId="845" xr:uid="{F36099E3-A4E3-4BB7-BA8C-505B2ADEC7A9}"/>
    <cellStyle name="SAPBEXHLevel0 5 3" xfId="1093" xr:uid="{8850D95D-6BA4-4013-983D-79BE7F25AA69}"/>
    <cellStyle name="SAPBEXHLevel0 6" xfId="365" xr:uid="{34C02C41-83C0-4DDA-AE2D-5DDF98D4AACB}"/>
    <cellStyle name="SAPBEXHLevel0 6 2" xfId="710" xr:uid="{2DF0ACDB-74E2-4559-9B38-9AF741D73F61}"/>
    <cellStyle name="SAPBEXHLevel0 6 3" xfId="940" xr:uid="{6AEE940E-3717-48CF-8B52-C37914F2C406}"/>
    <cellStyle name="SAPBEXHLevel0 7" xfId="676" xr:uid="{FE193A95-46DE-4506-BE54-480D4152CB8A}"/>
    <cellStyle name="SAPBEXHLevel0 8" xfId="902" xr:uid="{30151B8E-286D-42AA-8180-73AEA3AC9014}"/>
    <cellStyle name="SAPBEXHLevel0X" xfId="151" xr:uid="{099A06DA-DFA4-4EEB-A659-61A9922B555D}"/>
    <cellStyle name="SAPBEXHLevel0X 2" xfId="524" xr:uid="{73961692-D860-477D-889F-C5C9EC4952C0}"/>
    <cellStyle name="SAPBEXHLevel0X 2 2" xfId="762" xr:uid="{06131621-1455-45B1-8AF2-C834191F6AE5}"/>
    <cellStyle name="SAPBEXHLevel0X 2 3" xfId="998" xr:uid="{147F8696-C45D-4C41-8E22-60B4F9BFFC36}"/>
    <cellStyle name="SAPBEXHLevel0X 3" xfId="551" xr:uid="{3748183D-A0B1-4DC8-B568-19A8E2571CFF}"/>
    <cellStyle name="SAPBEXHLevel0X 3 2" xfId="784" xr:uid="{87CF8FED-2818-4D35-955D-2CEED8D7D9FC}"/>
    <cellStyle name="SAPBEXHLevel0X 3 3" xfId="1022" xr:uid="{C38EF64E-4825-4117-9AF3-643FED8B261E}"/>
    <cellStyle name="SAPBEXHLevel0X 4" xfId="593" xr:uid="{10322236-6776-4EA5-8D46-D4DDEA7DA7E2}"/>
    <cellStyle name="SAPBEXHLevel0X 4 2" xfId="826" xr:uid="{BC53C5E5-7DB5-4D41-85EA-46C02DCEAA5F}"/>
    <cellStyle name="SAPBEXHLevel0X 4 3" xfId="1064" xr:uid="{76CB0E62-40C3-4F95-8ED7-F1BF7E14FC74}"/>
    <cellStyle name="SAPBEXHLevel0X 5" xfId="366" xr:uid="{ABEC0F7F-24E3-4245-8245-D74DA17D4C7E}"/>
    <cellStyle name="SAPBEXHLevel0X 5 2" xfId="711" xr:uid="{72C4A78E-67E8-4D05-A983-778DF1D03143}"/>
    <cellStyle name="SAPBEXHLevel0X 5 3" xfId="941" xr:uid="{79E9D9E5-745B-4A41-8307-A1F96053E35A}"/>
    <cellStyle name="SAPBEXHLevel0X 6" xfId="655" xr:uid="{C9C1FA98-B240-4C67-9C35-C0C48A001204}"/>
    <cellStyle name="SAPBEXHLevel0X 7" xfId="877" xr:uid="{03A4D267-96B2-4224-91BA-11FB9A784948}"/>
    <cellStyle name="SAPBEXHLevel1" xfId="304" xr:uid="{5E834AD2-6A6F-432B-A9D7-F287DFA6168E}"/>
    <cellStyle name="SAPBEXHLevel1 2" xfId="450" xr:uid="{6FBE46D3-9436-43EC-9CE4-A3184B11F917}"/>
    <cellStyle name="SAPBEXHLevel1 2 2" xfId="758" xr:uid="{6C913D69-B090-4146-934B-DD83687190DD}"/>
    <cellStyle name="SAPBEXHLevel1 2 3" xfId="994" xr:uid="{D6B34449-AC8F-41A7-B084-EB08280D232B}"/>
    <cellStyle name="SAPBEXHLevel1 3" xfId="401" xr:uid="{A4D9B62E-73DA-478E-AEA8-F766262EDD9D}"/>
    <cellStyle name="SAPBEXHLevel1 3 2" xfId="735" xr:uid="{82A19948-8669-4DB4-8153-AA7E32D5F6F2}"/>
    <cellStyle name="SAPBEXHLevel1 3 3" xfId="969" xr:uid="{CB5AF3DC-CB04-4367-A137-F742049EA764}"/>
    <cellStyle name="SAPBEXHLevel1 4" xfId="571" xr:uid="{9EBF35FF-2A96-4B40-8663-071D14A2979C}"/>
    <cellStyle name="SAPBEXHLevel1 4 2" xfId="804" xr:uid="{B576D8A2-CAFA-4604-9045-746F21B6BF71}"/>
    <cellStyle name="SAPBEXHLevel1 4 3" xfId="1042" xr:uid="{C37C8DEB-6B64-4942-9F53-C42D52C96032}"/>
    <cellStyle name="SAPBEXHLevel1 5" xfId="623" xr:uid="{010E2A4B-FF2E-4878-842F-B62F69CEF554}"/>
    <cellStyle name="SAPBEXHLevel1 5 2" xfId="846" xr:uid="{85529170-339B-4077-8FD6-3719968F358B}"/>
    <cellStyle name="SAPBEXHLevel1 5 3" xfId="1094" xr:uid="{A04D43E2-6146-411B-AEB7-3C887E69BDD7}"/>
    <cellStyle name="SAPBEXHLevel1 6" xfId="367" xr:uid="{CBB5220A-B6D8-443E-98B3-4F2AF0F2F991}"/>
    <cellStyle name="SAPBEXHLevel1 6 2" xfId="712" xr:uid="{388B5204-75DD-48D9-B15B-4E8B3B8CF3C3}"/>
    <cellStyle name="SAPBEXHLevel1 6 3" xfId="942" xr:uid="{C4E7F1F7-0349-4F88-8BCA-3E040409470F}"/>
    <cellStyle name="SAPBEXHLevel1 7" xfId="677" xr:uid="{5DE4E806-05BE-4C04-B37A-4B9C8CFF0BB1}"/>
    <cellStyle name="SAPBEXHLevel1 8" xfId="903" xr:uid="{7F5B293C-A9BE-438B-9DC6-1CCF104A1C3B}"/>
    <cellStyle name="SAPBEXHLevel1X" xfId="305" xr:uid="{96487EED-0875-4B83-B3FE-8C90E3344C9D}"/>
    <cellStyle name="SAPBEXHLevel1X 2" xfId="535" xr:uid="{E034D4E3-ACE7-4761-91B5-338F29717A27}"/>
    <cellStyle name="SAPBEXHLevel1X 2 2" xfId="769" xr:uid="{7D48CF86-21F6-484C-BFFE-786C55D793F4}"/>
    <cellStyle name="SAPBEXHLevel1X 2 3" xfId="1006" xr:uid="{F1F1E20E-4DEF-45E9-BA4C-26F86B3F310E}"/>
    <cellStyle name="SAPBEXHLevel1X 3" xfId="572" xr:uid="{48442743-910C-4317-8730-A87BA0E7AD7D}"/>
    <cellStyle name="SAPBEXHLevel1X 3 2" xfId="805" xr:uid="{30123016-A1D2-4225-BD47-FCB5CD03960D}"/>
    <cellStyle name="SAPBEXHLevel1X 3 3" xfId="1043" xr:uid="{BB04969E-BF3A-4CBA-96B6-E7E3A38F8046}"/>
    <cellStyle name="SAPBEXHLevel1X 4" xfId="624" xr:uid="{823D323A-9AC6-499F-B09E-04DAE36723A5}"/>
    <cellStyle name="SAPBEXHLevel1X 4 2" xfId="847" xr:uid="{267DF8FE-67D5-4B35-871B-57E538263E27}"/>
    <cellStyle name="SAPBEXHLevel1X 4 3" xfId="1095" xr:uid="{6B527B0A-D1A8-45C4-9C6D-5AE79B552C4E}"/>
    <cellStyle name="SAPBEXHLevel1X 5" xfId="368" xr:uid="{1520ADD5-A648-4804-99BE-8DFC544FA76B}"/>
    <cellStyle name="SAPBEXHLevel1X 5 2" xfId="713" xr:uid="{67BA1DE7-747A-4515-96BE-92087925BEAE}"/>
    <cellStyle name="SAPBEXHLevel1X 5 3" xfId="943" xr:uid="{9FA1E2B2-C44E-4CAF-9C3A-D4183B6266FB}"/>
    <cellStyle name="SAPBEXHLevel1X 6" xfId="678" xr:uid="{5A5358A9-DA1D-49D0-953E-47283E84E890}"/>
    <cellStyle name="SAPBEXHLevel1X 7" xfId="904" xr:uid="{ECEB81FB-A20B-498A-AF89-B73D47783CB3}"/>
    <cellStyle name="SAPBEXHLevel2" xfId="306" xr:uid="{451668D6-0CA7-45B6-A004-B2ADE1B2CBB9}"/>
    <cellStyle name="SAPBEXHLevel2 2" xfId="451" xr:uid="{E3C17425-D36A-49E4-A859-EA0A6567039B}"/>
    <cellStyle name="SAPBEXHLevel2 2 2" xfId="759" xr:uid="{C8FBBB1A-E4B7-4509-9940-41A44FF90C47}"/>
    <cellStyle name="SAPBEXHLevel2 2 3" xfId="995" xr:uid="{0B0DECF4-ED5B-4726-BB44-2514260DA462}"/>
    <cellStyle name="SAPBEXHLevel2 3" xfId="402" xr:uid="{72792340-88F9-45EA-A3B7-F7E475E49989}"/>
    <cellStyle name="SAPBEXHLevel2 3 2" xfId="736" xr:uid="{C33B83B5-E459-42CF-B723-B697F3FED1BA}"/>
    <cellStyle name="SAPBEXHLevel2 3 3" xfId="970" xr:uid="{DF457C9D-E14C-4CDB-A25D-284DF30098F6}"/>
    <cellStyle name="SAPBEXHLevel2 4" xfId="573" xr:uid="{FD9BF183-5C6E-4F31-95E2-A31B4DAE4B5B}"/>
    <cellStyle name="SAPBEXHLevel2 4 2" xfId="806" xr:uid="{0CB216AD-AEFE-4E73-9E84-3ED98C9B2905}"/>
    <cellStyle name="SAPBEXHLevel2 4 3" xfId="1044" xr:uid="{4423ABCA-D392-4345-9E67-64E195CD2C91}"/>
    <cellStyle name="SAPBEXHLevel2 5" xfId="625" xr:uid="{8426619C-C6D1-47AB-BFCD-68BBC9EC33B9}"/>
    <cellStyle name="SAPBEXHLevel2 5 2" xfId="848" xr:uid="{42F050EC-809F-4E41-A48A-FB19F4064E11}"/>
    <cellStyle name="SAPBEXHLevel2 5 3" xfId="1096" xr:uid="{6FD305A1-EDD0-46BD-896C-67C162EE4E83}"/>
    <cellStyle name="SAPBEXHLevel2 6" xfId="369" xr:uid="{709258A5-2992-4582-AF58-554B450659CF}"/>
    <cellStyle name="SAPBEXHLevel2 6 2" xfId="714" xr:uid="{D9BD0FED-B9DB-4469-8457-E7F9646A342C}"/>
    <cellStyle name="SAPBEXHLevel2 6 3" xfId="944" xr:uid="{E37E7128-236B-4B7B-8C33-22A15486A356}"/>
    <cellStyle name="SAPBEXHLevel2 7" xfId="679" xr:uid="{C6D860FC-3AFA-4CAC-89FB-904C9BF6F1D3}"/>
    <cellStyle name="SAPBEXHLevel2 8" xfId="905" xr:uid="{DD396062-9EF4-4471-9C5C-88037C71BB14}"/>
    <cellStyle name="SAPBEXHLevel2X" xfId="307" xr:uid="{583250B2-816A-4A4D-8B77-36E9E1CF119E}"/>
    <cellStyle name="SAPBEXHLevel2X 2" xfId="536" xr:uid="{461A1064-C6BB-4EA3-A1A3-63AE23A3CEFD}"/>
    <cellStyle name="SAPBEXHLevel2X 2 2" xfId="770" xr:uid="{7C49A790-1487-4A82-BB0F-002E032DA6D5}"/>
    <cellStyle name="SAPBEXHLevel2X 2 3" xfId="1007" xr:uid="{D99121A4-CF93-4821-990C-DF75A5A14DC4}"/>
    <cellStyle name="SAPBEXHLevel2X 3" xfId="574" xr:uid="{F44CAFFD-A1C1-4C20-9249-9A5502DCC80D}"/>
    <cellStyle name="SAPBEXHLevel2X 3 2" xfId="807" xr:uid="{1ADC3174-8A7C-4D91-924F-D4DE9300BB27}"/>
    <cellStyle name="SAPBEXHLevel2X 3 3" xfId="1045" xr:uid="{86C1633C-A13F-4F4F-964E-1ECEDA387DC9}"/>
    <cellStyle name="SAPBEXHLevel2X 4" xfId="626" xr:uid="{9ED45F4A-9FFF-4D36-8D19-BFF633983210}"/>
    <cellStyle name="SAPBEXHLevel2X 4 2" xfId="849" xr:uid="{94098A5D-74D6-4118-8BD6-911222896489}"/>
    <cellStyle name="SAPBEXHLevel2X 4 3" xfId="1097" xr:uid="{B33C45E2-B036-4532-91E5-33A206103D69}"/>
    <cellStyle name="SAPBEXHLevel2X 5" xfId="370" xr:uid="{B37D746F-987B-4E47-880D-8EB5B944918D}"/>
    <cellStyle name="SAPBEXHLevel2X 5 2" xfId="715" xr:uid="{A3189A95-57EC-41C2-8657-6F98750779F0}"/>
    <cellStyle name="SAPBEXHLevel2X 5 3" xfId="945" xr:uid="{92BE0C54-D144-4148-A965-248E9C4458AE}"/>
    <cellStyle name="SAPBEXHLevel2X 6" xfId="680" xr:uid="{0300B3F6-4EBE-4638-BF08-1F8B98155669}"/>
    <cellStyle name="SAPBEXHLevel2X 7" xfId="906" xr:uid="{1E20BB59-E179-4B04-B1FB-7446E67AD71C}"/>
    <cellStyle name="SAPBEXHLevel3" xfId="308" xr:uid="{FBC67687-EE17-4DD7-B29B-F0C7BBDEF899}"/>
    <cellStyle name="SAPBEXHLevel3 2" xfId="452" xr:uid="{57189D14-4B18-4969-A670-BF9243198F36}"/>
    <cellStyle name="SAPBEXHLevel3 2 2" xfId="760" xr:uid="{15F893B5-8C02-49B7-BE98-E1B5201001E9}"/>
    <cellStyle name="SAPBEXHLevel3 2 3" xfId="996" xr:uid="{05E519F4-073A-4BBE-A9D1-DDE2B570B68D}"/>
    <cellStyle name="SAPBEXHLevel3 3" xfId="403" xr:uid="{3564DE26-10C7-4179-A6CE-027ABCF403E7}"/>
    <cellStyle name="SAPBEXHLevel3 3 2" xfId="737" xr:uid="{998B3476-33D9-4791-A0D4-81E34D219F79}"/>
    <cellStyle name="SAPBEXHLevel3 3 3" xfId="971" xr:uid="{94415DD1-B5A1-4029-8C20-E6F2E2634E51}"/>
    <cellStyle name="SAPBEXHLevel3 4" xfId="575" xr:uid="{2FA270ED-9CA5-4D4E-982B-312116181F09}"/>
    <cellStyle name="SAPBEXHLevel3 4 2" xfId="808" xr:uid="{F40545E2-6B6A-47AA-BAA6-AD062F02D3AE}"/>
    <cellStyle name="SAPBEXHLevel3 4 3" xfId="1046" xr:uid="{7D543061-5730-4B6C-BFA6-723C01522F92}"/>
    <cellStyle name="SAPBEXHLevel3 5" xfId="627" xr:uid="{F75C09E2-5704-4638-8302-EBAAE242EDD5}"/>
    <cellStyle name="SAPBEXHLevel3 5 2" xfId="850" xr:uid="{95BE4098-5156-4969-A56F-AD8F44EDD514}"/>
    <cellStyle name="SAPBEXHLevel3 5 3" xfId="1098" xr:uid="{7EE4EE19-71D4-4DA5-AB7B-016473EC0DBE}"/>
    <cellStyle name="SAPBEXHLevel3 6" xfId="371" xr:uid="{57204FF9-7DB9-48D4-B40E-CB88282DFB79}"/>
    <cellStyle name="SAPBEXHLevel3 6 2" xfId="716" xr:uid="{42C47432-8001-4A98-B05C-C75CB279F145}"/>
    <cellStyle name="SAPBEXHLevel3 6 3" xfId="946" xr:uid="{91B530E0-4D8C-4C5A-93BD-897BC5878F5C}"/>
    <cellStyle name="SAPBEXHLevel3 7" xfId="681" xr:uid="{28F5DC37-B43C-4371-85AF-00B4194B7F9D}"/>
    <cellStyle name="SAPBEXHLevel3 8" xfId="907" xr:uid="{131C4848-7DCF-4318-AED2-DC8518F11A86}"/>
    <cellStyle name="SAPBEXHLevel3X" xfId="309" xr:uid="{6820DBB6-1BB5-47C6-B017-D3FE8277F9E1}"/>
    <cellStyle name="SAPBEXHLevel3X 2" xfId="537" xr:uid="{AD8E1348-0ADF-4AA7-90C4-5E6F8862DF5F}"/>
    <cellStyle name="SAPBEXHLevel3X 2 2" xfId="771" xr:uid="{5FE47CF0-3E70-44A5-AE2A-D0674EFABC58}"/>
    <cellStyle name="SAPBEXHLevel3X 2 3" xfId="1008" xr:uid="{6DA02224-5F94-457F-ACC8-0D587048E166}"/>
    <cellStyle name="SAPBEXHLevel3X 3" xfId="576" xr:uid="{402386B2-069A-4A26-B174-DDDB73CEA507}"/>
    <cellStyle name="SAPBEXHLevel3X 3 2" xfId="809" xr:uid="{602119EC-527B-4F76-9DA3-11C6C602897F}"/>
    <cellStyle name="SAPBEXHLevel3X 3 3" xfId="1047" xr:uid="{F17567E4-EE4F-4348-B82C-0CEB6E0C5D96}"/>
    <cellStyle name="SAPBEXHLevel3X 4" xfId="628" xr:uid="{106D8518-F74D-4BAC-A39D-D2AB8D6DCE89}"/>
    <cellStyle name="SAPBEXHLevel3X 4 2" xfId="851" xr:uid="{08DC3A80-E22A-4D09-9B22-B164E04B8B0B}"/>
    <cellStyle name="SAPBEXHLevel3X 4 3" xfId="1099" xr:uid="{696EB8DE-8837-40C3-9B43-85BADEE8998C}"/>
    <cellStyle name="SAPBEXHLevel3X 5" xfId="372" xr:uid="{782BBC12-20DB-46C0-8A88-0B4398AF8AF0}"/>
    <cellStyle name="SAPBEXHLevel3X 5 2" xfId="717" xr:uid="{8FB52AF2-63ED-4F8F-B68C-0F5D7DDC4B82}"/>
    <cellStyle name="SAPBEXHLevel3X 5 3" xfId="947" xr:uid="{2BFD6A03-3F7A-49FE-B3BB-FA1B95E2981D}"/>
    <cellStyle name="SAPBEXHLevel3X 6" xfId="682" xr:uid="{BE8E2330-CE1D-4EE3-99C5-472113FB7B2E}"/>
    <cellStyle name="SAPBEXHLevel3X 7" xfId="908" xr:uid="{0BD3401E-295A-4FC8-9461-68DF8E23E1AF}"/>
    <cellStyle name="SAPBEXinputData" xfId="310" xr:uid="{88794B51-3A69-4E79-A6E5-230CE69DF99C}"/>
    <cellStyle name="SAPBEXinputData 2" xfId="373" xr:uid="{856E8E1F-8DF2-425F-827D-EB5534735F23}"/>
    <cellStyle name="SAPBEXItemHeader" xfId="311" xr:uid="{3BE0C002-F599-4063-9BC0-2CA66039FFC5}"/>
    <cellStyle name="SAPBEXItemHeader 2" xfId="538" xr:uid="{EED4C511-EFB4-442F-8059-2AF70E3C14F2}"/>
    <cellStyle name="SAPBEXItemHeader 2 2" xfId="772" xr:uid="{99BD8379-93B1-44FF-B16A-583DCC14A94C}"/>
    <cellStyle name="SAPBEXItemHeader 2 3" xfId="1009" xr:uid="{E4AEE1A7-EB56-4952-805E-7D6604FF7E8A}"/>
    <cellStyle name="SAPBEXItemHeader 3" xfId="577" xr:uid="{04EABC43-CB7B-40F4-8B25-91D0230EE5E9}"/>
    <cellStyle name="SAPBEXItemHeader 3 2" xfId="810" xr:uid="{13F6EDBE-99CA-445B-9D65-70D6186E7F7A}"/>
    <cellStyle name="SAPBEXItemHeader 3 3" xfId="1048" xr:uid="{92192F2D-447D-4265-9911-57B827C11C4E}"/>
    <cellStyle name="SAPBEXItemHeader 4" xfId="629" xr:uid="{08012888-C104-4631-BE97-9DA7FBA92883}"/>
    <cellStyle name="SAPBEXItemHeader 4 2" xfId="852" xr:uid="{3DB64788-6CFC-45FB-89F2-7CDE4024337E}"/>
    <cellStyle name="SAPBEXItemHeader 4 3" xfId="1100" xr:uid="{3E6541FB-6E61-4698-A68F-8D9F518DA777}"/>
    <cellStyle name="SAPBEXItemHeader 5" xfId="683" xr:uid="{F8F6B517-3DD1-436C-A20D-3CE9186052E6}"/>
    <cellStyle name="SAPBEXItemHeader 6" xfId="909" xr:uid="{0C0EFF2F-3AE4-4BA2-9AF5-01BB9302C5AB}"/>
    <cellStyle name="SAPBEXresData" xfId="312" xr:uid="{F42B7D62-8AED-4989-8187-97FFA79C0FE3}"/>
    <cellStyle name="SAPBEXresData 2" xfId="539" xr:uid="{92B210FB-CA0A-4CE8-A628-28C2F1A8E1C4}"/>
    <cellStyle name="SAPBEXresData 2 2" xfId="773" xr:uid="{6A4BA420-A5E3-490A-8355-17D659CCD1A1}"/>
    <cellStyle name="SAPBEXresData 2 3" xfId="1010" xr:uid="{636D7739-B8F3-46C9-8EA7-40D654088673}"/>
    <cellStyle name="SAPBEXresData 3" xfId="578" xr:uid="{7B026E4D-A1F5-4E92-9776-86F74DF074DE}"/>
    <cellStyle name="SAPBEXresData 3 2" xfId="811" xr:uid="{BFBAFD8B-42D0-4FDE-A864-544C68ABE91C}"/>
    <cellStyle name="SAPBEXresData 3 3" xfId="1049" xr:uid="{494DC01C-A22A-45EC-80D5-4B54EF865A7F}"/>
    <cellStyle name="SAPBEXresData 4" xfId="630" xr:uid="{D7733DBF-360E-4DFE-9C27-52567E3E28AC}"/>
    <cellStyle name="SAPBEXresData 4 2" xfId="853" xr:uid="{969EC3B4-1145-443F-8D41-AEF26D494249}"/>
    <cellStyle name="SAPBEXresData 4 3" xfId="1101" xr:uid="{160C13F5-4650-4505-9551-C430995850FA}"/>
    <cellStyle name="SAPBEXresData 5" xfId="684" xr:uid="{F738D155-F105-4ACC-9B14-5A6B21480A3E}"/>
    <cellStyle name="SAPBEXresData 6" xfId="910" xr:uid="{1030CDAE-019A-4F18-866A-9105F4C6818E}"/>
    <cellStyle name="SAPBEXresDataEmph" xfId="313" xr:uid="{E4FC7954-2DB2-4B6F-9E0D-C3D475A9E789}"/>
    <cellStyle name="SAPBEXresDataEmph 10" xfId="1125" xr:uid="{C913E485-49CA-454C-8EAB-B99A80CED522}"/>
    <cellStyle name="SAPBEXresDataEmph 2" xfId="540" xr:uid="{FF1060A1-107E-4A20-8DF5-FF1007A9B731}"/>
    <cellStyle name="SAPBEXresDataEmph 2 2" xfId="774" xr:uid="{F6E03145-B3C2-44B9-B758-141FE37D3977}"/>
    <cellStyle name="SAPBEXresDataEmph 2 3" xfId="1011" xr:uid="{6F1CA5EE-657D-4277-88F0-EBC008B4DA7C}"/>
    <cellStyle name="SAPBEXresDataEmph 2 4" xfId="1130" xr:uid="{0DA9DD8C-ACF2-42C2-8B31-7298C56F382E}"/>
    <cellStyle name="SAPBEXresDataEmph 3" xfId="548" xr:uid="{8ED950BE-FCD7-4585-BB4E-A03EDCEE8F0C}"/>
    <cellStyle name="SAPBEXresDataEmph 3 2" xfId="642" xr:uid="{05D8EAEE-4C7D-4033-859E-81E0A73D2B68}"/>
    <cellStyle name="SAPBEXresDataEmph 3 2 2" xfId="864" xr:uid="{B0B0B37D-810B-43D6-817D-FFD52EFE2123}"/>
    <cellStyle name="SAPBEXresDataEmph 3 2 3" xfId="1113" xr:uid="{561302AD-430C-4CC0-8830-93E7080FCD46}"/>
    <cellStyle name="SAPBEXresDataEmph 3 2 4" xfId="1141" xr:uid="{CEF49624-7BA5-4A0F-BE4B-3098541723C0}"/>
    <cellStyle name="SAPBEXresDataEmph 3 3" xfId="646" xr:uid="{E93D5888-D438-4184-B3E5-7B3DC41CD3F8}"/>
    <cellStyle name="SAPBEXresDataEmph 3 3 2" xfId="868" xr:uid="{9C6F5C98-00B0-4BE3-9F27-46C1D8C09D1B}"/>
    <cellStyle name="SAPBEXresDataEmph 3 3 3" xfId="1117" xr:uid="{2223A575-A5D8-4A56-9973-27C7FF72C37C}"/>
    <cellStyle name="SAPBEXresDataEmph 3 3 4" xfId="1145" xr:uid="{AA040C2B-0647-4661-9E08-51CF5BFC6E3D}"/>
    <cellStyle name="SAPBEXresDataEmph 3 4" xfId="781" xr:uid="{9961D9F8-ACCA-4A45-B2AF-B3EF9A07A1C8}"/>
    <cellStyle name="SAPBEXresDataEmph 3 5" xfId="1019" xr:uid="{76476DD1-4FDD-4486-9EE9-2A4E622E5AAF}"/>
    <cellStyle name="SAPBEXresDataEmph 3 6" xfId="1131" xr:uid="{C7A832F2-5ED3-460C-A481-2958E8C78B2F}"/>
    <cellStyle name="SAPBEXresDataEmph 4" xfId="579" xr:uid="{259CA292-6ADE-4771-A6FC-EEED6A6A891E}"/>
    <cellStyle name="SAPBEXresDataEmph 4 2" xfId="812" xr:uid="{51412CAC-6FF9-419C-AE2C-201726CBDA56}"/>
    <cellStyle name="SAPBEXresDataEmph 4 3" xfId="1050" xr:uid="{E6F0729F-C45E-49A7-8F7B-E16C03AF8941}"/>
    <cellStyle name="SAPBEXresDataEmph 4 4" xfId="1133" xr:uid="{F1CD49D9-66C5-4872-9CBC-DE82C43705DB}"/>
    <cellStyle name="SAPBEXresDataEmph 5" xfId="587" xr:uid="{F9F7222E-5E2C-4595-8DF7-B8488C264A74}"/>
    <cellStyle name="SAPBEXresDataEmph 5 2" xfId="648" xr:uid="{8A2713F8-D4E0-419F-A8A8-05FD736BCAAE}"/>
    <cellStyle name="SAPBEXresDataEmph 5 2 2" xfId="870" xr:uid="{20EE8F97-8A25-45D4-8F42-4D66669CC2BF}"/>
    <cellStyle name="SAPBEXresDataEmph 5 2 3" xfId="1119" xr:uid="{A6214D20-C6BD-4C5E-B4DC-CD3A87A2247F}"/>
    <cellStyle name="SAPBEXresDataEmph 5 2 4" xfId="1147" xr:uid="{D371F405-A295-4342-931E-72A3A06799A1}"/>
    <cellStyle name="SAPBEXresDataEmph 5 3" xfId="820" xr:uid="{862AAF60-FE43-461D-B193-CE51C6E88AD7}"/>
    <cellStyle name="SAPBEXresDataEmph 5 4" xfId="1058" xr:uid="{BA8F318D-7BBC-461F-8BEE-09B9BCE503BE}"/>
    <cellStyle name="SAPBEXresDataEmph 5 5" xfId="1135" xr:uid="{CA377FA7-1BF8-475F-BAB0-AD6484060575}"/>
    <cellStyle name="SAPBEXresDataEmph 6" xfId="631" xr:uid="{8C401971-F292-4797-B3C1-F055C3869C3D}"/>
    <cellStyle name="SAPBEXresDataEmph 6 2" xfId="644" xr:uid="{BE17B3D9-D28B-435D-BEFD-93212CDC06EC}"/>
    <cellStyle name="SAPBEXresDataEmph 6 2 2" xfId="866" xr:uid="{8DEFA377-63C1-4BAD-836D-AD721E56BB8A}"/>
    <cellStyle name="SAPBEXresDataEmph 6 2 3" xfId="1115" xr:uid="{32CFA8E3-B096-4C58-ABE1-D71AC8D88E7A}"/>
    <cellStyle name="SAPBEXresDataEmph 6 2 4" xfId="1143" xr:uid="{B5AF74AF-8092-4492-9DC0-2959540C9A6D}"/>
    <cellStyle name="SAPBEXresDataEmph 6 3" xfId="650" xr:uid="{91273DF6-14CF-4DE0-ABC9-81549C706EED}"/>
    <cellStyle name="SAPBEXresDataEmph 6 3 2" xfId="872" xr:uid="{DD2D8CF6-9E41-4674-BFAF-AAF77ACC2B8C}"/>
    <cellStyle name="SAPBEXresDataEmph 6 3 3" xfId="1121" xr:uid="{1DAF8B90-85DF-4CC6-B333-CEBA84EA0A5F}"/>
    <cellStyle name="SAPBEXresDataEmph 6 3 4" xfId="1149" xr:uid="{D5F18537-D967-451E-BCC1-8468EC32904E}"/>
    <cellStyle name="SAPBEXresDataEmph 6 4" xfId="854" xr:uid="{3B8DE5A9-CA42-4646-8747-2A9E7C815DEA}"/>
    <cellStyle name="SAPBEXresDataEmph 6 5" xfId="1102" xr:uid="{86A6EDE5-F011-40E7-8BCA-6BD89E3DA4BC}"/>
    <cellStyle name="SAPBEXresDataEmph 6 6" xfId="1137" xr:uid="{8DFB9989-4813-4EF7-94E9-34FB6B1D2B64}"/>
    <cellStyle name="SAPBEXresDataEmph 7" xfId="640" xr:uid="{248071C6-F5A8-4433-B378-9259C7951B68}"/>
    <cellStyle name="SAPBEXresDataEmph 7 2" xfId="652" xr:uid="{73831246-FB2D-4BC0-A486-3E95756BBDBC}"/>
    <cellStyle name="SAPBEXresDataEmph 7 2 2" xfId="874" xr:uid="{32151ACC-A145-4E69-B547-8EEB1C4B9B01}"/>
    <cellStyle name="SAPBEXresDataEmph 7 2 3" xfId="1123" xr:uid="{7E324235-C8FB-4436-A30F-C58966C4C34E}"/>
    <cellStyle name="SAPBEXresDataEmph 7 2 4" xfId="1151" xr:uid="{2388862E-781F-43AF-98E5-AB5C4671DF98}"/>
    <cellStyle name="SAPBEXresDataEmph 7 3" xfId="862" xr:uid="{085ABB03-5605-4196-8F4F-F8486C5F9F43}"/>
    <cellStyle name="SAPBEXresDataEmph 7 4" xfId="1111" xr:uid="{AB88E1FE-84E3-404B-BF59-92EA13A07F19}"/>
    <cellStyle name="SAPBEXresDataEmph 7 5" xfId="1139" xr:uid="{7660801E-473B-4D97-972A-80ABE9A8CFF7}"/>
    <cellStyle name="SAPBEXresDataEmph 8" xfId="685" xr:uid="{51579572-05C5-47F0-9659-4DC0E1F92A37}"/>
    <cellStyle name="SAPBEXresDataEmph 9" xfId="911" xr:uid="{3B9EAB75-BB0E-4977-878F-BA69A21E1B27}"/>
    <cellStyle name="SAPBEXresItem" xfId="314" xr:uid="{C68A522A-03FB-41B3-9980-83F851499291}"/>
    <cellStyle name="SAPBEXresItem 2" xfId="541" xr:uid="{25A63550-5FC3-4315-B534-06F27A83E592}"/>
    <cellStyle name="SAPBEXresItem 2 2" xfId="775" xr:uid="{B175E8FA-F36C-4A78-BB59-493C1F8C227E}"/>
    <cellStyle name="SAPBEXresItem 2 3" xfId="1012" xr:uid="{93BBEFEB-96D3-4ACC-BF90-D8268C0C995D}"/>
    <cellStyle name="SAPBEXresItem 3" xfId="580" xr:uid="{E8DF1468-B307-4CBC-8A71-37CC63EA7A12}"/>
    <cellStyle name="SAPBEXresItem 3 2" xfId="813" xr:uid="{F39376E1-1CC1-4364-8BAF-9C3DEB50DB27}"/>
    <cellStyle name="SAPBEXresItem 3 3" xfId="1051" xr:uid="{83A36446-4215-491B-979F-1D4C89F99865}"/>
    <cellStyle name="SAPBEXresItem 4" xfId="632" xr:uid="{9C133472-1D83-48B1-A991-6860F00387DF}"/>
    <cellStyle name="SAPBEXresItem 4 2" xfId="855" xr:uid="{163E7FF1-D1DE-478E-9AD6-AEE29C958AA6}"/>
    <cellStyle name="SAPBEXresItem 4 3" xfId="1103" xr:uid="{5A1DE1BA-4A3F-40AA-8B46-5AD9DACF5CF6}"/>
    <cellStyle name="SAPBEXresItem 5" xfId="686" xr:uid="{E27EF4F3-5C0A-4F7B-A855-9FADD894A4C4}"/>
    <cellStyle name="SAPBEXresItem 6" xfId="912" xr:uid="{A7D7C11E-B926-4C03-BB8B-D367EF865233}"/>
    <cellStyle name="SAPBEXresItemX" xfId="315" xr:uid="{2282F0C3-1777-4BBB-A51D-31AD4E2752C8}"/>
    <cellStyle name="SAPBEXresItemX 2" xfId="542" xr:uid="{781E28F8-0DA1-4F6F-848E-A336427ED694}"/>
    <cellStyle name="SAPBEXresItemX 2 2" xfId="776" xr:uid="{597EAFAA-51D0-4B50-A703-458E27702584}"/>
    <cellStyle name="SAPBEXresItemX 2 3" xfId="1013" xr:uid="{52134F56-25EB-4B1E-B591-2AE10375A75C}"/>
    <cellStyle name="SAPBEXresItemX 3" xfId="581" xr:uid="{CB5AC16D-3A5B-4911-B64B-0B1D95DC2A62}"/>
    <cellStyle name="SAPBEXresItemX 3 2" xfId="814" xr:uid="{5010BADA-0A94-4417-A7C9-07A9F0910D83}"/>
    <cellStyle name="SAPBEXresItemX 3 3" xfId="1052" xr:uid="{8D5F48E2-E805-4D2B-AE13-842212968CF9}"/>
    <cellStyle name="SAPBEXresItemX 4" xfId="633" xr:uid="{FCDB8690-5734-4EF3-9770-A7C78927C17F}"/>
    <cellStyle name="SAPBEXresItemX 4 2" xfId="856" xr:uid="{8B37A240-30A7-4DEB-8286-84AB68262855}"/>
    <cellStyle name="SAPBEXresItemX 4 3" xfId="1104" xr:uid="{242C0689-8876-40B1-8FA9-5E203BAA9CDE}"/>
    <cellStyle name="SAPBEXresItemX 5" xfId="687" xr:uid="{9662C0CE-8685-4DA6-A5EF-1066809FAB6F}"/>
    <cellStyle name="SAPBEXresItemX 6" xfId="913" xr:uid="{6CCABBE6-8777-49D2-9174-AA2770EB31DD}"/>
    <cellStyle name="SAPBEXstdData" xfId="153" xr:uid="{5A7757F6-709B-414B-9B21-A678B271309E}"/>
    <cellStyle name="SAPBEXstdData 2" xfId="431" xr:uid="{432EE2F6-74D5-4206-86F6-52C61149CB47}"/>
    <cellStyle name="SAPBEXstdData 2 2" xfId="744" xr:uid="{168C5055-0C75-4370-B95F-C6CC5CB44E28}"/>
    <cellStyle name="SAPBEXstdData 2 3" xfId="977" xr:uid="{E63762C1-1127-47E8-8756-AB1F720F9943}"/>
    <cellStyle name="SAPBEXstdData 3" xfId="404" xr:uid="{B6AB2B2D-7404-4F3B-8FCE-B0D0B274DFD3}"/>
    <cellStyle name="SAPBEXstdData 3 2" xfId="738" xr:uid="{CE5526F6-29B4-4A4D-831D-B9FC074DF4A2}"/>
    <cellStyle name="SAPBEXstdData 3 3" xfId="972" xr:uid="{2B490E64-EBA4-442C-BCB9-E7CEEA04E662}"/>
    <cellStyle name="SAPBEXstdData 4" xfId="553" xr:uid="{1608ADD1-0288-410A-A84C-CCAB3DE0FD38}"/>
    <cellStyle name="SAPBEXstdData 4 2" xfId="786" xr:uid="{42FD7F6D-9E21-4F77-90A6-291D4CD74CC3}"/>
    <cellStyle name="SAPBEXstdData 4 3" xfId="1024" xr:uid="{5BD2DD0C-17D6-455C-8560-7A927DF6C6E7}"/>
    <cellStyle name="SAPBEXstdData 5" xfId="589" xr:uid="{4094B9C7-055C-4AD9-A47F-A7E05B9A5CBC}"/>
    <cellStyle name="SAPBEXstdData 5 2" xfId="822" xr:uid="{ED374588-0EEC-40CA-A179-FEF6D25CD160}"/>
    <cellStyle name="SAPBEXstdData 5 3" xfId="1060" xr:uid="{D646DC86-970D-4AFA-B7FB-5B32BA7C08F8}"/>
    <cellStyle name="SAPBEXstdData 6" xfId="374" xr:uid="{0F35968C-0974-4D94-B326-FCA48FAE1DF3}"/>
    <cellStyle name="SAPBEXstdData 6 2" xfId="718" xr:uid="{B468B269-72F5-4889-823D-9858D985CD20}"/>
    <cellStyle name="SAPBEXstdData 6 3" xfId="948" xr:uid="{72114372-1714-4160-A3B2-B5B5074A9A88}"/>
    <cellStyle name="SAPBEXstdData 7" xfId="657" xr:uid="{CD309167-1F15-4816-B01F-165B2B8CEBE3}"/>
    <cellStyle name="SAPBEXstdData 8" xfId="879" xr:uid="{A8ECA412-5E79-4C4A-9C60-7B3BFF20277D}"/>
    <cellStyle name="SAPBEXstdDataEmph" xfId="316" xr:uid="{694905CD-8D2B-4D1A-B5F6-CBB75F346872}"/>
    <cellStyle name="SAPBEXstdDataEmph 2" xfId="543" xr:uid="{C33C3013-57E5-463A-B29D-9C216577F021}"/>
    <cellStyle name="SAPBEXstdDataEmph 2 2" xfId="777" xr:uid="{D4C96B07-F925-4E5E-BB3C-694E8932A31C}"/>
    <cellStyle name="SAPBEXstdDataEmph 2 3" xfId="1014" xr:uid="{5B057C99-9323-4DFB-AD46-6839B0049AF4}"/>
    <cellStyle name="SAPBEXstdDataEmph 3" xfId="582" xr:uid="{B787390F-D031-4223-B3ED-AEB0D0076570}"/>
    <cellStyle name="SAPBEXstdDataEmph 3 2" xfId="815" xr:uid="{BB4F65D3-AF19-4C01-9832-6847BA85C9E5}"/>
    <cellStyle name="SAPBEXstdDataEmph 3 3" xfId="1053" xr:uid="{7F8A2E87-4E37-4196-A903-5F44C41981B8}"/>
    <cellStyle name="SAPBEXstdDataEmph 4" xfId="634" xr:uid="{C1A25725-9228-4285-BE53-64AFB52C8A69}"/>
    <cellStyle name="SAPBEXstdDataEmph 4 2" xfId="857" xr:uid="{7E80CA03-B20A-47F7-B778-AB8F709E5667}"/>
    <cellStyle name="SAPBEXstdDataEmph 4 3" xfId="1105" xr:uid="{103C0A3B-75AE-4EF2-B61C-88F0B6E2E11D}"/>
    <cellStyle name="SAPBEXstdDataEmph 5" xfId="688" xr:uid="{96D0E429-BF8F-413A-ACB3-1B76EE0E0433}"/>
    <cellStyle name="SAPBEXstdDataEmph 6" xfId="914" xr:uid="{F5EFFE37-FA20-4A7C-989E-F06D89619147}"/>
    <cellStyle name="SAPBEXstdItem" xfId="152" xr:uid="{1139E7E0-ED1F-4F05-B4B0-9419B139A41A}"/>
    <cellStyle name="SAPBEXstdItem 2" xfId="430" xr:uid="{AD06AA97-B921-400E-BBEF-131A31AB1E52}"/>
    <cellStyle name="SAPBEXstdItem 2 2" xfId="743" xr:uid="{3BB1A63A-CA59-4C90-ACCB-4B6BD2246B88}"/>
    <cellStyle name="SAPBEXstdItem 2 3" xfId="976" xr:uid="{3CA18341-CBC1-43DE-BA93-1292CD462CE8}"/>
    <cellStyle name="SAPBEXstdItem 3" xfId="405" xr:uid="{36C12B61-9CEB-4250-889E-45E936972BE7}"/>
    <cellStyle name="SAPBEXstdItem 3 2" xfId="739" xr:uid="{97BB4559-063C-464F-8990-29161F15B380}"/>
    <cellStyle name="SAPBEXstdItem 3 3" xfId="973" xr:uid="{55D24E1A-77C2-4EEC-A190-0FF2A0F49ECC}"/>
    <cellStyle name="SAPBEXstdItem 4" xfId="552" xr:uid="{C2BA866F-5522-4014-BED7-C6932DCAF0EF}"/>
    <cellStyle name="SAPBEXstdItem 4 2" xfId="785" xr:uid="{D985344A-A91C-4C59-AB18-66B2E90B6E44}"/>
    <cellStyle name="SAPBEXstdItem 4 3" xfId="1023" xr:uid="{A6EE42B9-D7DF-46A0-8AA7-8CEC7904E5AD}"/>
    <cellStyle name="SAPBEXstdItem 5" xfId="592" xr:uid="{E35069FE-22F4-40CE-A022-CAEBD561E0B3}"/>
    <cellStyle name="SAPBEXstdItem 5 2" xfId="825" xr:uid="{11DA4E02-EA96-4A98-BD82-22EF574CAC60}"/>
    <cellStyle name="SAPBEXstdItem 5 3" xfId="1063" xr:uid="{1FFC0329-A9CA-4C69-B613-B9467246F14C}"/>
    <cellStyle name="SAPBEXstdItem 6" xfId="375" xr:uid="{257A906B-CE0A-43FF-8543-4E8A595378A1}"/>
    <cellStyle name="SAPBEXstdItem 6 2" xfId="719" xr:uid="{FEE7D82D-C3E3-4431-BFC6-EBDFEAF10FBE}"/>
    <cellStyle name="SAPBEXstdItem 6 3" xfId="949" xr:uid="{FF4F6550-9C49-44BB-BB46-BF0020580130}"/>
    <cellStyle name="SAPBEXstdItem 7" xfId="656" xr:uid="{B09A8F84-1AFC-4A49-ABAE-0FE690E0645B}"/>
    <cellStyle name="SAPBEXstdItem 8" xfId="878" xr:uid="{14CA3890-BCC7-41F6-AFEB-30B5F719478F}"/>
    <cellStyle name="SAPBEXstdItemX" xfId="317" xr:uid="{CBBC9886-A0B8-41E8-924F-F05743F313B5}"/>
    <cellStyle name="SAPBEXstdItemX 2" xfId="544" xr:uid="{87F5E25D-CC7D-46F8-820C-18D4CFCF95DE}"/>
    <cellStyle name="SAPBEXstdItemX 2 2" xfId="778" xr:uid="{D43FCA37-A17B-4CA5-9E10-975A469117C4}"/>
    <cellStyle name="SAPBEXstdItemX 2 3" xfId="1015" xr:uid="{ED495455-E065-48D5-BE87-54E975B6DBC8}"/>
    <cellStyle name="SAPBEXstdItemX 3" xfId="583" xr:uid="{1AEE6BC1-0345-4B08-A0D3-FF1A2B3F1992}"/>
    <cellStyle name="SAPBEXstdItemX 3 2" xfId="816" xr:uid="{32CBDB3E-7AB6-489D-9001-47940D2EEC9D}"/>
    <cellStyle name="SAPBEXstdItemX 3 3" xfId="1054" xr:uid="{CF5FF123-BB25-4642-A165-5B020FA02792}"/>
    <cellStyle name="SAPBEXstdItemX 4" xfId="635" xr:uid="{A6ECAA55-0CEB-4480-AA04-2F385ABEB6CF}"/>
    <cellStyle name="SAPBEXstdItemX 4 2" xfId="858" xr:uid="{96388D28-E5AA-4120-BD5B-231CF09687AF}"/>
    <cellStyle name="SAPBEXstdItemX 4 3" xfId="1106" xr:uid="{59D0A5B1-479C-49A3-B1BD-AF9F24001A2B}"/>
    <cellStyle name="SAPBEXstdItemX 5" xfId="689" xr:uid="{E6966DB9-4784-41C4-803C-52CE19B51FAE}"/>
    <cellStyle name="SAPBEXstdItemX 6" xfId="915" xr:uid="{EF3E2A11-065D-40B8-A3A4-9C23D9941179}"/>
    <cellStyle name="SAPBEXtitle" xfId="318" xr:uid="{DFDEB7FA-73E7-46DF-A98D-F7AB4C0E95ED}"/>
    <cellStyle name="SAPBEXtitle 2" xfId="545" xr:uid="{737629C5-36C2-409C-AAF8-D78445B4CAEC}"/>
    <cellStyle name="SAPBEXtitle 2 2" xfId="1016" xr:uid="{03C597A1-B2FB-4362-A38D-99ED0D762437}"/>
    <cellStyle name="SAPBEXtitle 3" xfId="601" xr:uid="{C42E1AC6-7320-40AF-BBEC-FAFC7EBB939C}"/>
    <cellStyle name="SAPBEXtitle 3 2" xfId="1072" xr:uid="{98BF917E-C785-42FD-A5FA-EEF30C5093A1}"/>
    <cellStyle name="SAPBEXtitle 4" xfId="636" xr:uid="{FF0552B1-52D4-4480-809B-53BEEA2FE07A}"/>
    <cellStyle name="SAPBEXtitle 4 2" xfId="1107" xr:uid="{E76C840C-92CE-4737-BB44-0F280E62EF4A}"/>
    <cellStyle name="SAPBEXtitle 5" xfId="916" xr:uid="{0EA8E6EF-24C5-45AB-BA18-9B98C46FC438}"/>
    <cellStyle name="SAPBEXunassignedItem" xfId="319" xr:uid="{9E3E38E7-93B2-4346-A6E4-9E13911513A8}"/>
    <cellStyle name="SAPBEXunassignedItem 10" xfId="690" xr:uid="{D1A90A2B-5207-4097-B4FD-5DDA31F8A68D}"/>
    <cellStyle name="SAPBEXunassignedItem 11" xfId="917" xr:uid="{01BAA5BE-142C-4267-96B8-BF06A1F4E23E}"/>
    <cellStyle name="SAPBEXunassignedItem 12" xfId="1126" xr:uid="{D9D03149-2EA3-4A66-8236-E9080BD32028}"/>
    <cellStyle name="SAPBEXunassignedItem 2" xfId="453" xr:uid="{F550CC8F-8C76-4C74-9805-98663BA9CF4C}"/>
    <cellStyle name="SAPBEXunassignedItem 2 2" xfId="761" xr:uid="{8DFE6B5F-45FD-4DBB-B649-8EBE19F7F449}"/>
    <cellStyle name="SAPBEXunassignedItem 2 3" xfId="997" xr:uid="{AEAE45AF-62A7-43E0-BF95-F9EFCADB793A}"/>
    <cellStyle name="SAPBEXunassignedItem 2 4" xfId="1129" xr:uid="{BD63677B-FB78-4E5B-9096-D848DCCC0037}"/>
    <cellStyle name="SAPBEXunassignedItem 3" xfId="406" xr:uid="{B2403EA3-4048-48D4-8344-BFD4937546CD}"/>
    <cellStyle name="SAPBEXunassignedItem 3 2" xfId="740" xr:uid="{90AC1EA9-B9E7-4BC9-84A9-6F6478B3CB24}"/>
    <cellStyle name="SAPBEXunassignedItem 3 3" xfId="974" xr:uid="{0939C9BC-6EE9-47F8-A7CE-F410EF8962F3}"/>
    <cellStyle name="SAPBEXunassignedItem 3 4" xfId="1128" xr:uid="{34C05572-1ADB-4876-9370-6D9E27CECFA7}"/>
    <cellStyle name="SAPBEXunassignedItem 4" xfId="549" xr:uid="{7445557B-A8D0-4F8E-ACA2-714B68DF6D8F}"/>
    <cellStyle name="SAPBEXunassignedItem 4 2" xfId="643" xr:uid="{515B1C5C-8161-4A65-BD83-FD457F161833}"/>
    <cellStyle name="SAPBEXunassignedItem 4 2 2" xfId="865" xr:uid="{7DDF62FA-CAA6-4B40-A5D5-73690D6011E2}"/>
    <cellStyle name="SAPBEXunassignedItem 4 2 3" xfId="1114" xr:uid="{CA9E40EF-191C-491F-AE96-4EE945B395B6}"/>
    <cellStyle name="SAPBEXunassignedItem 4 2 4" xfId="1142" xr:uid="{37ACF7C6-BF84-44DA-AEDE-609B3F2EE853}"/>
    <cellStyle name="SAPBEXunassignedItem 4 3" xfId="647" xr:uid="{B42C2F87-C96D-45C0-A701-F6EA057EB351}"/>
    <cellStyle name="SAPBEXunassignedItem 4 3 2" xfId="869" xr:uid="{C61BE831-3A79-4991-8986-7A90F814BCEA}"/>
    <cellStyle name="SAPBEXunassignedItem 4 3 3" xfId="1118" xr:uid="{2387A8B4-7D93-4013-BB26-61810DD316EC}"/>
    <cellStyle name="SAPBEXunassignedItem 4 3 4" xfId="1146" xr:uid="{AAC76324-37B6-4970-8E93-19DED99CCC1D}"/>
    <cellStyle name="SAPBEXunassignedItem 4 4" xfId="782" xr:uid="{6B0E8D30-357F-4836-8864-4BD634A1C609}"/>
    <cellStyle name="SAPBEXunassignedItem 4 5" xfId="1020" xr:uid="{02B53F88-8B28-40BB-8278-501549B135EF}"/>
    <cellStyle name="SAPBEXunassignedItem 4 6" xfId="1132" xr:uid="{7C003C6F-739E-4A9A-8E02-428C958C3C4D}"/>
    <cellStyle name="SAPBEXunassignedItem 5" xfId="584" xr:uid="{DDE7360E-F35F-40B2-87E2-67BAFFB476B2}"/>
    <cellStyle name="SAPBEXunassignedItem 5 2" xfId="817" xr:uid="{96332A38-CBD4-4596-825C-92EEDC4AFA61}"/>
    <cellStyle name="SAPBEXunassignedItem 5 3" xfId="1055" xr:uid="{939F846B-0503-4530-A7ED-1E33B1B7714B}"/>
    <cellStyle name="SAPBEXunassignedItem 5 4" xfId="1134" xr:uid="{B5142BE3-D18B-4619-8B6E-A1D47B00C432}"/>
    <cellStyle name="SAPBEXunassignedItem 6" xfId="588" xr:uid="{D6607870-6467-4804-A379-E08465A2F1E2}"/>
    <cellStyle name="SAPBEXunassignedItem 6 2" xfId="649" xr:uid="{4F49B864-5731-4B50-BBC0-DB1C132CB712}"/>
    <cellStyle name="SAPBEXunassignedItem 6 2 2" xfId="871" xr:uid="{A7A2A7AC-B9AB-4512-A5E1-4D47599D7BF1}"/>
    <cellStyle name="SAPBEXunassignedItem 6 2 3" xfId="1120" xr:uid="{CB7DA1B1-0516-4B54-BAAA-1410A5D1366B}"/>
    <cellStyle name="SAPBEXunassignedItem 6 2 4" xfId="1148" xr:uid="{1E599BD2-AFE9-4ADF-8E3A-A89BA7962898}"/>
    <cellStyle name="SAPBEXunassignedItem 6 3" xfId="821" xr:uid="{48CA61A5-919E-415A-9E63-AEEC5E2A772C}"/>
    <cellStyle name="SAPBEXunassignedItem 6 4" xfId="1059" xr:uid="{AF97497D-EA02-49A6-9A66-2EFD665266A1}"/>
    <cellStyle name="SAPBEXunassignedItem 6 5" xfId="1136" xr:uid="{DE7D0456-C01B-4174-AB89-43BCBF1D9CD9}"/>
    <cellStyle name="SAPBEXunassignedItem 7" xfId="637" xr:uid="{783E3E4E-0471-4B3F-B2A3-251479D1C303}"/>
    <cellStyle name="SAPBEXunassignedItem 7 2" xfId="645" xr:uid="{F232771A-0CDC-4BDA-AFD6-CBDE14793F4F}"/>
    <cellStyle name="SAPBEXunassignedItem 7 2 2" xfId="867" xr:uid="{C139EF7C-3AF0-4317-A74F-F2371E629512}"/>
    <cellStyle name="SAPBEXunassignedItem 7 2 3" xfId="1116" xr:uid="{3A0A2A28-635A-426D-8CC2-65F7347DA832}"/>
    <cellStyle name="SAPBEXunassignedItem 7 2 4" xfId="1144" xr:uid="{F2AA96F1-53C8-4E2C-A2D9-82C9EC9D344A}"/>
    <cellStyle name="SAPBEXunassignedItem 7 3" xfId="651" xr:uid="{936C19FD-DA43-4C18-BC0F-CDA2DB868F52}"/>
    <cellStyle name="SAPBEXunassignedItem 7 3 2" xfId="873" xr:uid="{14BCA1B9-B9A4-4F55-9A02-05713430ECAA}"/>
    <cellStyle name="SAPBEXunassignedItem 7 3 3" xfId="1122" xr:uid="{7D488CFF-34CA-4F3B-9065-C6B5953F53D7}"/>
    <cellStyle name="SAPBEXunassignedItem 7 3 4" xfId="1150" xr:uid="{C1F43C22-D4A6-4FCE-A261-D47429C52C29}"/>
    <cellStyle name="SAPBEXunassignedItem 7 4" xfId="859" xr:uid="{FDE390BC-30CE-41A2-9D49-92F4E1246721}"/>
    <cellStyle name="SAPBEXunassignedItem 7 5" xfId="1108" xr:uid="{0083EF21-67B0-469C-ADEE-38802FFB7316}"/>
    <cellStyle name="SAPBEXunassignedItem 7 6" xfId="1138" xr:uid="{4602CCA6-6B6F-4916-9617-E249FFE7761B}"/>
    <cellStyle name="SAPBEXunassignedItem 8" xfId="641" xr:uid="{9E5B4B1D-FD78-491C-A4DD-DCFAD96058B6}"/>
    <cellStyle name="SAPBEXunassignedItem 8 2" xfId="653" xr:uid="{74B9FD8F-0ACE-4CB1-A233-8929A80A220B}"/>
    <cellStyle name="SAPBEXunassignedItem 8 2 2" xfId="875" xr:uid="{0FEA6CFE-9A35-416F-A933-62F1C7DC83B5}"/>
    <cellStyle name="SAPBEXunassignedItem 8 2 3" xfId="1124" xr:uid="{098876FF-D711-4BF2-BF3A-622622FD5D35}"/>
    <cellStyle name="SAPBEXunassignedItem 8 2 4" xfId="1152" xr:uid="{7BFEF337-716D-4387-931F-0D4510D9439F}"/>
    <cellStyle name="SAPBEXunassignedItem 8 3" xfId="863" xr:uid="{C9C131C2-7C9E-4D42-BADA-9783A37FE463}"/>
    <cellStyle name="SAPBEXunassignedItem 8 4" xfId="1112" xr:uid="{E9F16D02-E4D6-41E0-80CC-9D2564B64AFE}"/>
    <cellStyle name="SAPBEXunassignedItem 8 5" xfId="1140" xr:uid="{73AF093F-338A-481C-A713-CCE9FDA5CEF7}"/>
    <cellStyle name="SAPBEXunassignedItem 9" xfId="376" xr:uid="{38511ABD-C5D1-4877-852E-FC965E949CC1}"/>
    <cellStyle name="SAPBEXunassignedItem 9 2" xfId="720" xr:uid="{AF71AA20-A50E-451C-9EA6-BDCB8CBFF542}"/>
    <cellStyle name="SAPBEXunassignedItem 9 3" xfId="950" xr:uid="{DEE8EA70-A1A8-4628-B31D-515B70EDD3FF}"/>
    <cellStyle name="SAPBEXunassignedItem 9 4" xfId="1127" xr:uid="{CCB0F223-50DE-4456-95AE-8B0478BA8D18}"/>
    <cellStyle name="SAPBEXundefined" xfId="320" xr:uid="{72014242-041A-4050-BEE6-58895DC56B77}"/>
    <cellStyle name="SAPBEXundefined 2" xfId="546" xr:uid="{5DB393CF-703C-4007-889C-FEA735E75798}"/>
    <cellStyle name="SAPBEXundefined 2 2" xfId="779" xr:uid="{896EC95B-3073-4700-AD28-21D90B535200}"/>
    <cellStyle name="SAPBEXundefined 2 3" xfId="1017" xr:uid="{D7A51ED6-4BAE-4868-A15F-9A85BB712D6F}"/>
    <cellStyle name="SAPBEXundefined 3" xfId="585" xr:uid="{2B49DB67-E2D6-4452-9328-7D933839AFA1}"/>
    <cellStyle name="SAPBEXundefined 3 2" xfId="818" xr:uid="{F4A547AF-073B-4B5A-916C-568CFBBF70FD}"/>
    <cellStyle name="SAPBEXundefined 3 3" xfId="1056" xr:uid="{B4AF5531-5F2E-4666-8A9A-ECDE99278583}"/>
    <cellStyle name="SAPBEXundefined 4" xfId="638" xr:uid="{DB8FC61F-C9C8-4583-93BB-C6F6C997AADD}"/>
    <cellStyle name="SAPBEXundefined 4 2" xfId="860" xr:uid="{DAEA8AA8-C25D-487C-83CF-626C0B1D5612}"/>
    <cellStyle name="SAPBEXundefined 4 3" xfId="1109" xr:uid="{0BD86825-E59F-4E89-854E-CDA28AC6187B}"/>
    <cellStyle name="SAPBEXundefined 5" xfId="691" xr:uid="{03AA99A7-A623-4C7E-BF32-2EAA1265253B}"/>
    <cellStyle name="SAPBEXundefined 6" xfId="918" xr:uid="{9BD26652-AEA4-470C-B41C-147FCCCFDF59}"/>
    <cellStyle name="SAPDataCell" xfId="145" xr:uid="{91FB98C5-4852-4C21-A862-03A7BE90C6F3}"/>
    <cellStyle name="SAPDimensionCell" xfId="146" xr:uid="{F8563DDC-192A-4DC6-B665-88F0F1772A49}"/>
    <cellStyle name="SAPHierarchyCell0" xfId="147" xr:uid="{FAF8E405-B492-4B76-95A1-FE9138D46801}"/>
    <cellStyle name="SAPMemberCell" xfId="148" xr:uid="{79733F09-F0C7-4848-AC69-9F5AB5DB4D6B}"/>
    <cellStyle name="Sheet Title" xfId="321" xr:uid="{6EEC2FCC-71A9-4865-8D18-D269DADFAAB9}"/>
    <cellStyle name="Title" xfId="2" builtinId="15" customBuiltin="1"/>
    <cellStyle name="Title 2" xfId="83" xr:uid="{3D948222-A8BD-48A8-9FD8-8D9F48FFB32B}"/>
    <cellStyle name="Total" xfId="17" builtinId="25" customBuiltin="1"/>
    <cellStyle name="Total 2" xfId="100" xr:uid="{C3F72D5A-A796-42E3-8913-CBCCC442E4DC}"/>
    <cellStyle name="Total 2 2" xfId="322" xr:uid="{C6F872EF-ADC9-4717-93AE-D8BA7813BAB4}"/>
    <cellStyle name="Total 2 2 2" xfId="547" xr:uid="{B74D42A8-3EE1-4C01-B316-5118A5BF47BA}"/>
    <cellStyle name="Total 2 2 2 2" xfId="780" xr:uid="{AD503049-E944-490B-A5E7-3C93CCD55AB5}"/>
    <cellStyle name="Total 2 2 2 3" xfId="1018" xr:uid="{A5414B83-EC4C-4214-95FF-C569D3C56F3A}"/>
    <cellStyle name="Total 2 2 3" xfId="586" xr:uid="{E51E7DAD-CD60-40E0-8E1E-FAA08B7C7A01}"/>
    <cellStyle name="Total 2 2 3 2" xfId="819" xr:uid="{F50A57F7-2652-4F17-8DCA-DA961AA23E3C}"/>
    <cellStyle name="Total 2 2 3 3" xfId="1057" xr:uid="{57035DA2-5DF1-4C18-BBC9-F5F5BD9739EC}"/>
    <cellStyle name="Total 2 2 4" xfId="639" xr:uid="{4E8A0C28-7495-452D-8359-B3BE3DBE28F3}"/>
    <cellStyle name="Total 2 2 4 2" xfId="861" xr:uid="{2E00712D-A17F-41E4-AAEC-6B1C333FC750}"/>
    <cellStyle name="Total 2 2 4 3" xfId="1110" xr:uid="{461C6B43-D70E-4D92-85C4-8504E3A82D09}"/>
    <cellStyle name="Total 2 2 5" xfId="692" xr:uid="{366D8DA0-E308-4DCC-B7C8-76681DFD1331}"/>
    <cellStyle name="Total 2 2 6" xfId="919" xr:uid="{FE75B30E-B7B5-42D8-94A9-BDEEAAEC6C07}"/>
    <cellStyle name="Total 3" xfId="323" xr:uid="{4C456F3E-701A-413E-A25B-96AFFC99C4D1}"/>
    <cellStyle name="Total 4" xfId="422" xr:uid="{87033C28-730B-4728-A75E-444F2B81186A}"/>
    <cellStyle name="Total 5" xfId="377" xr:uid="{DA424041-3252-4CEF-805F-8F9D59EE0244}"/>
    <cellStyle name="Total 5 2" xfId="721" xr:uid="{31DA74E6-0C12-4C85-97E8-EE7420189502}"/>
    <cellStyle name="Total 5 3" xfId="951" xr:uid="{7538D330-F440-4FD2-B3BA-7AB0F878F421}"/>
    <cellStyle name="Warning Text" xfId="15" builtinId="11" customBuiltin="1"/>
    <cellStyle name="Warning Text 2" xfId="97" xr:uid="{05D19FD2-207E-41D3-B4DB-90CEE141B121}"/>
    <cellStyle name="Warning Text 2 2" xfId="324" xr:uid="{506B8AD9-F7E5-4D84-B893-D3EBDC9F3D1C}"/>
    <cellStyle name="Warning Text 3" xfId="325" xr:uid="{29053791-ED4B-434C-B9A6-F0E0841B663C}"/>
    <cellStyle name="Warning Text 4" xfId="420" xr:uid="{10E9E395-196E-4C42-957B-4F8E59405A1F}"/>
    <cellStyle name="Warning Text 5" xfId="378" xr:uid="{382BD27B-2C1C-407E-A0D5-70248BE79B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6"/>
  <sheetViews>
    <sheetView tabSelected="1" zoomScale="70" zoomScaleNormal="70" zoomScaleSheetLayoutView="130" workbookViewId="0">
      <selection activeCell="H10" sqref="H10"/>
    </sheetView>
  </sheetViews>
  <sheetFormatPr defaultColWidth="8.26953125" defaultRowHeight="12.5" x14ac:dyDescent="0.25"/>
  <cols>
    <col min="1" max="1" width="3.36328125" style="16" customWidth="1"/>
    <col min="2" max="2" width="31.26953125" style="5" customWidth="1"/>
    <col min="3" max="3" width="11.81640625" style="5" customWidth="1"/>
    <col min="4" max="4" width="10.90625" style="5" customWidth="1"/>
    <col min="5" max="5" width="11.7265625" style="25" customWidth="1"/>
    <col min="6" max="6" width="13.26953125" style="25" customWidth="1"/>
    <col min="7" max="7" width="14.81640625" style="25" customWidth="1"/>
    <col min="8" max="9" width="12.26953125" style="25" customWidth="1"/>
    <col min="10" max="10" width="2.453125" style="1" customWidth="1"/>
    <col min="11" max="16384" width="8.26953125" style="1"/>
  </cols>
  <sheetData>
    <row r="1" spans="1:9" x14ac:dyDescent="0.25">
      <c r="A1" s="5" t="s">
        <v>0</v>
      </c>
      <c r="E1" s="5"/>
      <c r="F1" s="5"/>
      <c r="G1" s="5"/>
      <c r="H1" s="5"/>
      <c r="I1" s="6" t="s">
        <v>1</v>
      </c>
    </row>
    <row r="2" spans="1:9" x14ac:dyDescent="0.25">
      <c r="A2" s="5"/>
      <c r="E2" s="5"/>
      <c r="F2" s="5"/>
      <c r="G2" s="5"/>
      <c r="H2" s="5"/>
      <c r="I2" s="6" t="s">
        <v>135</v>
      </c>
    </row>
    <row r="3" spans="1:9" x14ac:dyDescent="0.25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7" t="s">
        <v>129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7" t="s">
        <v>3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8"/>
      <c r="B7" s="9"/>
      <c r="C7" s="10" t="s">
        <v>4</v>
      </c>
      <c r="D7" s="11"/>
      <c r="E7" s="12"/>
      <c r="F7" s="10" t="s">
        <v>5</v>
      </c>
      <c r="G7" s="11"/>
      <c r="H7" s="11"/>
      <c r="I7" s="12"/>
    </row>
    <row r="8" spans="1:9" x14ac:dyDescent="0.25">
      <c r="A8" s="13"/>
      <c r="B8" s="14"/>
      <c r="C8" s="13"/>
      <c r="E8" s="14"/>
      <c r="F8" s="13"/>
      <c r="G8" s="5"/>
      <c r="H8" s="5"/>
      <c r="I8" s="14"/>
    </row>
    <row r="9" spans="1:9" x14ac:dyDescent="0.25">
      <c r="A9" s="13"/>
      <c r="B9" s="14"/>
      <c r="C9" s="15" t="s">
        <v>6</v>
      </c>
      <c r="D9" s="16" t="s">
        <v>7</v>
      </c>
      <c r="E9" s="17" t="s">
        <v>8</v>
      </c>
      <c r="F9" s="15" t="s">
        <v>9</v>
      </c>
      <c r="G9" s="16" t="s">
        <v>10</v>
      </c>
      <c r="H9" s="16"/>
      <c r="I9" s="17"/>
    </row>
    <row r="10" spans="1:9" x14ac:dyDescent="0.25">
      <c r="A10" s="13"/>
      <c r="B10" s="14"/>
      <c r="C10" s="15" t="s">
        <v>11</v>
      </c>
      <c r="D10" s="16" t="s">
        <v>11</v>
      </c>
      <c r="E10" s="17" t="s">
        <v>12</v>
      </c>
      <c r="F10" s="15" t="s">
        <v>13</v>
      </c>
      <c r="G10" s="16" t="s">
        <v>14</v>
      </c>
      <c r="H10" s="16" t="s">
        <v>15</v>
      </c>
      <c r="I10" s="17"/>
    </row>
    <row r="11" spans="1:9" x14ac:dyDescent="0.25">
      <c r="A11" s="15" t="s">
        <v>16</v>
      </c>
      <c r="B11" s="14" t="s">
        <v>17</v>
      </c>
      <c r="C11" s="15" t="s">
        <v>18</v>
      </c>
      <c r="D11" s="16" t="s">
        <v>19</v>
      </c>
      <c r="E11" s="17" t="s">
        <v>18</v>
      </c>
      <c r="F11" s="15" t="s">
        <v>20</v>
      </c>
      <c r="G11" s="16" t="s">
        <v>21</v>
      </c>
      <c r="H11" s="16" t="s">
        <v>22</v>
      </c>
      <c r="I11" s="17" t="s">
        <v>23</v>
      </c>
    </row>
    <row r="12" spans="1:9" x14ac:dyDescent="0.25">
      <c r="A12" s="18" t="s">
        <v>24</v>
      </c>
      <c r="B12" s="19"/>
      <c r="C12" s="18" t="s">
        <v>25</v>
      </c>
      <c r="D12" s="20" t="s">
        <v>26</v>
      </c>
      <c r="E12" s="21" t="s">
        <v>27</v>
      </c>
      <c r="F12" s="18" t="s">
        <v>28</v>
      </c>
      <c r="G12" s="20" t="s">
        <v>29</v>
      </c>
      <c r="H12" s="20" t="s">
        <v>30</v>
      </c>
      <c r="I12" s="21" t="s">
        <v>31</v>
      </c>
    </row>
    <row r="13" spans="1:9" x14ac:dyDescent="0.25">
      <c r="A13" s="15"/>
      <c r="B13" s="14"/>
      <c r="C13" s="13"/>
      <c r="E13" s="14"/>
      <c r="F13" s="13"/>
      <c r="G13" s="5"/>
      <c r="H13" s="5"/>
      <c r="I13" s="14"/>
    </row>
    <row r="14" spans="1:9" x14ac:dyDescent="0.25">
      <c r="A14" s="15">
        <v>100</v>
      </c>
      <c r="B14" s="14" t="s">
        <v>32</v>
      </c>
      <c r="C14" s="22">
        <f>C159</f>
        <v>8236.0833333333321</v>
      </c>
      <c r="D14" s="23">
        <f>C14/C20</f>
        <v>6.7674932987895564E-2</v>
      </c>
      <c r="E14" s="24">
        <f>D159</f>
        <v>8264.25</v>
      </c>
      <c r="F14" s="22">
        <f t="shared" ref="E14:I18" si="0">E159</f>
        <v>18221221.879999999</v>
      </c>
      <c r="G14" s="25">
        <f t="shared" si="0"/>
        <v>232.66</v>
      </c>
      <c r="H14" s="25">
        <f t="shared" si="0"/>
        <v>672799.03</v>
      </c>
      <c r="I14" s="24">
        <f t="shared" si="0"/>
        <v>18894253.57</v>
      </c>
    </row>
    <row r="15" spans="1:9" x14ac:dyDescent="0.25">
      <c r="A15" s="15">
        <v>200</v>
      </c>
      <c r="B15" s="14" t="s">
        <v>33</v>
      </c>
      <c r="C15" s="22">
        <f>C160</f>
        <v>10227.833333333332</v>
      </c>
      <c r="D15" s="23">
        <f>C15/$C$20</f>
        <v>8.4040909669203356E-2</v>
      </c>
      <c r="E15" s="24">
        <f t="shared" si="0"/>
        <v>10312.083333333332</v>
      </c>
      <c r="F15" s="22">
        <f t="shared" si="0"/>
        <v>21372607.650000002</v>
      </c>
      <c r="G15" s="25">
        <f t="shared" si="0"/>
        <v>626579.97</v>
      </c>
      <c r="H15" s="25">
        <f t="shared" si="0"/>
        <v>1133645.01</v>
      </c>
      <c r="I15" s="24">
        <f t="shared" si="0"/>
        <v>23132832.630000003</v>
      </c>
    </row>
    <row r="16" spans="1:9" x14ac:dyDescent="0.25">
      <c r="A16" s="15">
        <v>300</v>
      </c>
      <c r="B16" s="14" t="s">
        <v>34</v>
      </c>
      <c r="C16" s="22">
        <f>C161</f>
        <v>28668.466666666667</v>
      </c>
      <c r="D16" s="23">
        <f>C16/$C$20</f>
        <v>0.23556543590084908</v>
      </c>
      <c r="E16" s="24">
        <f t="shared" si="0"/>
        <v>29232.75</v>
      </c>
      <c r="F16" s="22">
        <f t="shared" si="0"/>
        <v>52792530.289999999</v>
      </c>
      <c r="G16" s="25">
        <f t="shared" si="0"/>
        <v>7729260.96</v>
      </c>
      <c r="H16" s="25">
        <f t="shared" si="0"/>
        <v>9734558.6899999995</v>
      </c>
      <c r="I16" s="24">
        <f t="shared" si="0"/>
        <v>70256349.939999998</v>
      </c>
    </row>
    <row r="17" spans="1:9" x14ac:dyDescent="0.25">
      <c r="A17" s="15">
        <v>400</v>
      </c>
      <c r="B17" s="14" t="s">
        <v>35</v>
      </c>
      <c r="C17" s="22">
        <f>C162</f>
        <v>18095.466666666667</v>
      </c>
      <c r="D17" s="23">
        <f>C17/$C$20</f>
        <v>0.14868833212202784</v>
      </c>
      <c r="E17" s="24">
        <f t="shared" si="0"/>
        <v>18387.083333333336</v>
      </c>
      <c r="F17" s="22">
        <f t="shared" si="0"/>
        <v>33493709.350000001</v>
      </c>
      <c r="G17" s="25">
        <f t="shared" si="0"/>
        <v>3780386.5900000003</v>
      </c>
      <c r="H17" s="25">
        <f t="shared" si="0"/>
        <v>4912183.62</v>
      </c>
      <c r="I17" s="24">
        <f t="shared" si="0"/>
        <v>42186279.560000002</v>
      </c>
    </row>
    <row r="18" spans="1:9" x14ac:dyDescent="0.25">
      <c r="A18" s="15">
        <v>500</v>
      </c>
      <c r="B18" s="14" t="s">
        <v>36</v>
      </c>
      <c r="C18" s="22">
        <f>C163</f>
        <v>4904.9666666666672</v>
      </c>
      <c r="D18" s="23">
        <f>C18/$C$20</f>
        <v>4.0303537135312484E-2</v>
      </c>
      <c r="E18" s="24">
        <f t="shared" si="0"/>
        <v>5001.166666666667</v>
      </c>
      <c r="F18" s="22">
        <f t="shared" si="0"/>
        <v>8681319.2199999988</v>
      </c>
      <c r="G18" s="25">
        <f t="shared" si="0"/>
        <v>767090.85999999987</v>
      </c>
      <c r="H18" s="25">
        <f t="shared" si="0"/>
        <v>1413219.49</v>
      </c>
      <c r="I18" s="24">
        <f t="shared" si="0"/>
        <v>10861629.57</v>
      </c>
    </row>
    <row r="19" spans="1:9" x14ac:dyDescent="0.25">
      <c r="A19" s="15">
        <v>600</v>
      </c>
      <c r="B19" s="14" t="s">
        <v>37</v>
      </c>
      <c r="C19" s="22">
        <f>C238</f>
        <v>51567.833333333336</v>
      </c>
      <c r="D19" s="23">
        <f>C19/$C$20</f>
        <v>0.42372685218471173</v>
      </c>
      <c r="E19" s="24">
        <f>D238</f>
        <v>53285.249999999993</v>
      </c>
      <c r="F19" s="22">
        <f>F238</f>
        <v>94899316.99000001</v>
      </c>
      <c r="G19" s="25">
        <f>G238</f>
        <v>10025920.49</v>
      </c>
      <c r="H19" s="25">
        <f>H238</f>
        <v>26627233.309999999</v>
      </c>
      <c r="I19" s="24">
        <f>SUM(F19:H19)</f>
        <v>131552470.79000001</v>
      </c>
    </row>
    <row r="20" spans="1:9" x14ac:dyDescent="0.25">
      <c r="A20" s="18">
        <v>700</v>
      </c>
      <c r="B20" s="19" t="s">
        <v>38</v>
      </c>
      <c r="C20" s="26">
        <f t="shared" ref="C20:I20" si="1">SUM(C14:C19)</f>
        <v>121700.65</v>
      </c>
      <c r="D20" s="27">
        <f>SUM(D14:D19)</f>
        <v>1</v>
      </c>
      <c r="E20" s="28">
        <f t="shared" si="1"/>
        <v>124482.58333333331</v>
      </c>
      <c r="F20" s="26">
        <f t="shared" si="1"/>
        <v>229460705.38</v>
      </c>
      <c r="G20" s="29">
        <f t="shared" si="1"/>
        <v>22929471.530000001</v>
      </c>
      <c r="H20" s="29">
        <f t="shared" si="1"/>
        <v>44493639.149999999</v>
      </c>
      <c r="I20" s="28">
        <f t="shared" si="1"/>
        <v>296883816.06</v>
      </c>
    </row>
    <row r="21" spans="1:9" x14ac:dyDescent="0.25">
      <c r="E21" s="5"/>
    </row>
    <row r="22" spans="1:9" x14ac:dyDescent="0.25">
      <c r="B22" s="5" t="s">
        <v>39</v>
      </c>
      <c r="E22" s="5"/>
    </row>
    <row r="23" spans="1:9" x14ac:dyDescent="0.25">
      <c r="E23" s="5"/>
    </row>
    <row r="24" spans="1:9" x14ac:dyDescent="0.25">
      <c r="A24" s="1"/>
      <c r="B24" s="1" t="s">
        <v>40</v>
      </c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30" t="s">
        <v>41</v>
      </c>
      <c r="B26" s="30"/>
      <c r="C26" s="30"/>
      <c r="D26" s="30"/>
      <c r="E26" s="30"/>
      <c r="F26" s="30"/>
      <c r="G26" s="30"/>
      <c r="H26" s="5"/>
      <c r="I26" s="5"/>
    </row>
    <row r="27" spans="1:9" x14ac:dyDescent="0.25">
      <c r="A27" s="30" t="s">
        <v>42</v>
      </c>
      <c r="B27" s="30"/>
      <c r="C27" s="30"/>
      <c r="D27" s="30"/>
      <c r="E27" s="30"/>
      <c r="F27" s="30"/>
      <c r="G27" s="30"/>
      <c r="H27" s="5"/>
      <c r="I27" s="5"/>
    </row>
    <row r="29" spans="1:9" x14ac:dyDescent="0.25">
      <c r="A29" s="5" t="s">
        <v>43</v>
      </c>
      <c r="E29" s="5"/>
      <c r="F29" s="5"/>
      <c r="G29" s="5"/>
      <c r="H29" s="5"/>
      <c r="I29" s="6" t="s">
        <v>44</v>
      </c>
    </row>
    <row r="30" spans="1:9" x14ac:dyDescent="0.25">
      <c r="A30" s="5"/>
      <c r="E30" s="5"/>
      <c r="F30" s="5"/>
      <c r="G30" s="5"/>
      <c r="H30" s="5"/>
      <c r="I30" s="6" t="str">
        <f>+I2</f>
        <v>Year 2023</v>
      </c>
    </row>
    <row r="31" spans="1:9" x14ac:dyDescent="0.25">
      <c r="A31" s="7" t="s">
        <v>2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 t="s">
        <v>129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s="7" t="s">
        <v>3</v>
      </c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31"/>
      <c r="B35" s="10" t="s">
        <v>45</v>
      </c>
      <c r="C35" s="11"/>
      <c r="D35" s="11"/>
      <c r="E35" s="11"/>
      <c r="F35" s="11"/>
      <c r="G35" s="11"/>
      <c r="H35" s="11"/>
      <c r="I35" s="12"/>
    </row>
    <row r="36" spans="1:9" x14ac:dyDescent="0.25">
      <c r="A36" s="32"/>
      <c r="B36" s="33"/>
      <c r="C36" s="7"/>
      <c r="D36" s="7"/>
      <c r="E36" s="7"/>
      <c r="F36" s="7"/>
      <c r="G36" s="7"/>
      <c r="H36" s="7"/>
      <c r="I36" s="34"/>
    </row>
    <row r="37" spans="1:9" x14ac:dyDescent="0.25">
      <c r="A37" s="32"/>
      <c r="B37" s="13"/>
      <c r="C37" s="16" t="s">
        <v>46</v>
      </c>
      <c r="D37" s="16" t="s">
        <v>47</v>
      </c>
      <c r="E37" s="5"/>
      <c r="F37" s="16" t="s">
        <v>46</v>
      </c>
      <c r="G37" s="5"/>
      <c r="H37" s="5"/>
      <c r="I37" s="14"/>
    </row>
    <row r="38" spans="1:9" x14ac:dyDescent="0.25">
      <c r="A38" s="32"/>
      <c r="B38" s="15" t="s">
        <v>9</v>
      </c>
      <c r="C38" s="16" t="s">
        <v>48</v>
      </c>
      <c r="D38" s="16" t="s">
        <v>9</v>
      </c>
      <c r="E38" s="16" t="s">
        <v>10</v>
      </c>
      <c r="F38" s="16" t="s">
        <v>48</v>
      </c>
      <c r="G38" s="16" t="s">
        <v>47</v>
      </c>
      <c r="H38" s="16" t="s">
        <v>15</v>
      </c>
      <c r="I38" s="17" t="s">
        <v>49</v>
      </c>
    </row>
    <row r="39" spans="1:9" x14ac:dyDescent="0.25">
      <c r="A39" s="35" t="s">
        <v>16</v>
      </c>
      <c r="B39" s="15" t="s">
        <v>13</v>
      </c>
      <c r="C39" s="16" t="s">
        <v>50</v>
      </c>
      <c r="D39" s="16" t="s">
        <v>13</v>
      </c>
      <c r="E39" s="16" t="s">
        <v>14</v>
      </c>
      <c r="F39" s="16" t="s">
        <v>50</v>
      </c>
      <c r="G39" s="16" t="s">
        <v>10</v>
      </c>
      <c r="H39" s="16" t="s">
        <v>51</v>
      </c>
      <c r="I39" s="17" t="s">
        <v>52</v>
      </c>
    </row>
    <row r="40" spans="1:9" x14ac:dyDescent="0.25">
      <c r="A40" s="35" t="s">
        <v>24</v>
      </c>
      <c r="B40" s="15" t="s">
        <v>20</v>
      </c>
      <c r="C40" s="16" t="s">
        <v>45</v>
      </c>
      <c r="D40" s="16" t="s">
        <v>53</v>
      </c>
      <c r="E40" s="16" t="s">
        <v>21</v>
      </c>
      <c r="F40" s="16" t="s">
        <v>45</v>
      </c>
      <c r="G40" s="16" t="s">
        <v>53</v>
      </c>
      <c r="H40" s="16" t="s">
        <v>54</v>
      </c>
      <c r="I40" s="17" t="s">
        <v>55</v>
      </c>
    </row>
    <row r="41" spans="1:9" x14ac:dyDescent="0.25">
      <c r="A41" s="35"/>
      <c r="B41" s="15" t="s">
        <v>56</v>
      </c>
      <c r="C41" s="16"/>
      <c r="D41" s="16"/>
      <c r="E41" s="16" t="s">
        <v>56</v>
      </c>
      <c r="F41" s="16"/>
      <c r="G41" s="16"/>
      <c r="H41" s="16" t="s">
        <v>56</v>
      </c>
      <c r="I41" s="17" t="s">
        <v>56</v>
      </c>
    </row>
    <row r="42" spans="1:9" x14ac:dyDescent="0.25">
      <c r="A42" s="36"/>
      <c r="B42" s="20" t="s">
        <v>57</v>
      </c>
      <c r="C42" s="20" t="s">
        <v>58</v>
      </c>
      <c r="D42" s="20" t="s">
        <v>59</v>
      </c>
      <c r="E42" s="20" t="s">
        <v>60</v>
      </c>
      <c r="F42" s="20" t="s">
        <v>61</v>
      </c>
      <c r="G42" s="20" t="s">
        <v>62</v>
      </c>
      <c r="H42" s="20" t="s">
        <v>63</v>
      </c>
      <c r="I42" s="21" t="s">
        <v>64</v>
      </c>
    </row>
    <row r="43" spans="1:9" x14ac:dyDescent="0.25">
      <c r="A43" s="35"/>
      <c r="B43" s="13"/>
      <c r="E43" s="5"/>
      <c r="F43" s="5"/>
      <c r="G43" s="5"/>
      <c r="H43" s="5"/>
      <c r="I43" s="14"/>
    </row>
    <row r="44" spans="1:9" x14ac:dyDescent="0.25">
      <c r="A44" s="35">
        <v>100</v>
      </c>
      <c r="B44" s="37">
        <f>+C349</f>
        <v>1233424.1611299999</v>
      </c>
      <c r="C44" s="23">
        <f>B44/I44</f>
        <v>0.96545133113347115</v>
      </c>
      <c r="D44" s="38">
        <f t="shared" ref="D44:D50" si="2">+B44*1000/F14</f>
        <v>67.691627337233214</v>
      </c>
      <c r="E44" s="39">
        <f>+D349</f>
        <v>11.35656</v>
      </c>
      <c r="F44" s="23">
        <f t="shared" ref="F44:F49" si="3">E44/I44</f>
        <v>8.8892420909383596E-6</v>
      </c>
      <c r="G44" s="40">
        <f>+E44*1000/G14</f>
        <v>48.811828419152413</v>
      </c>
      <c r="H44" s="39">
        <f>+E349</f>
        <v>44126.718079999999</v>
      </c>
      <c r="I44" s="41">
        <f>B44+E44+H44</f>
        <v>1277562.2357699999</v>
      </c>
    </row>
    <row r="45" spans="1:9" x14ac:dyDescent="0.25">
      <c r="A45" s="35">
        <v>200</v>
      </c>
      <c r="B45" s="42">
        <f>+C350</f>
        <v>1088548.30272</v>
      </c>
      <c r="C45" s="23">
        <f t="shared" ref="C45:C50" si="4">B45/I45</f>
        <v>0.9284800887517185</v>
      </c>
      <c r="D45" s="40">
        <f t="shared" si="2"/>
        <v>50.931936829898241</v>
      </c>
      <c r="E45" s="25">
        <f>+D350</f>
        <v>33197.729889999995</v>
      </c>
      <c r="F45" s="23">
        <f t="shared" si="3"/>
        <v>2.8316089527311752E-2</v>
      </c>
      <c r="G45" s="40">
        <f t="shared" ref="G45:G50" si="5">+E45*1000/G15</f>
        <v>52.982430782139424</v>
      </c>
      <c r="H45" s="25">
        <f>+E350</f>
        <v>50652.078999999998</v>
      </c>
      <c r="I45" s="24">
        <f>B45+E45+H45</f>
        <v>1172398.11161</v>
      </c>
    </row>
    <row r="46" spans="1:9" x14ac:dyDescent="0.25">
      <c r="A46" s="35">
        <v>300</v>
      </c>
      <c r="B46" s="42">
        <f>+C351</f>
        <v>2105228.9374200003</v>
      </c>
      <c r="C46" s="23">
        <f t="shared" si="4"/>
        <v>0.70975477735402648</v>
      </c>
      <c r="D46" s="40">
        <f t="shared" si="2"/>
        <v>39.877401705422223</v>
      </c>
      <c r="E46" s="25">
        <f>+D351</f>
        <v>439681.86069</v>
      </c>
      <c r="F46" s="23">
        <f t="shared" si="3"/>
        <v>0.14823390254319727</v>
      </c>
      <c r="G46" s="40">
        <f t="shared" si="5"/>
        <v>56.885368855497923</v>
      </c>
      <c r="H46" s="25">
        <f>+E351</f>
        <v>421224.83716999996</v>
      </c>
      <c r="I46" s="24">
        <f t="shared" ref="I46" si="6">B46+E46+H46</f>
        <v>2966135.63528</v>
      </c>
    </row>
    <row r="47" spans="1:9" x14ac:dyDescent="0.25">
      <c r="A47" s="35">
        <v>400</v>
      </c>
      <c r="B47" s="42">
        <f>+C352</f>
        <v>1332018.7716899998</v>
      </c>
      <c r="C47" s="23">
        <f t="shared" si="4"/>
        <v>0.76370583535247727</v>
      </c>
      <c r="D47" s="40">
        <f t="shared" si="2"/>
        <v>39.769222267106102</v>
      </c>
      <c r="E47" s="25">
        <f>+D352</f>
        <v>218264.24940000003</v>
      </c>
      <c r="F47" s="23">
        <f t="shared" si="3"/>
        <v>0.12514063950023827</v>
      </c>
      <c r="G47" s="40">
        <f t="shared" si="5"/>
        <v>57.735960120417211</v>
      </c>
      <c r="H47" s="25">
        <f>+E352</f>
        <v>193868.60121000002</v>
      </c>
      <c r="I47" s="24">
        <f>B47+E47+H47</f>
        <v>1744151.6222999999</v>
      </c>
    </row>
    <row r="48" spans="1:9" x14ac:dyDescent="0.25">
      <c r="A48" s="35">
        <v>500</v>
      </c>
      <c r="B48" s="42">
        <f>+C353</f>
        <v>398738.63332999998</v>
      </c>
      <c r="C48" s="23">
        <f t="shared" si="4"/>
        <v>0.75150753313743535</v>
      </c>
      <c r="D48" s="40">
        <f t="shared" si="2"/>
        <v>45.930649850012088</v>
      </c>
      <c r="E48" s="25">
        <f>+D353</f>
        <v>50400.91433</v>
      </c>
      <c r="F48" s="23">
        <f t="shared" si="3"/>
        <v>9.4991213867813049E-2</v>
      </c>
      <c r="G48" s="40">
        <f t="shared" si="5"/>
        <v>65.703969318575901</v>
      </c>
      <c r="H48" s="25">
        <f>+E353</f>
        <v>81445.464130000008</v>
      </c>
      <c r="I48" s="24">
        <f>B48+E48+H48</f>
        <v>530585.01179000002</v>
      </c>
    </row>
    <row r="49" spans="1:9" x14ac:dyDescent="0.25">
      <c r="A49" s="35">
        <v>600</v>
      </c>
      <c r="B49" s="42">
        <f>+C430</f>
        <v>3979960.7232641904</v>
      </c>
      <c r="C49" s="23">
        <f t="shared" si="4"/>
        <v>0.66167811279617705</v>
      </c>
      <c r="D49" s="40">
        <f t="shared" si="2"/>
        <v>41.938770999622449</v>
      </c>
      <c r="E49" s="25">
        <f>+D430</f>
        <v>520486.64642000006</v>
      </c>
      <c r="F49" s="23">
        <f t="shared" si="3"/>
        <v>8.6532165989904361E-2</v>
      </c>
      <c r="G49" s="40">
        <f t="shared" si="5"/>
        <v>51.914100749067487</v>
      </c>
      <c r="H49" s="25">
        <f>+E430</f>
        <v>1514502.5678999999</v>
      </c>
      <c r="I49" s="24">
        <f>B49+E49+H49</f>
        <v>6014949.9375841906</v>
      </c>
    </row>
    <row r="50" spans="1:9" x14ac:dyDescent="0.25">
      <c r="A50" s="36">
        <v>700</v>
      </c>
      <c r="B50" s="43">
        <f>SUM(B44:B49)</f>
        <v>10137919.52955419</v>
      </c>
      <c r="C50" s="27">
        <f t="shared" si="4"/>
        <v>0.7396819181512746</v>
      </c>
      <c r="D50" s="44">
        <f t="shared" si="2"/>
        <v>44.181505991473429</v>
      </c>
      <c r="E50" s="29">
        <f>SUM(E44:E49)</f>
        <v>1262042.7572900001</v>
      </c>
      <c r="F50" s="27">
        <f>E50/I50</f>
        <v>9.2081043332392823E-2</v>
      </c>
      <c r="G50" s="44">
        <f t="shared" si="5"/>
        <v>55.040202546264275</v>
      </c>
      <c r="H50" s="29">
        <f>SUM(H44:H49)</f>
        <v>2305820.26749</v>
      </c>
      <c r="I50" s="28">
        <f>B50+E50+H50</f>
        <v>13705782.55433419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 t="s">
        <v>39</v>
      </c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 t="s">
        <v>40</v>
      </c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30" t="s">
        <v>41</v>
      </c>
      <c r="E56" s="5"/>
      <c r="F56" s="5"/>
      <c r="G56" s="5"/>
      <c r="H56" s="5"/>
      <c r="I56" s="5"/>
    </row>
    <row r="57" spans="1:9" x14ac:dyDescent="0.25">
      <c r="A57" s="30" t="s">
        <v>42</v>
      </c>
      <c r="E57" s="5"/>
      <c r="F57" s="5"/>
      <c r="G57" s="5"/>
      <c r="H57" s="5"/>
      <c r="I57" s="5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45" t="s">
        <v>65</v>
      </c>
    </row>
    <row r="60" spans="1:9" x14ac:dyDescent="0.25">
      <c r="A60" s="1"/>
      <c r="B60" s="1"/>
      <c r="C60" s="1"/>
      <c r="D60" s="1"/>
      <c r="E60" s="1"/>
      <c r="F60" s="46" t="s">
        <v>136</v>
      </c>
      <c r="G60" s="1"/>
      <c r="H60" s="1"/>
      <c r="I60" s="1"/>
    </row>
    <row r="61" spans="1:9" x14ac:dyDescent="0.25">
      <c r="A61" s="7" t="s">
        <v>2</v>
      </c>
      <c r="B61" s="7"/>
      <c r="C61" s="7"/>
      <c r="D61" s="7"/>
      <c r="E61" s="7"/>
      <c r="F61" s="7"/>
      <c r="G61" s="7"/>
      <c r="H61" s="7"/>
      <c r="I61" s="5"/>
    </row>
    <row r="62" spans="1:9" x14ac:dyDescent="0.25">
      <c r="A62" s="7" t="s">
        <v>129</v>
      </c>
      <c r="B62" s="7"/>
      <c r="C62" s="7"/>
      <c r="D62" s="7"/>
      <c r="E62" s="7"/>
      <c r="F62" s="7"/>
      <c r="G62" s="7"/>
      <c r="H62" s="7"/>
      <c r="I62" s="5"/>
    </row>
    <row r="63" spans="1:9" x14ac:dyDescent="0.25">
      <c r="A63" s="7" t="s">
        <v>3</v>
      </c>
      <c r="B63" s="7"/>
      <c r="C63" s="7"/>
      <c r="D63" s="7"/>
      <c r="E63" s="7"/>
      <c r="F63" s="7"/>
      <c r="G63" s="7"/>
      <c r="H63" s="7"/>
      <c r="I63" s="5"/>
    </row>
    <row r="65" spans="1:9" x14ac:dyDescent="0.25">
      <c r="E65" s="47" t="s">
        <v>66</v>
      </c>
      <c r="F65" s="48"/>
      <c r="G65" s="48"/>
      <c r="H65" s="48"/>
    </row>
    <row r="67" spans="1:9" x14ac:dyDescent="0.25">
      <c r="C67" s="16"/>
      <c r="D67" s="16" t="s">
        <v>67</v>
      </c>
      <c r="E67" s="49" t="s">
        <v>68</v>
      </c>
      <c r="F67" s="49" t="s">
        <v>10</v>
      </c>
      <c r="G67" s="49" t="s">
        <v>69</v>
      </c>
      <c r="H67" s="49" t="s">
        <v>50</v>
      </c>
      <c r="I67" s="49"/>
    </row>
    <row r="68" spans="1:9" x14ac:dyDescent="0.25">
      <c r="C68" s="16" t="s">
        <v>67</v>
      </c>
      <c r="D68" s="16" t="s">
        <v>70</v>
      </c>
      <c r="E68" s="49" t="s">
        <v>71</v>
      </c>
      <c r="F68" s="49" t="s">
        <v>72</v>
      </c>
      <c r="G68" s="49" t="s">
        <v>73</v>
      </c>
      <c r="H68" s="49" t="s">
        <v>74</v>
      </c>
      <c r="I68" s="49"/>
    </row>
    <row r="69" spans="1:9" x14ac:dyDescent="0.25">
      <c r="A69" s="16" t="s">
        <v>16</v>
      </c>
      <c r="B69" s="5" t="s">
        <v>17</v>
      </c>
      <c r="C69" s="16" t="s">
        <v>70</v>
      </c>
      <c r="D69" s="16" t="s">
        <v>75</v>
      </c>
      <c r="E69" s="49" t="s">
        <v>76</v>
      </c>
      <c r="F69" s="49" t="s">
        <v>77</v>
      </c>
      <c r="G69" s="49" t="s">
        <v>78</v>
      </c>
      <c r="H69" s="49" t="s">
        <v>79</v>
      </c>
      <c r="I69" s="49"/>
    </row>
    <row r="70" spans="1:9" x14ac:dyDescent="0.25">
      <c r="A70" s="16" t="s">
        <v>24</v>
      </c>
      <c r="C70" s="16" t="s">
        <v>80</v>
      </c>
      <c r="D70" s="16" t="s">
        <v>81</v>
      </c>
      <c r="E70" s="49" t="s">
        <v>82</v>
      </c>
      <c r="F70" s="49" t="s">
        <v>83</v>
      </c>
      <c r="G70" s="49" t="s">
        <v>84</v>
      </c>
      <c r="H70" s="49" t="s">
        <v>85</v>
      </c>
      <c r="I70" s="49"/>
    </row>
    <row r="71" spans="1:9" x14ac:dyDescent="0.25">
      <c r="A71" s="45" t="s">
        <v>86</v>
      </c>
      <c r="C71" s="25"/>
      <c r="D71" s="25"/>
    </row>
    <row r="72" spans="1:9" x14ac:dyDescent="0.25">
      <c r="C72" s="25"/>
      <c r="D72" s="25"/>
    </row>
    <row r="73" spans="1:9" x14ac:dyDescent="0.25">
      <c r="A73" s="16">
        <v>100</v>
      </c>
      <c r="B73" s="5" t="s">
        <v>32</v>
      </c>
      <c r="C73" s="50">
        <v>1511</v>
      </c>
      <c r="D73" s="50">
        <v>1521</v>
      </c>
      <c r="E73" s="50">
        <v>3404314</v>
      </c>
      <c r="F73" s="50">
        <v>0</v>
      </c>
      <c r="G73" s="50">
        <v>0</v>
      </c>
      <c r="H73" s="51">
        <f>E73+F73+G73</f>
        <v>3404314</v>
      </c>
    </row>
    <row r="74" spans="1:9" x14ac:dyDescent="0.25">
      <c r="A74" s="16">
        <v>200</v>
      </c>
      <c r="B74" s="5" t="s">
        <v>33</v>
      </c>
      <c r="C74" s="50">
        <v>3293</v>
      </c>
      <c r="D74" s="50">
        <v>3339</v>
      </c>
      <c r="E74" s="50">
        <v>6961162</v>
      </c>
      <c r="F74" s="50">
        <v>272240</v>
      </c>
      <c r="G74" s="50">
        <v>250359</v>
      </c>
      <c r="H74" s="51">
        <f t="shared" ref="H74:H77" si="7">E74+F74+G74</f>
        <v>7483761</v>
      </c>
    </row>
    <row r="75" spans="1:9" x14ac:dyDescent="0.25">
      <c r="A75" s="16">
        <v>300</v>
      </c>
      <c r="B75" s="5" t="s">
        <v>34</v>
      </c>
      <c r="C75" s="50">
        <v>8114</v>
      </c>
      <c r="D75" s="50">
        <v>8345</v>
      </c>
      <c r="E75" s="50">
        <v>14978427</v>
      </c>
      <c r="F75" s="50">
        <v>2746300</v>
      </c>
      <c r="G75" s="50">
        <v>2690033</v>
      </c>
      <c r="H75" s="51">
        <f t="shared" si="7"/>
        <v>20414760</v>
      </c>
    </row>
    <row r="76" spans="1:9" x14ac:dyDescent="0.25">
      <c r="A76" s="16">
        <v>400</v>
      </c>
      <c r="B76" s="5" t="s">
        <v>35</v>
      </c>
      <c r="C76" s="50">
        <v>6555</v>
      </c>
      <c r="D76" s="50">
        <v>6685</v>
      </c>
      <c r="E76" s="50">
        <v>12411853</v>
      </c>
      <c r="F76" s="50">
        <v>1451409</v>
      </c>
      <c r="G76" s="50">
        <v>1556807</v>
      </c>
      <c r="H76" s="51">
        <f t="shared" si="7"/>
        <v>15420069</v>
      </c>
    </row>
    <row r="77" spans="1:9" x14ac:dyDescent="0.25">
      <c r="A77" s="16">
        <v>500</v>
      </c>
      <c r="B77" s="5" t="s">
        <v>36</v>
      </c>
      <c r="C77" s="51">
        <v>1926</v>
      </c>
      <c r="D77" s="51">
        <v>1979</v>
      </c>
      <c r="E77" s="51">
        <v>3269350</v>
      </c>
      <c r="F77" s="51">
        <v>252072</v>
      </c>
      <c r="G77" s="51">
        <v>392478</v>
      </c>
      <c r="H77" s="51">
        <f t="shared" si="7"/>
        <v>3913900</v>
      </c>
    </row>
    <row r="78" spans="1:9" x14ac:dyDescent="0.25">
      <c r="C78" s="25"/>
      <c r="D78" s="25"/>
    </row>
    <row r="79" spans="1:9" x14ac:dyDescent="0.25">
      <c r="A79" s="45" t="s">
        <v>87</v>
      </c>
      <c r="C79" s="25"/>
      <c r="D79" s="25"/>
    </row>
    <row r="80" spans="1:9" x14ac:dyDescent="0.25">
      <c r="C80" s="25"/>
      <c r="D80" s="25"/>
    </row>
    <row r="81" spans="1:8" x14ac:dyDescent="0.25">
      <c r="A81" s="16">
        <v>100</v>
      </c>
      <c r="B81" s="5" t="s">
        <v>32</v>
      </c>
      <c r="C81" s="25">
        <v>911</v>
      </c>
      <c r="D81" s="25">
        <v>912.75</v>
      </c>
      <c r="E81" s="25">
        <v>1891352</v>
      </c>
      <c r="F81" s="25">
        <v>0</v>
      </c>
      <c r="G81" s="25">
        <v>0</v>
      </c>
      <c r="H81" s="51">
        <f>E81+F81+G81</f>
        <v>1891352</v>
      </c>
    </row>
    <row r="82" spans="1:8" x14ac:dyDescent="0.25">
      <c r="A82" s="16">
        <v>200</v>
      </c>
      <c r="B82" s="5" t="s">
        <v>33</v>
      </c>
      <c r="C82" s="25">
        <v>1704.75</v>
      </c>
      <c r="D82" s="25">
        <v>1715.4166666666665</v>
      </c>
      <c r="E82" s="25">
        <v>3385958.4099999997</v>
      </c>
      <c r="F82" s="25">
        <v>144354.74</v>
      </c>
      <c r="G82" s="25">
        <v>151462.83000000002</v>
      </c>
      <c r="H82" s="51">
        <f t="shared" ref="H82:H85" si="8">E82+F82+G82</f>
        <v>3681775.9799999995</v>
      </c>
    </row>
    <row r="83" spans="1:8" x14ac:dyDescent="0.25">
      <c r="A83" s="16">
        <v>300</v>
      </c>
      <c r="B83" s="5" t="s">
        <v>34</v>
      </c>
      <c r="C83" s="25">
        <v>5092.3</v>
      </c>
      <c r="D83" s="25">
        <v>5208.5833333333339</v>
      </c>
      <c r="E83" s="25">
        <v>9005293.7999999989</v>
      </c>
      <c r="F83" s="25">
        <v>1631908.7999999998</v>
      </c>
      <c r="G83" s="25">
        <v>1656708.19</v>
      </c>
      <c r="H83" s="51">
        <f t="shared" si="8"/>
        <v>12293910.789999997</v>
      </c>
    </row>
    <row r="84" spans="1:8" x14ac:dyDescent="0.25">
      <c r="A84" s="16">
        <v>400</v>
      </c>
      <c r="B84" s="5" t="s">
        <v>35</v>
      </c>
      <c r="C84" s="25">
        <v>2606.3000000000002</v>
      </c>
      <c r="D84" s="25">
        <v>2657.666666666667</v>
      </c>
      <c r="E84" s="25">
        <v>4671893.5100000016</v>
      </c>
      <c r="F84" s="25">
        <v>810506.91000000015</v>
      </c>
      <c r="G84" s="25">
        <v>738644.78999999992</v>
      </c>
      <c r="H84" s="51">
        <f t="shared" si="8"/>
        <v>6221045.2100000018</v>
      </c>
    </row>
    <row r="85" spans="1:8" x14ac:dyDescent="0.25">
      <c r="A85" s="16">
        <v>500</v>
      </c>
      <c r="B85" s="5" t="s">
        <v>36</v>
      </c>
      <c r="C85" s="25">
        <v>850.3</v>
      </c>
      <c r="D85" s="25">
        <v>866.83333333333326</v>
      </c>
      <c r="E85" s="25">
        <v>1369282.92</v>
      </c>
      <c r="F85" s="25">
        <v>221145.15999999997</v>
      </c>
      <c r="G85" s="25">
        <v>425193.76</v>
      </c>
      <c r="H85" s="51">
        <f t="shared" si="8"/>
        <v>2015621.8399999999</v>
      </c>
    </row>
    <row r="86" spans="1:8" x14ac:dyDescent="0.25">
      <c r="C86" s="25"/>
      <c r="D86" s="25"/>
    </row>
    <row r="87" spans="1:8" x14ac:dyDescent="0.25">
      <c r="A87" s="45" t="s">
        <v>88</v>
      </c>
      <c r="C87" s="25"/>
      <c r="D87" s="25"/>
    </row>
    <row r="88" spans="1:8" x14ac:dyDescent="0.25">
      <c r="C88" s="25"/>
      <c r="D88" s="25"/>
    </row>
    <row r="89" spans="1:8" x14ac:dyDescent="0.25">
      <c r="A89" s="16">
        <v>100</v>
      </c>
      <c r="B89" s="5" t="s">
        <v>32</v>
      </c>
      <c r="C89" s="25">
        <v>222</v>
      </c>
      <c r="D89" s="25">
        <v>225</v>
      </c>
      <c r="E89" s="25">
        <v>466384</v>
      </c>
      <c r="F89" s="25">
        <v>0</v>
      </c>
      <c r="G89" s="25">
        <v>0</v>
      </c>
      <c r="H89" s="51">
        <f>E89+F89+G89</f>
        <v>466384</v>
      </c>
    </row>
    <row r="90" spans="1:8" x14ac:dyDescent="0.25">
      <c r="A90" s="16">
        <v>200</v>
      </c>
      <c r="B90" s="5" t="s">
        <v>33</v>
      </c>
      <c r="C90" s="25">
        <v>671</v>
      </c>
      <c r="D90" s="25">
        <v>663</v>
      </c>
      <c r="E90" s="25">
        <v>1340055</v>
      </c>
      <c r="F90" s="25">
        <v>11847</v>
      </c>
      <c r="G90" s="25">
        <v>29737</v>
      </c>
      <c r="H90" s="51">
        <f>E90+F90+G90</f>
        <v>1381639</v>
      </c>
    </row>
    <row r="91" spans="1:8" x14ac:dyDescent="0.25">
      <c r="A91" s="16">
        <v>300</v>
      </c>
      <c r="B91" s="5" t="s">
        <v>34</v>
      </c>
      <c r="C91" s="25">
        <v>1798</v>
      </c>
      <c r="D91" s="25">
        <v>1906</v>
      </c>
      <c r="E91" s="25">
        <v>3354807</v>
      </c>
      <c r="F91" s="25">
        <v>488006</v>
      </c>
      <c r="G91" s="25">
        <v>478739</v>
      </c>
      <c r="H91" s="51">
        <f>E91+F91+G91</f>
        <v>4321552</v>
      </c>
    </row>
    <row r="92" spans="1:8" x14ac:dyDescent="0.25">
      <c r="A92" s="16">
        <v>400</v>
      </c>
      <c r="B92" s="5" t="s">
        <v>35</v>
      </c>
      <c r="C92" s="25">
        <v>912</v>
      </c>
      <c r="D92" s="25">
        <v>950</v>
      </c>
      <c r="E92" s="25">
        <v>1718429</v>
      </c>
      <c r="F92" s="25">
        <v>192456</v>
      </c>
      <c r="G92" s="25">
        <v>213558</v>
      </c>
      <c r="H92" s="51">
        <f>E92+F92+G92</f>
        <v>2124443</v>
      </c>
    </row>
    <row r="93" spans="1:8" x14ac:dyDescent="0.25">
      <c r="A93" s="16">
        <v>500</v>
      </c>
      <c r="B93" s="5" t="s">
        <v>36</v>
      </c>
      <c r="C93" s="25">
        <v>294</v>
      </c>
      <c r="D93" s="25">
        <v>307</v>
      </c>
      <c r="E93" s="25">
        <v>493654</v>
      </c>
      <c r="F93" s="25">
        <v>63311</v>
      </c>
      <c r="G93" s="25">
        <v>103147</v>
      </c>
      <c r="H93" s="51">
        <f>E93+F93+G93</f>
        <v>660112</v>
      </c>
    </row>
    <row r="94" spans="1:8" x14ac:dyDescent="0.25">
      <c r="C94" s="25"/>
      <c r="D94" s="25"/>
    </row>
    <row r="95" spans="1:8" x14ac:dyDescent="0.25">
      <c r="A95" s="30" t="s">
        <v>41</v>
      </c>
      <c r="B95" s="30"/>
      <c r="C95" s="30"/>
      <c r="D95" s="30"/>
      <c r="E95" s="30"/>
    </row>
    <row r="96" spans="1:8" x14ac:dyDescent="0.25">
      <c r="A96" s="30" t="s">
        <v>42</v>
      </c>
      <c r="B96" s="30"/>
      <c r="C96" s="30"/>
      <c r="D96" s="30"/>
      <c r="E96" s="30"/>
    </row>
    <row r="97" spans="1:9" x14ac:dyDescent="0.25">
      <c r="C97" s="25"/>
      <c r="D97" s="25"/>
    </row>
    <row r="98" spans="1:9" x14ac:dyDescent="0.25">
      <c r="A98" s="45" t="s">
        <v>89</v>
      </c>
      <c r="C98" s="25"/>
      <c r="D98" s="25"/>
    </row>
    <row r="99" spans="1:9" x14ac:dyDescent="0.25">
      <c r="A99" s="5"/>
      <c r="E99" s="5"/>
      <c r="F99" s="46" t="str">
        <f>F60</f>
        <v xml:space="preserve">                  Annual Wage Forms A and B   - 2023</v>
      </c>
      <c r="G99" s="5"/>
      <c r="H99" s="5"/>
    </row>
    <row r="100" spans="1:9" x14ac:dyDescent="0.25">
      <c r="A100" s="7" t="s">
        <v>2</v>
      </c>
      <c r="B100" s="7"/>
      <c r="C100" s="7"/>
      <c r="D100" s="7"/>
      <c r="E100" s="7"/>
      <c r="F100" s="7"/>
      <c r="G100" s="7"/>
      <c r="H100" s="7"/>
    </row>
    <row r="101" spans="1:9" x14ac:dyDescent="0.25">
      <c r="A101" s="7" t="s">
        <v>129</v>
      </c>
      <c r="B101" s="7"/>
      <c r="C101" s="7"/>
      <c r="D101" s="7"/>
      <c r="E101" s="7"/>
      <c r="F101" s="7"/>
      <c r="G101" s="7"/>
      <c r="H101" s="7"/>
    </row>
    <row r="102" spans="1:9" x14ac:dyDescent="0.25">
      <c r="A102" s="7" t="s">
        <v>3</v>
      </c>
      <c r="B102" s="7"/>
      <c r="C102" s="7"/>
      <c r="D102" s="7"/>
      <c r="E102" s="7"/>
      <c r="F102" s="7"/>
      <c r="G102" s="7"/>
      <c r="H102" s="7"/>
    </row>
    <row r="103" spans="1:9" x14ac:dyDescent="0.25">
      <c r="C103" s="25"/>
      <c r="D103" s="25"/>
    </row>
    <row r="104" spans="1:9" x14ac:dyDescent="0.25">
      <c r="E104" s="25" t="s">
        <v>90</v>
      </c>
    </row>
    <row r="106" spans="1:9" x14ac:dyDescent="0.25">
      <c r="C106" s="16"/>
      <c r="D106" s="16" t="s">
        <v>67</v>
      </c>
      <c r="E106" s="49" t="s">
        <v>68</v>
      </c>
      <c r="F106" s="49" t="s">
        <v>10</v>
      </c>
      <c r="G106" s="49" t="s">
        <v>69</v>
      </c>
      <c r="H106" s="49" t="s">
        <v>50</v>
      </c>
      <c r="I106" s="49"/>
    </row>
    <row r="107" spans="1:9" x14ac:dyDescent="0.25">
      <c r="C107" s="16" t="s">
        <v>67</v>
      </c>
      <c r="D107" s="16" t="s">
        <v>70</v>
      </c>
      <c r="E107" s="49" t="s">
        <v>71</v>
      </c>
      <c r="F107" s="49" t="s">
        <v>72</v>
      </c>
      <c r="G107" s="49" t="s">
        <v>73</v>
      </c>
      <c r="H107" s="49" t="s">
        <v>74</v>
      </c>
      <c r="I107" s="49"/>
    </row>
    <row r="108" spans="1:9" x14ac:dyDescent="0.25">
      <c r="A108" s="16" t="s">
        <v>16</v>
      </c>
      <c r="B108" s="5" t="s">
        <v>17</v>
      </c>
      <c r="C108" s="16" t="s">
        <v>70</v>
      </c>
      <c r="D108" s="16" t="s">
        <v>75</v>
      </c>
      <c r="E108" s="49" t="s">
        <v>76</v>
      </c>
      <c r="F108" s="49" t="s">
        <v>77</v>
      </c>
      <c r="G108" s="49" t="s">
        <v>78</v>
      </c>
      <c r="H108" s="49" t="s">
        <v>79</v>
      </c>
      <c r="I108" s="49"/>
    </row>
    <row r="109" spans="1:9" x14ac:dyDescent="0.25">
      <c r="A109" s="16" t="s">
        <v>24</v>
      </c>
      <c r="C109" s="16" t="s">
        <v>80</v>
      </c>
      <c r="D109" s="16" t="s">
        <v>81</v>
      </c>
      <c r="E109" s="49" t="s">
        <v>82</v>
      </c>
      <c r="F109" s="49" t="s">
        <v>83</v>
      </c>
      <c r="G109" s="49" t="s">
        <v>84</v>
      </c>
      <c r="H109" s="49" t="s">
        <v>85</v>
      </c>
      <c r="I109" s="49"/>
    </row>
    <row r="110" spans="1:9" x14ac:dyDescent="0.25">
      <c r="A110" s="45" t="s">
        <v>91</v>
      </c>
      <c r="C110" s="25"/>
      <c r="D110" s="25"/>
    </row>
    <row r="111" spans="1:9" x14ac:dyDescent="0.25">
      <c r="C111" s="25"/>
      <c r="D111" s="25"/>
    </row>
    <row r="112" spans="1:9" x14ac:dyDescent="0.25">
      <c r="A112" s="16">
        <v>100</v>
      </c>
      <c r="B112" s="5" t="s">
        <v>32</v>
      </c>
      <c r="C112" s="25">
        <v>371.66666666666663</v>
      </c>
      <c r="D112" s="25">
        <v>371.66666666666663</v>
      </c>
      <c r="E112" s="25">
        <v>1141894.32</v>
      </c>
      <c r="H112" s="51">
        <f>E112+F112+G112</f>
        <v>1141894.32</v>
      </c>
    </row>
    <row r="113" spans="1:9" x14ac:dyDescent="0.25">
      <c r="A113" s="16">
        <v>200</v>
      </c>
      <c r="B113" s="5" t="s">
        <v>33</v>
      </c>
      <c r="C113" s="25">
        <v>464.58333333333331</v>
      </c>
      <c r="D113" s="25">
        <v>464.66666666666669</v>
      </c>
      <c r="E113" s="25">
        <v>1452772.23</v>
      </c>
      <c r="F113" s="25">
        <v>4001</v>
      </c>
      <c r="G113" s="25">
        <v>11839</v>
      </c>
      <c r="H113" s="51">
        <f t="shared" ref="H113:H116" si="9">E113+F113+G113</f>
        <v>1468612.23</v>
      </c>
    </row>
    <row r="114" spans="1:9" x14ac:dyDescent="0.25">
      <c r="A114" s="16">
        <v>300</v>
      </c>
      <c r="B114" s="5" t="s">
        <v>34</v>
      </c>
      <c r="C114" s="25">
        <v>416.91666666666663</v>
      </c>
      <c r="D114" s="25">
        <v>418.41666666666669</v>
      </c>
      <c r="E114" s="25">
        <v>767100</v>
      </c>
      <c r="F114" s="25">
        <v>61216</v>
      </c>
      <c r="G114" s="25">
        <v>125701</v>
      </c>
      <c r="H114" s="51">
        <f t="shared" si="9"/>
        <v>954017</v>
      </c>
    </row>
    <row r="115" spans="1:9" x14ac:dyDescent="0.25">
      <c r="A115" s="16">
        <v>400</v>
      </c>
      <c r="B115" s="5" t="s">
        <v>35</v>
      </c>
      <c r="C115" s="25">
        <v>260.75</v>
      </c>
      <c r="D115" s="25">
        <v>264.5</v>
      </c>
      <c r="E115" s="25">
        <v>493284</v>
      </c>
      <c r="F115" s="25">
        <v>43421</v>
      </c>
      <c r="G115" s="25">
        <v>65257</v>
      </c>
      <c r="H115" s="51">
        <f t="shared" si="9"/>
        <v>601962</v>
      </c>
    </row>
    <row r="116" spans="1:9" x14ac:dyDescent="0.25">
      <c r="A116" s="16">
        <v>500</v>
      </c>
      <c r="B116" s="5" t="s">
        <v>36</v>
      </c>
      <c r="C116" s="25">
        <v>76.25</v>
      </c>
      <c r="D116" s="25">
        <v>76.166666666666657</v>
      </c>
      <c r="E116" s="25">
        <v>142481.51</v>
      </c>
      <c r="F116" s="25">
        <v>10260</v>
      </c>
      <c r="G116" s="25">
        <v>20573</v>
      </c>
      <c r="H116" s="51">
        <f t="shared" si="9"/>
        <v>173314.51</v>
      </c>
    </row>
    <row r="117" spans="1:9" x14ac:dyDescent="0.25">
      <c r="C117" s="25"/>
      <c r="D117" s="25"/>
    </row>
    <row r="118" spans="1:9" x14ac:dyDescent="0.25">
      <c r="A118" s="45" t="s">
        <v>92</v>
      </c>
      <c r="C118" s="25"/>
      <c r="D118" s="25"/>
    </row>
    <row r="119" spans="1:9" x14ac:dyDescent="0.25">
      <c r="C119" s="25"/>
      <c r="D119" s="25"/>
    </row>
    <row r="120" spans="1:9" x14ac:dyDescent="0.25">
      <c r="A120" s="16">
        <v>100</v>
      </c>
      <c r="B120" s="5" t="s">
        <v>32</v>
      </c>
      <c r="C120" s="25">
        <v>1766</v>
      </c>
      <c r="D120" s="25">
        <v>1768</v>
      </c>
      <c r="E120" s="25">
        <v>3773376</v>
      </c>
      <c r="F120" s="25">
        <v>0</v>
      </c>
      <c r="G120" s="25">
        <v>0</v>
      </c>
      <c r="H120" s="51">
        <f>E120+F120+G120</f>
        <v>3773376</v>
      </c>
    </row>
    <row r="121" spans="1:9" x14ac:dyDescent="0.25">
      <c r="A121" s="16">
        <v>200</v>
      </c>
      <c r="B121" s="5" t="s">
        <v>33</v>
      </c>
      <c r="C121" s="25">
        <v>1940</v>
      </c>
      <c r="D121" s="25">
        <v>1968</v>
      </c>
      <c r="E121" s="25">
        <v>4036389</v>
      </c>
      <c r="F121" s="25">
        <v>27572</v>
      </c>
      <c r="G121" s="25">
        <v>99532</v>
      </c>
      <c r="H121" s="51">
        <f t="shared" ref="H121:H124" si="10">E121+F121+G121</f>
        <v>4163493</v>
      </c>
    </row>
    <row r="122" spans="1:9" x14ac:dyDescent="0.25">
      <c r="A122" s="16">
        <v>300</v>
      </c>
      <c r="B122" s="5" t="s">
        <v>34</v>
      </c>
      <c r="C122" s="25">
        <v>4416</v>
      </c>
      <c r="D122" s="25">
        <v>4466</v>
      </c>
      <c r="E122" s="25">
        <v>8025484</v>
      </c>
      <c r="F122" s="25">
        <v>998152</v>
      </c>
      <c r="G122" s="25">
        <v>1251267</v>
      </c>
      <c r="H122" s="51">
        <f t="shared" si="10"/>
        <v>10274903</v>
      </c>
    </row>
    <row r="123" spans="1:9" x14ac:dyDescent="0.25">
      <c r="A123" s="16">
        <v>400</v>
      </c>
      <c r="B123" s="5" t="s">
        <v>35</v>
      </c>
      <c r="C123" s="25">
        <v>2607</v>
      </c>
      <c r="D123" s="25">
        <v>2645</v>
      </c>
      <c r="E123" s="25">
        <v>4846138</v>
      </c>
      <c r="F123" s="25">
        <v>578703</v>
      </c>
      <c r="G123" s="25">
        <v>727991</v>
      </c>
      <c r="H123" s="51">
        <f t="shared" si="10"/>
        <v>6152832</v>
      </c>
    </row>
    <row r="124" spans="1:9" x14ac:dyDescent="0.25">
      <c r="A124" s="16">
        <v>500</v>
      </c>
      <c r="B124" s="5" t="s">
        <v>36</v>
      </c>
      <c r="C124" s="25">
        <v>807</v>
      </c>
      <c r="D124" s="25">
        <v>812</v>
      </c>
      <c r="E124" s="25">
        <v>1382622</v>
      </c>
      <c r="F124" s="25">
        <v>131658</v>
      </c>
      <c r="G124" s="25">
        <v>265815</v>
      </c>
      <c r="H124" s="51">
        <f t="shared" si="10"/>
        <v>1780095</v>
      </c>
    </row>
    <row r="125" spans="1:9" x14ac:dyDescent="0.25">
      <c r="C125" s="25"/>
      <c r="D125" s="25"/>
    </row>
    <row r="126" spans="1:9" s="2" customFormat="1" x14ac:dyDescent="0.25">
      <c r="A126" s="45" t="s">
        <v>93</v>
      </c>
      <c r="B126" s="5"/>
      <c r="C126" s="25"/>
      <c r="D126" s="25"/>
      <c r="E126" s="25"/>
      <c r="F126" s="25"/>
      <c r="G126" s="25"/>
      <c r="H126" s="25"/>
      <c r="I126" s="25"/>
    </row>
    <row r="127" spans="1:9" x14ac:dyDescent="0.25">
      <c r="C127" s="25"/>
      <c r="D127" s="25"/>
    </row>
    <row r="128" spans="1:9" x14ac:dyDescent="0.25">
      <c r="A128" s="16">
        <v>100</v>
      </c>
      <c r="B128" s="5" t="s">
        <v>32</v>
      </c>
      <c r="C128" s="25">
        <v>292</v>
      </c>
      <c r="D128" s="25">
        <v>296</v>
      </c>
      <c r="E128" s="25">
        <v>543616</v>
      </c>
      <c r="F128" s="25">
        <v>0</v>
      </c>
      <c r="G128" s="25">
        <v>62826</v>
      </c>
      <c r="H128" s="51">
        <f>E128+F128+G128</f>
        <v>606442</v>
      </c>
    </row>
    <row r="129" spans="1:8" x14ac:dyDescent="0.25">
      <c r="A129" s="16">
        <v>200</v>
      </c>
      <c r="B129" s="5" t="s">
        <v>33</v>
      </c>
      <c r="C129" s="25">
        <v>221</v>
      </c>
      <c r="D129" s="25">
        <v>223</v>
      </c>
      <c r="E129" s="25">
        <v>401539</v>
      </c>
      <c r="F129" s="25">
        <v>8015</v>
      </c>
      <c r="G129" s="25">
        <v>56544</v>
      </c>
      <c r="H129" s="51">
        <f t="shared" ref="H129:H132" si="11">E129+F129+G129</f>
        <v>466098</v>
      </c>
    </row>
    <row r="130" spans="1:8" x14ac:dyDescent="0.25">
      <c r="A130" s="16">
        <v>300</v>
      </c>
      <c r="B130" s="5" t="s">
        <v>34</v>
      </c>
      <c r="C130" s="25">
        <v>812</v>
      </c>
      <c r="D130" s="25">
        <v>827</v>
      </c>
      <c r="E130" s="25">
        <v>1482834</v>
      </c>
      <c r="F130" s="25">
        <v>207070</v>
      </c>
      <c r="G130" s="25">
        <v>917770</v>
      </c>
      <c r="H130" s="51">
        <f t="shared" si="11"/>
        <v>2607674</v>
      </c>
    </row>
    <row r="131" spans="1:8" x14ac:dyDescent="0.25">
      <c r="A131" s="16">
        <v>400</v>
      </c>
      <c r="B131" s="5" t="s">
        <v>35</v>
      </c>
      <c r="C131" s="25">
        <v>288</v>
      </c>
      <c r="D131" s="25">
        <v>290</v>
      </c>
      <c r="E131" s="25">
        <v>526438</v>
      </c>
      <c r="F131" s="25">
        <v>61987</v>
      </c>
      <c r="G131" s="25">
        <v>92769</v>
      </c>
      <c r="H131" s="51">
        <f t="shared" si="11"/>
        <v>681194</v>
      </c>
    </row>
    <row r="132" spans="1:8" x14ac:dyDescent="0.25">
      <c r="A132" s="16">
        <v>500</v>
      </c>
      <c r="B132" s="5" t="s">
        <v>36</v>
      </c>
      <c r="C132" s="25">
        <v>117</v>
      </c>
      <c r="D132" s="25">
        <v>123</v>
      </c>
      <c r="E132" s="25">
        <v>219309</v>
      </c>
      <c r="F132" s="25">
        <v>23876</v>
      </c>
      <c r="G132" s="25">
        <v>29761</v>
      </c>
      <c r="H132" s="51">
        <f t="shared" si="11"/>
        <v>272946</v>
      </c>
    </row>
    <row r="133" spans="1:8" x14ac:dyDescent="0.25">
      <c r="C133" s="25"/>
      <c r="D133" s="25"/>
    </row>
    <row r="134" spans="1:8" x14ac:dyDescent="0.25">
      <c r="A134" s="30" t="s">
        <v>41</v>
      </c>
      <c r="B134" s="30"/>
      <c r="C134" s="30"/>
      <c r="D134" s="30"/>
    </row>
    <row r="135" spans="1:8" x14ac:dyDescent="0.25">
      <c r="A135" s="30" t="s">
        <v>42</v>
      </c>
      <c r="B135" s="30"/>
      <c r="C135" s="30"/>
      <c r="D135" s="30"/>
    </row>
    <row r="136" spans="1:8" x14ac:dyDescent="0.25">
      <c r="C136" s="25"/>
      <c r="D136" s="25"/>
    </row>
    <row r="137" spans="1:8" x14ac:dyDescent="0.25">
      <c r="A137" s="45" t="s">
        <v>94</v>
      </c>
      <c r="C137" s="25"/>
      <c r="D137" s="25"/>
    </row>
    <row r="138" spans="1:8" x14ac:dyDescent="0.25">
      <c r="A138" s="5"/>
      <c r="E138" s="5"/>
      <c r="F138" s="46" t="str">
        <f>F60</f>
        <v xml:space="preserve">                  Annual Wage Forms A and B   - 2023</v>
      </c>
      <c r="G138" s="5"/>
      <c r="H138" s="5"/>
    </row>
    <row r="139" spans="1:8" x14ac:dyDescent="0.25">
      <c r="A139" s="7" t="s">
        <v>2</v>
      </c>
      <c r="B139" s="7"/>
      <c r="C139" s="7"/>
      <c r="D139" s="7"/>
      <c r="E139" s="7"/>
      <c r="F139" s="7"/>
      <c r="G139" s="7"/>
      <c r="H139" s="7"/>
    </row>
    <row r="140" spans="1:8" x14ac:dyDescent="0.25">
      <c r="A140" s="7" t="s">
        <v>129</v>
      </c>
      <c r="B140" s="7"/>
      <c r="C140" s="7"/>
      <c r="D140" s="7"/>
      <c r="E140" s="7"/>
      <c r="F140" s="7"/>
      <c r="G140" s="7"/>
      <c r="H140" s="7"/>
    </row>
    <row r="141" spans="1:8" x14ac:dyDescent="0.25">
      <c r="A141" s="7" t="s">
        <v>3</v>
      </c>
      <c r="B141" s="7"/>
      <c r="C141" s="7"/>
      <c r="D141" s="7"/>
      <c r="E141" s="7"/>
      <c r="F141" s="7"/>
      <c r="G141" s="7"/>
      <c r="H141" s="7"/>
    </row>
    <row r="142" spans="1:8" x14ac:dyDescent="0.25">
      <c r="C142" s="25"/>
      <c r="D142" s="25"/>
    </row>
    <row r="143" spans="1:8" x14ac:dyDescent="0.25">
      <c r="E143" s="25" t="s">
        <v>90</v>
      </c>
    </row>
    <row r="145" spans="1:9" x14ac:dyDescent="0.25">
      <c r="C145" s="16"/>
      <c r="D145" s="16" t="s">
        <v>67</v>
      </c>
      <c r="E145" s="49" t="s">
        <v>68</v>
      </c>
      <c r="F145" s="49" t="s">
        <v>10</v>
      </c>
      <c r="G145" s="49" t="s">
        <v>69</v>
      </c>
      <c r="H145" s="49" t="s">
        <v>50</v>
      </c>
      <c r="I145" s="49"/>
    </row>
    <row r="146" spans="1:9" x14ac:dyDescent="0.25">
      <c r="C146" s="16" t="s">
        <v>67</v>
      </c>
      <c r="D146" s="16" t="s">
        <v>70</v>
      </c>
      <c r="E146" s="49" t="s">
        <v>71</v>
      </c>
      <c r="F146" s="49" t="s">
        <v>72</v>
      </c>
      <c r="G146" s="49" t="s">
        <v>73</v>
      </c>
      <c r="H146" s="49" t="s">
        <v>74</v>
      </c>
      <c r="I146" s="49"/>
    </row>
    <row r="147" spans="1:9" x14ac:dyDescent="0.25">
      <c r="A147" s="16" t="s">
        <v>16</v>
      </c>
      <c r="B147" s="5" t="s">
        <v>17</v>
      </c>
      <c r="C147" s="16" t="s">
        <v>70</v>
      </c>
      <c r="D147" s="16" t="s">
        <v>75</v>
      </c>
      <c r="E147" s="49" t="s">
        <v>76</v>
      </c>
      <c r="F147" s="49" t="s">
        <v>77</v>
      </c>
      <c r="G147" s="49" t="s">
        <v>78</v>
      </c>
      <c r="H147" s="49" t="s">
        <v>79</v>
      </c>
      <c r="I147" s="49"/>
    </row>
    <row r="148" spans="1:9" x14ac:dyDescent="0.25">
      <c r="A148" s="16" t="s">
        <v>24</v>
      </c>
      <c r="C148" s="16" t="s">
        <v>80</v>
      </c>
      <c r="D148" s="16" t="s">
        <v>81</v>
      </c>
      <c r="E148" s="49" t="s">
        <v>82</v>
      </c>
      <c r="F148" s="49" t="s">
        <v>83</v>
      </c>
      <c r="G148" s="49" t="s">
        <v>84</v>
      </c>
      <c r="H148" s="49" t="s">
        <v>85</v>
      </c>
      <c r="I148" s="49"/>
    </row>
    <row r="149" spans="1:9" x14ac:dyDescent="0.25">
      <c r="A149" s="45" t="s">
        <v>95</v>
      </c>
      <c r="C149" s="25"/>
      <c r="D149" s="25"/>
    </row>
    <row r="150" spans="1:9" x14ac:dyDescent="0.25">
      <c r="C150" s="25"/>
      <c r="D150" s="25"/>
    </row>
    <row r="151" spans="1:9" x14ac:dyDescent="0.25">
      <c r="A151" s="16">
        <v>100</v>
      </c>
      <c r="B151" s="5" t="s">
        <v>32</v>
      </c>
      <c r="C151" s="25">
        <v>3162.4166666666665</v>
      </c>
      <c r="D151" s="25">
        <v>3169.8333333333335</v>
      </c>
      <c r="E151" s="25">
        <v>7000285.5599999996</v>
      </c>
      <c r="F151" s="25">
        <v>232.66</v>
      </c>
      <c r="G151" s="25">
        <v>609973.03</v>
      </c>
      <c r="H151" s="51">
        <f>E151+F151+G151</f>
        <v>7610491.25</v>
      </c>
    </row>
    <row r="152" spans="1:9" x14ac:dyDescent="0.25">
      <c r="A152" s="16">
        <v>200</v>
      </c>
      <c r="B152" s="5" t="s">
        <v>33</v>
      </c>
      <c r="C152" s="25">
        <v>1933.4999999999998</v>
      </c>
      <c r="D152" s="25">
        <v>1939</v>
      </c>
      <c r="E152" s="25">
        <v>3794732.0100000002</v>
      </c>
      <c r="F152" s="25">
        <v>158550.22999999998</v>
      </c>
      <c r="G152" s="25">
        <v>534171.17999999993</v>
      </c>
      <c r="H152" s="51">
        <f t="shared" ref="H152:H155" si="12">E152+F152+G152</f>
        <v>4487453.42</v>
      </c>
    </row>
    <row r="153" spans="1:9" x14ac:dyDescent="0.25">
      <c r="A153" s="16">
        <v>300</v>
      </c>
      <c r="B153" s="5" t="s">
        <v>34</v>
      </c>
      <c r="C153" s="25">
        <v>8019.25</v>
      </c>
      <c r="D153" s="25">
        <v>8061.75</v>
      </c>
      <c r="E153" s="25">
        <v>15178584.49</v>
      </c>
      <c r="F153" s="25">
        <v>1596608.1600000001</v>
      </c>
      <c r="G153" s="25">
        <v>2614340.5</v>
      </c>
      <c r="H153" s="51">
        <f t="shared" si="12"/>
        <v>19389533.149999999</v>
      </c>
    </row>
    <row r="154" spans="1:9" x14ac:dyDescent="0.25">
      <c r="A154" s="16">
        <v>400</v>
      </c>
      <c r="B154" s="5" t="s">
        <v>35</v>
      </c>
      <c r="C154" s="25">
        <v>4866.4166666666661</v>
      </c>
      <c r="D154" s="25">
        <v>4894.9166666666661</v>
      </c>
      <c r="E154" s="25">
        <v>8825673.839999998</v>
      </c>
      <c r="F154" s="25">
        <v>641903.68000000005</v>
      </c>
      <c r="G154" s="25">
        <v>1517156.83</v>
      </c>
      <c r="H154" s="51">
        <f t="shared" si="12"/>
        <v>10984734.349999998</v>
      </c>
    </row>
    <row r="155" spans="1:9" x14ac:dyDescent="0.25">
      <c r="A155" s="16">
        <v>500</v>
      </c>
      <c r="B155" s="5" t="s">
        <v>36</v>
      </c>
      <c r="C155" s="25">
        <v>834.41666666666663</v>
      </c>
      <c r="D155" s="25">
        <v>837.16666666666663</v>
      </c>
      <c r="E155" s="25">
        <v>1804619.79</v>
      </c>
      <c r="F155" s="25">
        <v>64768.7</v>
      </c>
      <c r="G155" s="25">
        <v>176251.72999999998</v>
      </c>
      <c r="H155" s="51">
        <f t="shared" si="12"/>
        <v>2045640.22</v>
      </c>
    </row>
    <row r="156" spans="1:9" x14ac:dyDescent="0.25">
      <c r="C156" s="25"/>
      <c r="D156" s="25"/>
      <c r="H156" s="52"/>
    </row>
    <row r="157" spans="1:9" x14ac:dyDescent="0.25">
      <c r="A157" s="45" t="s">
        <v>96</v>
      </c>
      <c r="C157" s="25"/>
      <c r="D157" s="25"/>
    </row>
    <row r="158" spans="1:9" x14ac:dyDescent="0.25">
      <c r="C158" s="25"/>
      <c r="D158" s="25"/>
    </row>
    <row r="159" spans="1:9" x14ac:dyDescent="0.25">
      <c r="A159" s="16">
        <v>100</v>
      </c>
      <c r="B159" s="5" t="s">
        <v>32</v>
      </c>
      <c r="C159" s="25">
        <f t="shared" ref="C159:H163" si="13">C73+C81+C89+C112+C120+C128+C151</f>
        <v>8236.0833333333321</v>
      </c>
      <c r="D159" s="25">
        <f t="shared" si="13"/>
        <v>8264.25</v>
      </c>
      <c r="E159" s="25">
        <f t="shared" si="13"/>
        <v>18221221.879999999</v>
      </c>
      <c r="F159" s="25">
        <f t="shared" si="13"/>
        <v>232.66</v>
      </c>
      <c r="G159" s="25">
        <f>G73+G81+G89+G112+G120+G128+G151</f>
        <v>672799.03</v>
      </c>
      <c r="H159" s="25">
        <f t="shared" si="13"/>
        <v>18894253.57</v>
      </c>
    </row>
    <row r="160" spans="1:9" x14ac:dyDescent="0.25">
      <c r="A160" s="16">
        <v>200</v>
      </c>
      <c r="B160" s="5" t="s">
        <v>33</v>
      </c>
      <c r="C160" s="25">
        <f t="shared" si="13"/>
        <v>10227.833333333332</v>
      </c>
      <c r="D160" s="25">
        <f t="shared" si="13"/>
        <v>10312.083333333332</v>
      </c>
      <c r="E160" s="25">
        <f t="shared" si="13"/>
        <v>21372607.650000002</v>
      </c>
      <c r="F160" s="25">
        <f t="shared" si="13"/>
        <v>626579.97</v>
      </c>
      <c r="G160" s="25">
        <f t="shared" si="13"/>
        <v>1133645.01</v>
      </c>
      <c r="H160" s="25">
        <f t="shared" si="13"/>
        <v>23132832.630000003</v>
      </c>
    </row>
    <row r="161" spans="1:9" x14ac:dyDescent="0.25">
      <c r="A161" s="16">
        <v>300</v>
      </c>
      <c r="B161" s="5" t="s">
        <v>34</v>
      </c>
      <c r="C161" s="25">
        <f t="shared" si="13"/>
        <v>28668.466666666667</v>
      </c>
      <c r="D161" s="25">
        <f t="shared" si="13"/>
        <v>29232.75</v>
      </c>
      <c r="E161" s="25">
        <f t="shared" si="13"/>
        <v>52792530.289999999</v>
      </c>
      <c r="F161" s="25">
        <f t="shared" si="13"/>
        <v>7729260.96</v>
      </c>
      <c r="G161" s="25">
        <f t="shared" si="13"/>
        <v>9734558.6899999995</v>
      </c>
      <c r="H161" s="25">
        <f t="shared" si="13"/>
        <v>70256349.939999998</v>
      </c>
    </row>
    <row r="162" spans="1:9" x14ac:dyDescent="0.25">
      <c r="A162" s="16">
        <v>400</v>
      </c>
      <c r="B162" s="5" t="s">
        <v>35</v>
      </c>
      <c r="C162" s="25">
        <f t="shared" si="13"/>
        <v>18095.466666666667</v>
      </c>
      <c r="D162" s="25">
        <f t="shared" si="13"/>
        <v>18387.083333333336</v>
      </c>
      <c r="E162" s="25">
        <f t="shared" si="13"/>
        <v>33493709.350000001</v>
      </c>
      <c r="F162" s="25">
        <f t="shared" si="13"/>
        <v>3780386.5900000003</v>
      </c>
      <c r="G162" s="25">
        <f t="shared" si="13"/>
        <v>4912183.62</v>
      </c>
      <c r="H162" s="25">
        <f t="shared" si="13"/>
        <v>42186279.560000002</v>
      </c>
    </row>
    <row r="163" spans="1:9" x14ac:dyDescent="0.25">
      <c r="A163" s="16">
        <v>500</v>
      </c>
      <c r="B163" s="5" t="s">
        <v>36</v>
      </c>
      <c r="C163" s="25">
        <f t="shared" si="13"/>
        <v>4904.9666666666672</v>
      </c>
      <c r="D163" s="25">
        <f t="shared" si="13"/>
        <v>5001.166666666667</v>
      </c>
      <c r="E163" s="25">
        <f t="shared" si="13"/>
        <v>8681319.2199999988</v>
      </c>
      <c r="F163" s="25">
        <f t="shared" si="13"/>
        <v>767090.85999999987</v>
      </c>
      <c r="G163" s="25">
        <f t="shared" si="13"/>
        <v>1413219.49</v>
      </c>
      <c r="H163" s="25">
        <f t="shared" si="13"/>
        <v>10861629.57</v>
      </c>
    </row>
    <row r="164" spans="1:9" x14ac:dyDescent="0.25">
      <c r="C164" s="25"/>
      <c r="D164" s="25"/>
    </row>
    <row r="165" spans="1:9" s="2" customFormat="1" x14ac:dyDescent="0.25">
      <c r="A165" s="45" t="s">
        <v>97</v>
      </c>
      <c r="B165" s="5"/>
      <c r="C165" s="25"/>
      <c r="D165" s="25"/>
      <c r="E165" s="25"/>
      <c r="F165" s="25"/>
      <c r="G165" s="25"/>
      <c r="H165" s="25"/>
      <c r="I165" s="25"/>
    </row>
    <row r="166" spans="1:9" x14ac:dyDescent="0.25">
      <c r="C166" s="25"/>
      <c r="D166" s="25"/>
    </row>
    <row r="167" spans="1:9" x14ac:dyDescent="0.25">
      <c r="A167" s="16">
        <v>100</v>
      </c>
      <c r="B167" s="5" t="s">
        <v>32</v>
      </c>
      <c r="C167" s="25">
        <v>1287.9166666666665</v>
      </c>
      <c r="D167" s="25">
        <v>606.83333333333337</v>
      </c>
      <c r="E167" s="25">
        <v>2427682.5700000003</v>
      </c>
      <c r="F167" s="25">
        <v>12578.83</v>
      </c>
      <c r="G167" s="25">
        <v>22367</v>
      </c>
      <c r="H167" s="51">
        <f>E167+F167+G167</f>
        <v>2462628.4000000004</v>
      </c>
    </row>
    <row r="168" spans="1:9" x14ac:dyDescent="0.25">
      <c r="A168" s="16">
        <v>200</v>
      </c>
      <c r="B168" s="5" t="s">
        <v>33</v>
      </c>
      <c r="C168" s="25">
        <v>5226.0833333333339</v>
      </c>
      <c r="D168" s="25">
        <v>3772.75</v>
      </c>
      <c r="E168" s="25">
        <v>9487401.370000001</v>
      </c>
      <c r="F168" s="25">
        <v>538142.24</v>
      </c>
      <c r="G168" s="25">
        <v>797278.90999999992</v>
      </c>
      <c r="H168" s="51">
        <f t="shared" ref="H168:H171" si="14">E168+F168+G168</f>
        <v>10822822.520000001</v>
      </c>
    </row>
    <row r="169" spans="1:9" x14ac:dyDescent="0.25">
      <c r="A169" s="16">
        <v>300</v>
      </c>
      <c r="B169" s="5" t="s">
        <v>34</v>
      </c>
      <c r="C169" s="25">
        <v>4209.8698249999998</v>
      </c>
      <c r="D169" s="25">
        <v>4212.416666666667</v>
      </c>
      <c r="E169" s="25">
        <v>7406198.0999999996</v>
      </c>
      <c r="F169" s="25">
        <v>1989507.9800000002</v>
      </c>
      <c r="G169" s="25">
        <v>1109872.49</v>
      </c>
      <c r="H169" s="51">
        <f t="shared" si="14"/>
        <v>10505578.57</v>
      </c>
    </row>
    <row r="170" spans="1:9" x14ac:dyDescent="0.25">
      <c r="A170" s="16">
        <v>400</v>
      </c>
      <c r="B170" s="5" t="s">
        <v>35</v>
      </c>
      <c r="C170" s="25">
        <v>4735.3333333333339</v>
      </c>
      <c r="D170" s="25">
        <v>4649.833333333333</v>
      </c>
      <c r="E170" s="25">
        <v>9686324.120000001</v>
      </c>
      <c r="F170" s="25">
        <v>1251001.99</v>
      </c>
      <c r="G170" s="25">
        <v>1011813.1199999999</v>
      </c>
      <c r="H170" s="51">
        <f t="shared" si="14"/>
        <v>11949139.23</v>
      </c>
    </row>
    <row r="171" spans="1:9" x14ac:dyDescent="0.25">
      <c r="A171" s="16">
        <v>500</v>
      </c>
      <c r="B171" s="5" t="s">
        <v>36</v>
      </c>
      <c r="C171" s="25">
        <v>2325.75</v>
      </c>
      <c r="D171" s="25">
        <v>2194.25</v>
      </c>
      <c r="E171" s="25">
        <v>4428473.57</v>
      </c>
      <c r="F171" s="25">
        <v>389582.46</v>
      </c>
      <c r="G171" s="25">
        <v>521457.29000000004</v>
      </c>
      <c r="H171" s="51">
        <f t="shared" si="14"/>
        <v>5339513.32</v>
      </c>
    </row>
    <row r="172" spans="1:9" x14ac:dyDescent="0.25">
      <c r="D172" s="25"/>
    </row>
    <row r="174" spans="1:9" x14ac:dyDescent="0.25">
      <c r="A174" s="30" t="s">
        <v>41</v>
      </c>
      <c r="B174" s="30"/>
      <c r="C174" s="30"/>
      <c r="D174" s="30"/>
      <c r="E174" s="30"/>
    </row>
    <row r="175" spans="1:9" x14ac:dyDescent="0.25">
      <c r="A175" s="30" t="s">
        <v>42</v>
      </c>
      <c r="B175" s="30"/>
      <c r="C175" s="30"/>
      <c r="D175" s="30"/>
      <c r="E175" s="30"/>
    </row>
    <row r="177" spans="1:9" x14ac:dyDescent="0.25">
      <c r="A177" s="45" t="s">
        <v>98</v>
      </c>
    </row>
    <row r="178" spans="1:9" x14ac:dyDescent="0.25">
      <c r="A178" s="1"/>
      <c r="B178" s="1"/>
      <c r="C178" s="1"/>
      <c r="D178" s="1"/>
      <c r="E178" s="1"/>
      <c r="F178" s="46" t="str">
        <f>F60</f>
        <v xml:space="preserve">                  Annual Wage Forms A and B   - 2023</v>
      </c>
      <c r="G178" s="1"/>
      <c r="H178" s="1"/>
      <c r="I178" s="1"/>
    </row>
    <row r="179" spans="1:9" x14ac:dyDescent="0.25">
      <c r="A179" s="7" t="s">
        <v>2</v>
      </c>
      <c r="B179" s="7"/>
      <c r="C179" s="7"/>
      <c r="D179" s="7"/>
      <c r="E179" s="7"/>
      <c r="F179" s="7"/>
      <c r="G179" s="7"/>
      <c r="H179" s="7"/>
      <c r="I179" s="5"/>
    </row>
    <row r="180" spans="1:9" x14ac:dyDescent="0.25">
      <c r="A180" s="7" t="s">
        <v>129</v>
      </c>
      <c r="B180" s="7"/>
      <c r="C180" s="7"/>
      <c r="D180" s="7"/>
      <c r="E180" s="7"/>
      <c r="F180" s="7"/>
      <c r="G180" s="7"/>
      <c r="H180" s="7"/>
      <c r="I180" s="5"/>
    </row>
    <row r="181" spans="1:9" x14ac:dyDescent="0.25">
      <c r="A181" s="7" t="s">
        <v>3</v>
      </c>
      <c r="B181" s="7"/>
      <c r="C181" s="7"/>
      <c r="D181" s="7"/>
      <c r="E181" s="7"/>
      <c r="F181" s="7"/>
      <c r="G181" s="7"/>
      <c r="H181" s="7"/>
      <c r="I181" s="5"/>
    </row>
    <row r="182" spans="1:9" x14ac:dyDescent="0.25">
      <c r="A182" s="5"/>
      <c r="E182" s="5"/>
      <c r="F182" s="5"/>
      <c r="G182" s="5"/>
      <c r="H182" s="5"/>
      <c r="I182" s="5"/>
    </row>
    <row r="183" spans="1:9" x14ac:dyDescent="0.25">
      <c r="A183" s="5"/>
      <c r="D183" s="16" t="s">
        <v>67</v>
      </c>
      <c r="E183" s="16" t="s">
        <v>9</v>
      </c>
      <c r="F183" s="16" t="s">
        <v>9</v>
      </c>
      <c r="G183" s="16"/>
      <c r="H183" s="16" t="s">
        <v>99</v>
      </c>
      <c r="I183" s="16"/>
    </row>
    <row r="184" spans="1:9" x14ac:dyDescent="0.25">
      <c r="A184" s="5"/>
      <c r="C184" s="16" t="s">
        <v>67</v>
      </c>
      <c r="D184" s="16" t="s">
        <v>70</v>
      </c>
      <c r="E184" s="16" t="s">
        <v>13</v>
      </c>
      <c r="F184" s="16" t="s">
        <v>13</v>
      </c>
      <c r="G184" s="16"/>
      <c r="H184" s="16" t="s">
        <v>100</v>
      </c>
      <c r="I184" s="16" t="s">
        <v>50</v>
      </c>
    </row>
    <row r="185" spans="1:9" x14ac:dyDescent="0.25">
      <c r="A185" s="5"/>
      <c r="C185" s="16" t="s">
        <v>70</v>
      </c>
      <c r="D185" s="16" t="s">
        <v>75</v>
      </c>
      <c r="E185" s="16" t="s">
        <v>101</v>
      </c>
      <c r="F185" s="16" t="s">
        <v>14</v>
      </c>
      <c r="G185" s="16" t="s">
        <v>10</v>
      </c>
      <c r="H185" s="16" t="s">
        <v>102</v>
      </c>
      <c r="I185" s="16" t="s">
        <v>103</v>
      </c>
    </row>
    <row r="186" spans="1:9" x14ac:dyDescent="0.25">
      <c r="A186" s="5"/>
      <c r="C186" s="16" t="s">
        <v>80</v>
      </c>
      <c r="D186" s="16" t="s">
        <v>81</v>
      </c>
      <c r="E186" s="16" t="s">
        <v>104</v>
      </c>
      <c r="F186" s="16" t="s">
        <v>105</v>
      </c>
      <c r="G186" s="16" t="s">
        <v>14</v>
      </c>
      <c r="H186" s="16" t="s">
        <v>106</v>
      </c>
      <c r="I186" s="16" t="s">
        <v>107</v>
      </c>
    </row>
    <row r="187" spans="1:9" x14ac:dyDescent="0.25">
      <c r="A187" s="45" t="s">
        <v>86</v>
      </c>
      <c r="C187" s="25"/>
      <c r="D187" s="25"/>
    </row>
    <row r="188" spans="1:9" x14ac:dyDescent="0.25">
      <c r="C188" s="25"/>
      <c r="D188" s="25"/>
    </row>
    <row r="189" spans="1:9" x14ac:dyDescent="0.25">
      <c r="A189" s="16">
        <v>600</v>
      </c>
      <c r="B189" s="5" t="s">
        <v>37</v>
      </c>
      <c r="C189" s="25">
        <v>15561</v>
      </c>
      <c r="D189" s="25">
        <v>16266</v>
      </c>
      <c r="E189" s="25">
        <v>23134034</v>
      </c>
      <c r="F189" s="25">
        <v>31091683</v>
      </c>
      <c r="G189" s="25">
        <v>2896975</v>
      </c>
      <c r="H189" s="25">
        <v>7847847</v>
      </c>
      <c r="I189" s="25">
        <f>F189+G189+H189</f>
        <v>41836505</v>
      </c>
    </row>
    <row r="190" spans="1:9" x14ac:dyDescent="0.25">
      <c r="A190" s="16">
        <v>700</v>
      </c>
      <c r="B190" s="5" t="s">
        <v>38</v>
      </c>
      <c r="C190" s="25">
        <f>SUM(C73:C77)+C189</f>
        <v>36960</v>
      </c>
      <c r="D190" s="25">
        <f>SUM(D73:D77)+D189</f>
        <v>38135</v>
      </c>
      <c r="E190" s="25">
        <f>SUM(E73:E77)+E189</f>
        <v>64159140</v>
      </c>
      <c r="F190" s="25">
        <f>SUM(E73:E77)+F189</f>
        <v>72116789</v>
      </c>
      <c r="G190" s="25">
        <f>SUM(F73:F77)+G189</f>
        <v>7618996</v>
      </c>
      <c r="H190" s="25">
        <f>SUM(G73:G77)+H189</f>
        <v>12737524</v>
      </c>
      <c r="I190" s="25">
        <f>SUM(H73:H77)+I189</f>
        <v>92473309</v>
      </c>
    </row>
    <row r="191" spans="1:9" x14ac:dyDescent="0.25">
      <c r="C191" s="25"/>
      <c r="D191" s="25"/>
    </row>
    <row r="192" spans="1:9" x14ac:dyDescent="0.25">
      <c r="A192" s="16" t="s">
        <v>87</v>
      </c>
      <c r="C192" s="25"/>
      <c r="D192" s="25"/>
    </row>
    <row r="193" spans="1:9" x14ac:dyDescent="0.25">
      <c r="C193" s="25"/>
      <c r="D193" s="25"/>
    </row>
    <row r="194" spans="1:9" x14ac:dyDescent="0.25">
      <c r="A194" s="16">
        <v>600</v>
      </c>
      <c r="B194" s="5" t="s">
        <v>37</v>
      </c>
      <c r="C194" s="25">
        <v>7659.25</v>
      </c>
      <c r="D194" s="25">
        <v>8137.75</v>
      </c>
      <c r="E194" s="25">
        <v>10514509.550000001</v>
      </c>
      <c r="F194" s="25">
        <v>12351792.770000001</v>
      </c>
      <c r="G194" s="25">
        <v>1222123.7399999998</v>
      </c>
      <c r="H194" s="25">
        <v>5818234.54</v>
      </c>
      <c r="I194" s="25">
        <f>F194+G194+H194</f>
        <v>19392151.050000001</v>
      </c>
    </row>
    <row r="195" spans="1:9" x14ac:dyDescent="0.25">
      <c r="A195" s="16">
        <v>700</v>
      </c>
      <c r="B195" s="5" t="s">
        <v>38</v>
      </c>
      <c r="C195" s="25">
        <f>SUM(C81:C85)+C194</f>
        <v>18823.900000000001</v>
      </c>
      <c r="D195" s="25">
        <f>SUM(D81:D85)+D194</f>
        <v>19499</v>
      </c>
      <c r="E195" s="25">
        <f>SUM(E81:E85)+E194</f>
        <v>30838290.190000001</v>
      </c>
      <c r="F195" s="25">
        <f>SUM(E81:E85)+F194</f>
        <v>32675573.410000004</v>
      </c>
      <c r="G195" s="25">
        <f>SUM(F81:F85)+G194</f>
        <v>4030039.35</v>
      </c>
      <c r="H195" s="25">
        <f>SUM(G81:G85)+H194</f>
        <v>8790244.1099999994</v>
      </c>
      <c r="I195" s="25">
        <f>SUM(H81:H85)+I194</f>
        <v>45495856.869999997</v>
      </c>
    </row>
    <row r="196" spans="1:9" x14ac:dyDescent="0.25">
      <c r="C196" s="25"/>
      <c r="D196" s="25"/>
    </row>
    <row r="197" spans="1:9" x14ac:dyDescent="0.25">
      <c r="A197" s="45" t="s">
        <v>88</v>
      </c>
      <c r="C197" s="25"/>
      <c r="D197" s="25"/>
    </row>
    <row r="198" spans="1:9" x14ac:dyDescent="0.25">
      <c r="C198" s="25"/>
      <c r="D198" s="25"/>
    </row>
    <row r="199" spans="1:9" x14ac:dyDescent="0.25">
      <c r="A199" s="16">
        <v>600</v>
      </c>
      <c r="B199" s="5" t="s">
        <v>37</v>
      </c>
      <c r="C199" s="25">
        <v>2618</v>
      </c>
      <c r="D199" s="25">
        <v>2682</v>
      </c>
      <c r="E199" s="25">
        <v>4471914</v>
      </c>
      <c r="F199" s="25">
        <v>4471914</v>
      </c>
      <c r="G199" s="25">
        <v>202557</v>
      </c>
      <c r="H199" s="25">
        <v>1521695</v>
      </c>
      <c r="I199" s="25">
        <f>F199+G199+H199</f>
        <v>6196166</v>
      </c>
    </row>
    <row r="200" spans="1:9" x14ac:dyDescent="0.25">
      <c r="A200" s="16">
        <v>700</v>
      </c>
      <c r="B200" s="5" t="s">
        <v>38</v>
      </c>
      <c r="C200" s="25">
        <f>SUM(C89:C93)+C199</f>
        <v>6515</v>
      </c>
      <c r="D200" s="25">
        <f>SUM(D89:D93)+D199</f>
        <v>6733</v>
      </c>
      <c r="E200" s="25">
        <f>SUM(E89:E93)+E199</f>
        <v>11845243</v>
      </c>
      <c r="F200" s="25">
        <f>SUM(E89:E93)+F199</f>
        <v>11845243</v>
      </c>
      <c r="G200" s="25">
        <f>SUM(F89:F93)+G199</f>
        <v>958177</v>
      </c>
      <c r="H200" s="25">
        <f>SUM(G89:G93)+H199</f>
        <v>2346876</v>
      </c>
      <c r="I200" s="25">
        <f>SUM(H89:H93)+I199</f>
        <v>15150296</v>
      </c>
    </row>
    <row r="201" spans="1:9" x14ac:dyDescent="0.25">
      <c r="C201" s="25"/>
      <c r="D201" s="25"/>
    </row>
    <row r="202" spans="1:9" x14ac:dyDescent="0.25">
      <c r="A202" s="45" t="s">
        <v>91</v>
      </c>
      <c r="C202" s="25"/>
      <c r="D202" s="25"/>
    </row>
    <row r="203" spans="1:9" x14ac:dyDescent="0.25">
      <c r="C203" s="25"/>
      <c r="D203" s="25"/>
    </row>
    <row r="204" spans="1:9" x14ac:dyDescent="0.25">
      <c r="A204" s="16">
        <v>600</v>
      </c>
      <c r="B204" s="5" t="s">
        <v>37</v>
      </c>
      <c r="C204" s="25">
        <v>1346.6666666666667</v>
      </c>
      <c r="D204" s="25">
        <v>1350.0833333333333</v>
      </c>
      <c r="E204" s="25">
        <v>2473033</v>
      </c>
      <c r="F204" s="25">
        <v>2567491</v>
      </c>
      <c r="G204" s="25">
        <v>202059</v>
      </c>
      <c r="H204" s="25">
        <v>504687</v>
      </c>
      <c r="I204" s="25">
        <f>F204+G204+H204</f>
        <v>3274237</v>
      </c>
    </row>
    <row r="205" spans="1:9" x14ac:dyDescent="0.25">
      <c r="A205" s="16">
        <v>700</v>
      </c>
      <c r="B205" s="5" t="s">
        <v>38</v>
      </c>
      <c r="C205" s="25">
        <f>SUM(C112:C116)+C204</f>
        <v>2936.833333333333</v>
      </c>
      <c r="D205" s="25">
        <f>SUM(D112:D116)+D204</f>
        <v>2945.5</v>
      </c>
      <c r="E205" s="25">
        <f>SUM(E112:E116)+E204</f>
        <v>6470565.0599999996</v>
      </c>
      <c r="F205" s="25">
        <f>SUM(E112:E116)+F204</f>
        <v>6565023.0599999996</v>
      </c>
      <c r="G205" s="25">
        <f>SUM(F112:F116)+G204</f>
        <v>320957</v>
      </c>
      <c r="H205" s="25">
        <f>SUM(G112:G116)+H204</f>
        <v>728057</v>
      </c>
      <c r="I205" s="25">
        <f>SUM(H112:H116)+I204</f>
        <v>7614037.0599999996</v>
      </c>
    </row>
    <row r="206" spans="1:9" x14ac:dyDescent="0.25">
      <c r="C206" s="25"/>
      <c r="D206" s="25"/>
    </row>
    <row r="207" spans="1:9" x14ac:dyDescent="0.25">
      <c r="A207" s="45" t="s">
        <v>92</v>
      </c>
      <c r="C207" s="25"/>
      <c r="D207" s="25"/>
    </row>
    <row r="208" spans="1:9" x14ac:dyDescent="0.25">
      <c r="C208" s="25"/>
      <c r="D208" s="25"/>
    </row>
    <row r="209" spans="1:9" x14ac:dyDescent="0.25">
      <c r="A209" s="16">
        <v>600</v>
      </c>
      <c r="B209" s="5" t="s">
        <v>37</v>
      </c>
      <c r="C209" s="25">
        <v>8700</v>
      </c>
      <c r="D209" s="25">
        <v>8872</v>
      </c>
      <c r="E209" s="25">
        <v>14936554</v>
      </c>
      <c r="F209" s="25">
        <v>15583254</v>
      </c>
      <c r="G209" s="25">
        <v>2279823</v>
      </c>
      <c r="H209" s="25">
        <v>4360745</v>
      </c>
      <c r="I209" s="25">
        <f>F209+G209+H209</f>
        <v>22223822</v>
      </c>
    </row>
    <row r="210" spans="1:9" x14ac:dyDescent="0.25">
      <c r="A210" s="16">
        <v>700</v>
      </c>
      <c r="B210" s="5" t="s">
        <v>38</v>
      </c>
      <c r="C210" s="25">
        <f>SUM(C120:C124)+C209</f>
        <v>20236</v>
      </c>
      <c r="D210" s="25">
        <f>SUM(D120:D124)+D209</f>
        <v>20531</v>
      </c>
      <c r="E210" s="25">
        <f>SUM(E120:E124)+E209</f>
        <v>37000563</v>
      </c>
      <c r="F210" s="25">
        <f>SUM(E120:E124)+F209</f>
        <v>37647263</v>
      </c>
      <c r="G210" s="25">
        <f>SUM(F120:F124)+G209</f>
        <v>4015908</v>
      </c>
      <c r="H210" s="25">
        <f>SUM(G120:G124)+H209</f>
        <v>6705350</v>
      </c>
      <c r="I210" s="25">
        <f>SUM(H120:H124)+I209</f>
        <v>48368521</v>
      </c>
    </row>
    <row r="211" spans="1:9" x14ac:dyDescent="0.25">
      <c r="C211" s="25"/>
      <c r="D211" s="25"/>
    </row>
    <row r="212" spans="1:9" x14ac:dyDescent="0.25">
      <c r="C212" s="25"/>
      <c r="D212" s="25"/>
    </row>
    <row r="213" spans="1:9" x14ac:dyDescent="0.25">
      <c r="A213" s="30" t="s">
        <v>41</v>
      </c>
      <c r="B213" s="30"/>
      <c r="C213" s="25"/>
      <c r="D213" s="25"/>
    </row>
    <row r="214" spans="1:9" x14ac:dyDescent="0.25">
      <c r="A214" s="30" t="s">
        <v>42</v>
      </c>
      <c r="B214" s="30"/>
      <c r="C214" s="25"/>
      <c r="D214" s="25"/>
    </row>
    <row r="216" spans="1:9" x14ac:dyDescent="0.25">
      <c r="A216" s="45" t="s">
        <v>108</v>
      </c>
      <c r="C216" s="25"/>
      <c r="D216" s="25"/>
    </row>
    <row r="217" spans="1:9" x14ac:dyDescent="0.25">
      <c r="A217" s="1"/>
      <c r="B217" s="1"/>
      <c r="C217" s="1"/>
      <c r="D217" s="1"/>
      <c r="E217" s="1"/>
      <c r="F217" s="46" t="str">
        <f>F60</f>
        <v xml:space="preserve">                  Annual Wage Forms A and B   - 2023</v>
      </c>
      <c r="G217" s="1"/>
      <c r="H217" s="1"/>
      <c r="I217" s="1"/>
    </row>
    <row r="218" spans="1:9" x14ac:dyDescent="0.25">
      <c r="A218" s="7" t="s">
        <v>2</v>
      </c>
      <c r="B218" s="7"/>
      <c r="C218" s="7"/>
      <c r="D218" s="7"/>
      <c r="E218" s="7"/>
      <c r="F218" s="7"/>
      <c r="G218" s="7"/>
      <c r="H218" s="7"/>
      <c r="I218" s="5"/>
    </row>
    <row r="219" spans="1:9" x14ac:dyDescent="0.25">
      <c r="A219" s="7" t="s">
        <v>129</v>
      </c>
      <c r="B219" s="7"/>
      <c r="C219" s="7"/>
      <c r="D219" s="7"/>
      <c r="E219" s="7"/>
      <c r="F219" s="7"/>
      <c r="G219" s="7"/>
      <c r="H219" s="7"/>
      <c r="I219" s="5"/>
    </row>
    <row r="220" spans="1:9" x14ac:dyDescent="0.25">
      <c r="A220" s="7" t="s">
        <v>3</v>
      </c>
      <c r="B220" s="7"/>
      <c r="C220" s="7"/>
      <c r="D220" s="7"/>
      <c r="E220" s="7"/>
      <c r="F220" s="7"/>
      <c r="G220" s="7"/>
      <c r="H220" s="7"/>
      <c r="I220" s="5"/>
    </row>
    <row r="221" spans="1:9" x14ac:dyDescent="0.25">
      <c r="A221" s="5"/>
      <c r="E221" s="5"/>
      <c r="F221" s="5"/>
      <c r="G221" s="5"/>
      <c r="H221" s="5"/>
      <c r="I221" s="5"/>
    </row>
    <row r="222" spans="1:9" x14ac:dyDescent="0.25">
      <c r="A222" s="5"/>
      <c r="D222" s="16" t="s">
        <v>67</v>
      </c>
      <c r="E222" s="16" t="s">
        <v>9</v>
      </c>
      <c r="F222" s="16" t="s">
        <v>9</v>
      </c>
      <c r="G222" s="16"/>
      <c r="H222" s="16" t="s">
        <v>99</v>
      </c>
      <c r="I222" s="16"/>
    </row>
    <row r="223" spans="1:9" x14ac:dyDescent="0.25">
      <c r="A223" s="5"/>
      <c r="C223" s="16" t="s">
        <v>67</v>
      </c>
      <c r="D223" s="16" t="s">
        <v>70</v>
      </c>
      <c r="E223" s="16" t="s">
        <v>13</v>
      </c>
      <c r="F223" s="16" t="s">
        <v>13</v>
      </c>
      <c r="G223" s="16"/>
      <c r="H223" s="16" t="s">
        <v>100</v>
      </c>
      <c r="I223" s="16" t="s">
        <v>50</v>
      </c>
    </row>
    <row r="224" spans="1:9" x14ac:dyDescent="0.25">
      <c r="A224" s="5"/>
      <c r="C224" s="16" t="s">
        <v>70</v>
      </c>
      <c r="D224" s="16" t="s">
        <v>75</v>
      </c>
      <c r="E224" s="16" t="s">
        <v>101</v>
      </c>
      <c r="F224" s="16" t="s">
        <v>14</v>
      </c>
      <c r="G224" s="16" t="s">
        <v>10</v>
      </c>
      <c r="H224" s="16" t="s">
        <v>102</v>
      </c>
      <c r="I224" s="16" t="s">
        <v>103</v>
      </c>
    </row>
    <row r="225" spans="1:9" x14ac:dyDescent="0.25">
      <c r="A225" s="5"/>
      <c r="C225" s="16" t="s">
        <v>80</v>
      </c>
      <c r="D225" s="16" t="s">
        <v>81</v>
      </c>
      <c r="E225" s="16" t="s">
        <v>104</v>
      </c>
      <c r="F225" s="16" t="s">
        <v>105</v>
      </c>
      <c r="G225" s="16" t="s">
        <v>14</v>
      </c>
      <c r="H225" s="16" t="s">
        <v>106</v>
      </c>
      <c r="I225" s="16" t="s">
        <v>130</v>
      </c>
    </row>
    <row r="226" spans="1:9" s="2" customFormat="1" x14ac:dyDescent="0.25">
      <c r="A226" s="45" t="s">
        <v>93</v>
      </c>
      <c r="B226" s="5"/>
      <c r="C226" s="25"/>
      <c r="D226" s="25"/>
      <c r="E226" s="25"/>
      <c r="F226" s="25"/>
      <c r="G226" s="25"/>
      <c r="H226" s="25"/>
      <c r="I226" s="25"/>
    </row>
    <row r="227" spans="1:9" x14ac:dyDescent="0.25">
      <c r="C227" s="25"/>
      <c r="D227" s="25"/>
    </row>
    <row r="228" spans="1:9" x14ac:dyDescent="0.25">
      <c r="A228" s="16">
        <v>600</v>
      </c>
      <c r="B228" s="5" t="s">
        <v>37</v>
      </c>
      <c r="C228" s="25">
        <v>1152</v>
      </c>
      <c r="D228" s="25">
        <v>1187</v>
      </c>
      <c r="E228" s="25">
        <v>2155844</v>
      </c>
      <c r="F228" s="25">
        <v>2474842</v>
      </c>
      <c r="G228" s="25">
        <v>218119</v>
      </c>
      <c r="H228" s="25">
        <v>189834</v>
      </c>
      <c r="I228" s="25">
        <f>F228+G228+H228</f>
        <v>2882795</v>
      </c>
    </row>
    <row r="229" spans="1:9" x14ac:dyDescent="0.25">
      <c r="A229" s="16">
        <v>700</v>
      </c>
      <c r="B229" s="5" t="s">
        <v>38</v>
      </c>
      <c r="C229" s="25">
        <f>SUM(C128:C132)+C228</f>
        <v>2882</v>
      </c>
      <c r="D229" s="25">
        <f>SUM(D128:D132)+D228</f>
        <v>2946</v>
      </c>
      <c r="E229" s="25">
        <f>SUM(E128:E132)+E228</f>
        <v>5329580</v>
      </c>
      <c r="F229" s="25">
        <f>SUM(E128:E132)+F228</f>
        <v>5648578</v>
      </c>
      <c r="G229" s="25">
        <f>SUM(F128:F132)+G228</f>
        <v>519067</v>
      </c>
      <c r="H229" s="25">
        <f>SUM(G128:G132)+H228</f>
        <v>1349504</v>
      </c>
      <c r="I229" s="25">
        <f>SUM(H128:H132) + I228</f>
        <v>7517149</v>
      </c>
    </row>
    <row r="230" spans="1:9" x14ac:dyDescent="0.25">
      <c r="C230" s="25"/>
      <c r="D230" s="25"/>
    </row>
    <row r="231" spans="1:9" x14ac:dyDescent="0.25">
      <c r="A231" s="45" t="s">
        <v>95</v>
      </c>
      <c r="C231" s="25"/>
      <c r="D231" s="25"/>
    </row>
    <row r="232" spans="1:9" x14ac:dyDescent="0.25">
      <c r="C232" s="25"/>
      <c r="D232" s="25"/>
    </row>
    <row r="233" spans="1:9" x14ac:dyDescent="0.25">
      <c r="A233" s="16">
        <v>600</v>
      </c>
      <c r="B233" s="5" t="s">
        <v>37</v>
      </c>
      <c r="C233" s="25">
        <v>14530.916666666666</v>
      </c>
      <c r="D233" s="25">
        <v>14790.416666666666</v>
      </c>
      <c r="E233" s="25">
        <v>22108922.140000001</v>
      </c>
      <c r="F233" s="25">
        <v>26358340.220000003</v>
      </c>
      <c r="G233" s="25">
        <v>3004263.75</v>
      </c>
      <c r="H233" s="25">
        <v>6384190.7699999996</v>
      </c>
      <c r="I233" s="25">
        <f>F233+G233+H233</f>
        <v>35746794.740000002</v>
      </c>
    </row>
    <row r="234" spans="1:9" x14ac:dyDescent="0.25">
      <c r="A234" s="16">
        <v>700</v>
      </c>
      <c r="B234" s="5" t="s">
        <v>38</v>
      </c>
      <c r="C234" s="25">
        <f>SUM(C151:C155) + C233</f>
        <v>33346.916666666664</v>
      </c>
      <c r="D234" s="25">
        <f>SUM(D151:D155) + D233</f>
        <v>33693.083333333336</v>
      </c>
      <c r="E234" s="25">
        <f>SUM(E151:E155) + E233</f>
        <v>58712817.829999998</v>
      </c>
      <c r="F234" s="25">
        <f>SUM(E151:E155) + F233</f>
        <v>62962235.909999996</v>
      </c>
      <c r="G234" s="25">
        <f>SUM(F151:F155) + G233</f>
        <v>5466327.1799999997</v>
      </c>
      <c r="H234" s="25">
        <f>SUM(G151:G155) + H233</f>
        <v>11836084.039999999</v>
      </c>
      <c r="I234" s="25">
        <f>SUM(H151:H155) + I233</f>
        <v>80264647.129999995</v>
      </c>
    </row>
    <row r="235" spans="1:9" x14ac:dyDescent="0.25">
      <c r="C235" s="25"/>
      <c r="D235" s="25"/>
    </row>
    <row r="236" spans="1:9" x14ac:dyDescent="0.25">
      <c r="A236" s="45" t="s">
        <v>96</v>
      </c>
      <c r="C236" s="25"/>
      <c r="D236" s="25"/>
    </row>
    <row r="237" spans="1:9" x14ac:dyDescent="0.25">
      <c r="C237" s="25"/>
      <c r="D237" s="25"/>
    </row>
    <row r="238" spans="1:9" x14ac:dyDescent="0.25">
      <c r="A238" s="16">
        <v>600</v>
      </c>
      <c r="B238" s="5" t="s">
        <v>37</v>
      </c>
      <c r="C238" s="25">
        <f t="shared" ref="C238:H238" si="15">C189+C194+C199+C204+C209+C228+C233</f>
        <v>51567.833333333336</v>
      </c>
      <c r="D238" s="25">
        <f t="shared" si="15"/>
        <v>53285.249999999993</v>
      </c>
      <c r="E238" s="25">
        <f t="shared" si="15"/>
        <v>79794810.689999998</v>
      </c>
      <c r="F238" s="25">
        <f t="shared" si="15"/>
        <v>94899316.99000001</v>
      </c>
      <c r="G238" s="25">
        <f t="shared" si="15"/>
        <v>10025920.49</v>
      </c>
      <c r="H238" s="25">
        <f t="shared" si="15"/>
        <v>26627233.309999999</v>
      </c>
      <c r="I238" s="25">
        <f>F238+G238+H238</f>
        <v>131552470.79000001</v>
      </c>
    </row>
    <row r="239" spans="1:9" x14ac:dyDescent="0.25">
      <c r="A239" s="16">
        <v>700</v>
      </c>
      <c r="B239" s="5" t="s">
        <v>38</v>
      </c>
      <c r="C239" s="25">
        <f>SUM(C159:C163)+C238</f>
        <v>121700.65</v>
      </c>
      <c r="D239" s="25">
        <f>SUM(D159:D163)+D238</f>
        <v>124482.58333333331</v>
      </c>
      <c r="E239" s="25">
        <f>SUM(E159:E163)+E238</f>
        <v>214356199.07999998</v>
      </c>
      <c r="F239" s="25">
        <f>SUM(E159:E163)+F238</f>
        <v>229460705.38</v>
      </c>
      <c r="G239" s="25">
        <f>SUM(F159:F163)+G238</f>
        <v>22929471.530000001</v>
      </c>
      <c r="H239" s="25">
        <f>SUM(G159:G163)+H238</f>
        <v>44493639.149999999</v>
      </c>
      <c r="I239" s="25">
        <f>SUM(H159:H163)+I238</f>
        <v>296883816.06</v>
      </c>
    </row>
    <row r="240" spans="1:9" x14ac:dyDescent="0.25">
      <c r="C240" s="25"/>
      <c r="D240" s="25"/>
    </row>
    <row r="241" spans="1:9" s="2" customFormat="1" x14ac:dyDescent="0.25">
      <c r="A241" s="45" t="s">
        <v>97</v>
      </c>
      <c r="B241" s="5"/>
      <c r="C241" s="25"/>
      <c r="D241" s="25"/>
      <c r="E241" s="25"/>
      <c r="F241" s="25"/>
      <c r="G241" s="25"/>
      <c r="H241" s="25"/>
      <c r="I241" s="25"/>
    </row>
    <row r="242" spans="1:9" x14ac:dyDescent="0.25">
      <c r="C242" s="25"/>
      <c r="D242" s="25"/>
    </row>
    <row r="243" spans="1:9" x14ac:dyDescent="0.25">
      <c r="A243" s="16">
        <v>600</v>
      </c>
      <c r="B243" s="5" t="s">
        <v>37</v>
      </c>
      <c r="C243" s="25">
        <v>3356.4166666666702</v>
      </c>
      <c r="D243" s="25">
        <v>3345</v>
      </c>
      <c r="E243" s="25">
        <v>5798566.6399999997</v>
      </c>
      <c r="F243" s="25">
        <v>5798566.6399999997</v>
      </c>
      <c r="G243" s="25">
        <v>1200878.8500000001</v>
      </c>
      <c r="H243" s="25">
        <v>1200965.28</v>
      </c>
      <c r="I243" s="25">
        <f>F243+G243+H243</f>
        <v>8200410.7700000005</v>
      </c>
    </row>
    <row r="244" spans="1:9" x14ac:dyDescent="0.25">
      <c r="A244" s="16">
        <v>700</v>
      </c>
      <c r="B244" s="5" t="s">
        <v>38</v>
      </c>
      <c r="C244" s="25">
        <f>SUM(C167:C171)+C243</f>
        <v>21141.369825000005</v>
      </c>
      <c r="D244" s="25">
        <f>SUM(D167:D171)+D243</f>
        <v>18781.083333333332</v>
      </c>
      <c r="E244" s="25">
        <f>SUM(E167:E171)+E243</f>
        <v>39234646.369999997</v>
      </c>
      <c r="F244" s="25">
        <f>SUM(E167:E171)+F243</f>
        <v>39234646.369999997</v>
      </c>
      <c r="G244" s="25">
        <f>SUM(F167:F171)+G243</f>
        <v>5381692.3499999996</v>
      </c>
      <c r="H244" s="25">
        <f>SUM(G167:G171)+H243</f>
        <v>4663754.09</v>
      </c>
      <c r="I244" s="25">
        <f>SUM(H167:H171)+I243</f>
        <v>49280092.810000002</v>
      </c>
    </row>
    <row r="245" spans="1:9" x14ac:dyDescent="0.25">
      <c r="E245" s="5"/>
    </row>
    <row r="246" spans="1:9" x14ac:dyDescent="0.25">
      <c r="A246" s="30" t="s">
        <v>41</v>
      </c>
      <c r="B246" s="30"/>
      <c r="C246" s="25"/>
      <c r="D246" s="25"/>
    </row>
    <row r="247" spans="1:9" ht="13.5" customHeight="1" x14ac:dyDescent="0.25">
      <c r="A247" s="30" t="s">
        <v>42</v>
      </c>
      <c r="B247" s="30"/>
      <c r="C247" s="25"/>
      <c r="D247" s="25"/>
    </row>
    <row r="249" spans="1:9" x14ac:dyDescent="0.25">
      <c r="A249" s="25" t="s">
        <v>109</v>
      </c>
      <c r="B249" s="25"/>
      <c r="C249" s="25"/>
      <c r="D249" s="25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46" t="str">
        <f>F60</f>
        <v xml:space="preserve">                  Annual Wage Forms A and B   - 2023</v>
      </c>
      <c r="G250" s="1"/>
      <c r="H250" s="1"/>
      <c r="I250" s="1"/>
    </row>
    <row r="251" spans="1:9" x14ac:dyDescent="0.25">
      <c r="A251" s="7" t="s">
        <v>2</v>
      </c>
      <c r="B251" s="7"/>
      <c r="C251" s="7"/>
      <c r="D251" s="7"/>
      <c r="E251" s="7"/>
      <c r="F251" s="7"/>
      <c r="G251" s="7"/>
      <c r="H251" s="7"/>
      <c r="I251" s="7"/>
    </row>
    <row r="252" spans="1:9" x14ac:dyDescent="0.25">
      <c r="A252" s="7" t="s">
        <v>129</v>
      </c>
      <c r="B252" s="7"/>
      <c r="C252" s="7"/>
      <c r="D252" s="7"/>
      <c r="E252" s="7"/>
      <c r="F252" s="7"/>
      <c r="G252" s="7"/>
      <c r="H252" s="7"/>
      <c r="I252" s="7"/>
    </row>
    <row r="253" spans="1:9" x14ac:dyDescent="0.25">
      <c r="A253" s="7" t="s">
        <v>3</v>
      </c>
      <c r="B253" s="7"/>
      <c r="C253" s="7"/>
      <c r="D253" s="7"/>
      <c r="E253" s="7"/>
      <c r="F253" s="7"/>
      <c r="G253" s="7"/>
      <c r="H253" s="7"/>
      <c r="I253" s="7"/>
    </row>
    <row r="254" spans="1:9" x14ac:dyDescent="0.25">
      <c r="A254" s="25"/>
      <c r="B254" s="25"/>
      <c r="C254" s="25"/>
      <c r="D254" s="25"/>
      <c r="G254" s="1"/>
      <c r="H254" s="1"/>
      <c r="I254" s="1"/>
    </row>
    <row r="255" spans="1:9" x14ac:dyDescent="0.25">
      <c r="A255" s="25"/>
      <c r="B255" s="25"/>
      <c r="C255" s="25" t="s">
        <v>133</v>
      </c>
      <c r="D255" s="25"/>
      <c r="G255" s="1"/>
      <c r="H255" s="1"/>
      <c r="I255" s="1"/>
    </row>
    <row r="256" spans="1:9" x14ac:dyDescent="0.25">
      <c r="A256" s="25"/>
      <c r="B256" s="25"/>
      <c r="C256" s="25"/>
      <c r="D256" s="25"/>
      <c r="G256" s="1"/>
      <c r="H256" s="1"/>
      <c r="I256" s="1"/>
    </row>
    <row r="257" spans="1:14" x14ac:dyDescent="0.25">
      <c r="A257" s="49"/>
      <c r="B257" s="49"/>
      <c r="C257" s="49" t="s">
        <v>68</v>
      </c>
      <c r="D257" s="49" t="s">
        <v>10</v>
      </c>
      <c r="E257" s="49" t="s">
        <v>69</v>
      </c>
      <c r="F257" s="49" t="s">
        <v>50</v>
      </c>
      <c r="G257" s="1"/>
      <c r="H257" s="1"/>
      <c r="I257" s="1"/>
    </row>
    <row r="258" spans="1:14" x14ac:dyDescent="0.25">
      <c r="A258" s="49"/>
      <c r="B258" s="49"/>
      <c r="C258" s="49" t="s">
        <v>71</v>
      </c>
      <c r="D258" s="49" t="s">
        <v>72</v>
      </c>
      <c r="E258" s="49" t="s">
        <v>73</v>
      </c>
      <c r="F258" s="49" t="s">
        <v>110</v>
      </c>
      <c r="G258" s="1"/>
      <c r="H258" s="1"/>
      <c r="I258" s="1"/>
    </row>
    <row r="259" spans="1:14" x14ac:dyDescent="0.25">
      <c r="A259" s="49"/>
      <c r="B259" s="49"/>
      <c r="C259" s="49" t="s">
        <v>76</v>
      </c>
      <c r="D259" s="49" t="s">
        <v>77</v>
      </c>
      <c r="E259" s="49" t="s">
        <v>78</v>
      </c>
      <c r="F259" s="49" t="s">
        <v>79</v>
      </c>
      <c r="G259" s="1"/>
      <c r="H259" s="1"/>
      <c r="I259" s="1"/>
    </row>
    <row r="260" spans="1:14" x14ac:dyDescent="0.25">
      <c r="A260" s="49"/>
      <c r="B260" s="49"/>
      <c r="C260" s="49" t="s">
        <v>82</v>
      </c>
      <c r="D260" s="49" t="s">
        <v>83</v>
      </c>
      <c r="E260" s="49" t="s">
        <v>84</v>
      </c>
      <c r="F260" s="49" t="s">
        <v>85</v>
      </c>
      <c r="G260" s="1"/>
      <c r="H260" s="1"/>
      <c r="I260" s="1"/>
    </row>
    <row r="261" spans="1:14" x14ac:dyDescent="0.25">
      <c r="A261" s="45" t="s">
        <v>86</v>
      </c>
      <c r="C261" s="25"/>
      <c r="D261" s="25"/>
      <c r="G261" s="1"/>
      <c r="H261" s="1"/>
      <c r="I261" s="1"/>
    </row>
    <row r="262" spans="1:14" x14ac:dyDescent="0.25">
      <c r="C262" s="25"/>
      <c r="D262" s="25"/>
      <c r="G262" s="1"/>
      <c r="H262" s="1"/>
      <c r="I262" s="1"/>
    </row>
    <row r="263" spans="1:14" x14ac:dyDescent="0.25">
      <c r="A263" s="16">
        <v>100</v>
      </c>
      <c r="B263" s="5" t="s">
        <v>32</v>
      </c>
      <c r="C263" s="25">
        <v>260354.16099999999</v>
      </c>
      <c r="D263" s="25">
        <v>0</v>
      </c>
      <c r="E263" s="25">
        <v>13.186999999999999</v>
      </c>
      <c r="F263" s="25">
        <f>E263+D263+C263</f>
        <v>260367.348</v>
      </c>
      <c r="G263" s="3"/>
      <c r="H263" s="1"/>
      <c r="I263" s="1"/>
      <c r="L263" s="3"/>
      <c r="M263" s="3"/>
      <c r="N263" s="3"/>
    </row>
    <row r="264" spans="1:14" x14ac:dyDescent="0.25">
      <c r="A264" s="16">
        <v>200</v>
      </c>
      <c r="B264" s="5" t="s">
        <v>33</v>
      </c>
      <c r="C264" s="25">
        <v>351746.80300000001</v>
      </c>
      <c r="D264" s="25">
        <v>14382.636</v>
      </c>
      <c r="E264" s="25">
        <v>8819.2669999999998</v>
      </c>
      <c r="F264" s="25">
        <f>E264+D264+C264</f>
        <v>374948.70600000001</v>
      </c>
      <c r="G264" s="3"/>
      <c r="H264" s="1"/>
      <c r="I264" s="1"/>
      <c r="L264" s="3"/>
      <c r="M264" s="3"/>
      <c r="N264" s="3"/>
    </row>
    <row r="265" spans="1:14" x14ac:dyDescent="0.25">
      <c r="A265" s="16">
        <v>300</v>
      </c>
      <c r="B265" s="5" t="s">
        <v>34</v>
      </c>
      <c r="C265" s="25">
        <v>602253.84600000002</v>
      </c>
      <c r="D265" s="25">
        <v>152909.97200000001</v>
      </c>
      <c r="E265" s="25">
        <v>106495.36199999999</v>
      </c>
      <c r="F265" s="25">
        <f>E265+D265+C265</f>
        <v>861659.18</v>
      </c>
      <c r="G265" s="3"/>
      <c r="H265" s="1"/>
      <c r="I265" s="1"/>
      <c r="L265" s="3"/>
      <c r="M265" s="3"/>
      <c r="N265" s="3"/>
    </row>
    <row r="266" spans="1:14" x14ac:dyDescent="0.25">
      <c r="A266" s="16">
        <v>400</v>
      </c>
      <c r="B266" s="5" t="s">
        <v>35</v>
      </c>
      <c r="C266" s="25">
        <v>497602.77500000002</v>
      </c>
      <c r="D266" s="25">
        <v>85677.754000000001</v>
      </c>
      <c r="E266" s="25">
        <v>59570.283000000003</v>
      </c>
      <c r="F266" s="25">
        <f>E266+D266+C266</f>
        <v>642850.81200000003</v>
      </c>
      <c r="G266" s="3"/>
      <c r="H266" s="1"/>
      <c r="I266" s="1"/>
      <c r="L266" s="3"/>
      <c r="M266" s="3"/>
      <c r="N266" s="3"/>
    </row>
    <row r="267" spans="1:14" x14ac:dyDescent="0.25">
      <c r="A267" s="16">
        <v>500</v>
      </c>
      <c r="B267" s="5" t="s">
        <v>36</v>
      </c>
      <c r="C267" s="25">
        <v>148340.641</v>
      </c>
      <c r="D267" s="25">
        <v>16940.788</v>
      </c>
      <c r="E267" s="25">
        <v>31257.254000000001</v>
      </c>
      <c r="F267" s="25">
        <f>E267+D267+C267</f>
        <v>196538.68300000002</v>
      </c>
      <c r="G267" s="3"/>
      <c r="H267" s="1"/>
      <c r="I267" s="1"/>
      <c r="L267" s="3"/>
      <c r="M267" s="3"/>
      <c r="N267" s="3"/>
    </row>
    <row r="268" spans="1:14" x14ac:dyDescent="0.25">
      <c r="C268" s="25"/>
      <c r="D268" s="25"/>
      <c r="G268" s="3"/>
      <c r="H268" s="1"/>
      <c r="I268" s="1"/>
    </row>
    <row r="269" spans="1:14" x14ac:dyDescent="0.25">
      <c r="A269" s="45" t="s">
        <v>87</v>
      </c>
      <c r="C269" s="25"/>
      <c r="D269" s="25"/>
      <c r="G269" s="3"/>
      <c r="H269" s="1"/>
      <c r="I269" s="1"/>
    </row>
    <row r="270" spans="1:14" x14ac:dyDescent="0.25">
      <c r="C270" s="25"/>
      <c r="D270" s="25"/>
      <c r="G270" s="3"/>
      <c r="H270" s="1"/>
      <c r="I270" s="1"/>
    </row>
    <row r="271" spans="1:14" x14ac:dyDescent="0.25">
      <c r="A271" s="16">
        <v>100</v>
      </c>
      <c r="B271" s="5" t="s">
        <v>32</v>
      </c>
      <c r="C271" s="53">
        <v>159350.34663999997</v>
      </c>
      <c r="D271" s="25">
        <v>0</v>
      </c>
      <c r="E271" s="25">
        <v>0</v>
      </c>
      <c r="F271" s="25">
        <f>E271+D271+C271</f>
        <v>159350.34663999997</v>
      </c>
      <c r="G271" s="3"/>
      <c r="H271" s="1"/>
      <c r="I271" s="1"/>
      <c r="L271" s="3"/>
      <c r="M271" s="3"/>
      <c r="N271" s="3"/>
    </row>
    <row r="272" spans="1:14" x14ac:dyDescent="0.25">
      <c r="A272" s="16">
        <v>200</v>
      </c>
      <c r="B272" s="5" t="s">
        <v>33</v>
      </c>
      <c r="C272" s="25">
        <v>195057.33422000002</v>
      </c>
      <c r="D272" s="25">
        <v>7948.0230000000001</v>
      </c>
      <c r="E272" s="25">
        <v>10149.228879999999</v>
      </c>
      <c r="F272" s="25">
        <f>E272+D272+C272</f>
        <v>213154.58610000001</v>
      </c>
      <c r="G272" s="3"/>
      <c r="H272" s="1"/>
      <c r="I272" s="1"/>
      <c r="L272" s="3"/>
      <c r="M272" s="3"/>
      <c r="N272" s="3"/>
    </row>
    <row r="273" spans="1:14" x14ac:dyDescent="0.25">
      <c r="A273" s="16">
        <v>300</v>
      </c>
      <c r="B273" s="5" t="s">
        <v>34</v>
      </c>
      <c r="C273" s="25">
        <v>369121.29779999994</v>
      </c>
      <c r="D273" s="25">
        <v>96305.398520000017</v>
      </c>
      <c r="E273" s="25">
        <v>118810.62824999999</v>
      </c>
      <c r="F273" s="25">
        <f>E273+D273+C273</f>
        <v>584237.32456999994</v>
      </c>
      <c r="G273" s="3"/>
      <c r="H273" s="1"/>
      <c r="I273" s="1"/>
      <c r="L273" s="3"/>
      <c r="M273" s="3"/>
      <c r="N273" s="3"/>
    </row>
    <row r="274" spans="1:14" x14ac:dyDescent="0.25">
      <c r="A274" s="16">
        <v>400</v>
      </c>
      <c r="B274" s="5" t="s">
        <v>35</v>
      </c>
      <c r="C274" s="25">
        <v>188546.23538999999</v>
      </c>
      <c r="D274" s="25">
        <v>46494.056909999999</v>
      </c>
      <c r="E274" s="25">
        <v>30573.910900000003</v>
      </c>
      <c r="F274" s="25">
        <f>E274+D274+C274</f>
        <v>265614.20319999999</v>
      </c>
      <c r="G274" s="3"/>
      <c r="H274" s="1"/>
      <c r="I274" s="1"/>
      <c r="L274" s="3"/>
      <c r="M274" s="3"/>
      <c r="N274" s="3"/>
    </row>
    <row r="275" spans="1:14" x14ac:dyDescent="0.25">
      <c r="A275" s="16">
        <v>500</v>
      </c>
      <c r="B275" s="5" t="s">
        <v>36</v>
      </c>
      <c r="C275" s="25">
        <v>64758.796050000004</v>
      </c>
      <c r="D275" s="25">
        <v>15128.777319999997</v>
      </c>
      <c r="E275" s="25">
        <v>22422.475280000002</v>
      </c>
      <c r="F275" s="25">
        <f>E275+D275+C275</f>
        <v>102310.04865000001</v>
      </c>
      <c r="G275" s="3"/>
      <c r="H275" s="1"/>
      <c r="I275" s="1"/>
      <c r="L275" s="3"/>
      <c r="M275" s="3"/>
      <c r="N275" s="3"/>
    </row>
    <row r="276" spans="1:14" x14ac:dyDescent="0.25">
      <c r="C276" s="25"/>
      <c r="D276" s="25"/>
      <c r="G276" s="3"/>
      <c r="H276" s="1"/>
      <c r="I276" s="1"/>
    </row>
    <row r="277" spans="1:14" x14ac:dyDescent="0.25">
      <c r="A277" s="45" t="s">
        <v>88</v>
      </c>
      <c r="C277" s="25"/>
      <c r="D277" s="25"/>
      <c r="G277" s="3"/>
      <c r="H277" s="1"/>
      <c r="I277" s="1"/>
    </row>
    <row r="278" spans="1:14" x14ac:dyDescent="0.25">
      <c r="C278" s="25"/>
      <c r="D278" s="25"/>
      <c r="G278" s="3"/>
      <c r="H278" s="1"/>
      <c r="I278" s="1"/>
    </row>
    <row r="279" spans="1:14" x14ac:dyDescent="0.25">
      <c r="A279" s="16">
        <v>100</v>
      </c>
      <c r="B279" s="5" t="s">
        <v>32</v>
      </c>
      <c r="C279" s="25">
        <v>40805</v>
      </c>
      <c r="D279" s="25">
        <v>0</v>
      </c>
      <c r="E279" s="25">
        <v>0</v>
      </c>
      <c r="F279" s="25">
        <f>E279+D279+C279</f>
        <v>40805</v>
      </c>
      <c r="G279" s="3"/>
      <c r="H279" s="1"/>
      <c r="I279" s="1"/>
      <c r="L279" s="3"/>
      <c r="M279" s="3"/>
      <c r="N279" s="3"/>
    </row>
    <row r="280" spans="1:14" x14ac:dyDescent="0.25">
      <c r="A280" s="16">
        <v>200</v>
      </c>
      <c r="B280" s="5" t="s">
        <v>33</v>
      </c>
      <c r="C280" s="25">
        <v>78391</v>
      </c>
      <c r="D280" s="25">
        <v>689</v>
      </c>
      <c r="E280" s="25">
        <v>1136</v>
      </c>
      <c r="F280" s="25">
        <f>E280+D280+C280</f>
        <v>80216</v>
      </c>
      <c r="G280" s="3"/>
      <c r="H280" s="1"/>
      <c r="I280" s="1"/>
      <c r="L280" s="3"/>
      <c r="M280" s="3"/>
      <c r="N280" s="3"/>
    </row>
    <row r="281" spans="1:14" x14ac:dyDescent="0.25">
      <c r="A281" s="16">
        <v>300</v>
      </c>
      <c r="B281" s="5" t="s">
        <v>34</v>
      </c>
      <c r="C281" s="25">
        <v>127561</v>
      </c>
      <c r="D281" s="25">
        <v>27950</v>
      </c>
      <c r="E281" s="25">
        <v>18042</v>
      </c>
      <c r="F281" s="25">
        <f>E281+D281+C281</f>
        <v>173553</v>
      </c>
      <c r="G281" s="3"/>
      <c r="H281" s="1"/>
      <c r="I281" s="1"/>
      <c r="L281" s="3"/>
      <c r="M281" s="3"/>
      <c r="N281" s="3"/>
    </row>
    <row r="282" spans="1:14" x14ac:dyDescent="0.25">
      <c r="A282" s="16">
        <v>400</v>
      </c>
      <c r="B282" s="5" t="s">
        <v>35</v>
      </c>
      <c r="C282" s="25">
        <v>67368</v>
      </c>
      <c r="D282" s="25">
        <v>11133</v>
      </c>
      <c r="E282" s="25">
        <v>8316</v>
      </c>
      <c r="F282" s="25">
        <f>E282+D282+C282</f>
        <v>86817</v>
      </c>
      <c r="G282" s="3"/>
      <c r="H282" s="1"/>
      <c r="I282" s="1"/>
      <c r="L282" s="3"/>
      <c r="M282" s="3"/>
      <c r="N282" s="3"/>
    </row>
    <row r="283" spans="1:14" x14ac:dyDescent="0.25">
      <c r="A283" s="16">
        <v>500</v>
      </c>
      <c r="B283" s="5" t="s">
        <v>36</v>
      </c>
      <c r="C283" s="25">
        <v>21321.1</v>
      </c>
      <c r="D283" s="25">
        <v>4006</v>
      </c>
      <c r="E283" s="25">
        <v>5500.8</v>
      </c>
      <c r="F283" s="25">
        <f>E283+D283+C283</f>
        <v>30827.899999999998</v>
      </c>
      <c r="G283" s="3"/>
      <c r="H283" s="1"/>
      <c r="I283" s="1"/>
      <c r="L283" s="3"/>
      <c r="M283" s="3"/>
      <c r="N283" s="3"/>
    </row>
    <row r="284" spans="1:14" x14ac:dyDescent="0.25">
      <c r="B284" s="16"/>
      <c r="C284" s="25"/>
      <c r="D284" s="25"/>
      <c r="G284" s="1"/>
      <c r="H284" s="1"/>
      <c r="I284" s="1"/>
    </row>
    <row r="285" spans="1:14" x14ac:dyDescent="0.25">
      <c r="A285" s="30" t="s">
        <v>41</v>
      </c>
      <c r="B285" s="30"/>
      <c r="C285" s="30"/>
      <c r="D285" s="30"/>
      <c r="E285" s="30"/>
      <c r="F285" s="30"/>
      <c r="G285" s="1"/>
      <c r="H285" s="1"/>
      <c r="I285" s="1"/>
    </row>
    <row r="286" spans="1:14" x14ac:dyDescent="0.25">
      <c r="A286" s="30" t="s">
        <v>42</v>
      </c>
      <c r="B286" s="30"/>
      <c r="C286" s="30"/>
      <c r="D286" s="30"/>
      <c r="E286" s="30"/>
      <c r="F286" s="30"/>
      <c r="G286" s="1"/>
      <c r="H286" s="1"/>
      <c r="I286" s="1"/>
    </row>
    <row r="288" spans="1:14" x14ac:dyDescent="0.25">
      <c r="A288" s="45" t="s">
        <v>111</v>
      </c>
      <c r="B288" s="16"/>
      <c r="C288" s="25"/>
      <c r="D288" s="25"/>
      <c r="G288" s="1"/>
      <c r="H288" s="1"/>
      <c r="I288" s="1"/>
    </row>
    <row r="289" spans="1:9" x14ac:dyDescent="0.25">
      <c r="A289" s="5"/>
      <c r="E289" s="5"/>
      <c r="F289" s="46" t="str">
        <f>F60</f>
        <v xml:space="preserve">                  Annual Wage Forms A and B   - 2023</v>
      </c>
      <c r="G289" s="1"/>
      <c r="H289" s="5"/>
      <c r="I289" s="5"/>
    </row>
    <row r="290" spans="1:9" x14ac:dyDescent="0.25">
      <c r="A290" s="7" t="s">
        <v>2</v>
      </c>
      <c r="B290" s="7"/>
      <c r="C290" s="7"/>
      <c r="D290" s="7"/>
      <c r="E290" s="7"/>
      <c r="F290" s="7"/>
      <c r="G290" s="7"/>
      <c r="H290" s="7"/>
      <c r="I290" s="7"/>
    </row>
    <row r="291" spans="1:9" x14ac:dyDescent="0.25">
      <c r="A291" s="7" t="s">
        <v>129</v>
      </c>
      <c r="B291" s="7"/>
      <c r="C291" s="7"/>
      <c r="D291" s="7"/>
      <c r="E291" s="7"/>
      <c r="F291" s="7"/>
      <c r="G291" s="7"/>
      <c r="H291" s="7"/>
      <c r="I291" s="7"/>
    </row>
    <row r="292" spans="1:9" x14ac:dyDescent="0.25">
      <c r="A292" s="7" t="s">
        <v>3</v>
      </c>
      <c r="B292" s="7"/>
      <c r="C292" s="7"/>
      <c r="D292" s="7"/>
      <c r="E292" s="7"/>
      <c r="F292" s="7"/>
      <c r="G292" s="7"/>
      <c r="H292" s="7"/>
      <c r="I292" s="7"/>
    </row>
    <row r="293" spans="1:9" x14ac:dyDescent="0.25">
      <c r="B293" s="16"/>
      <c r="C293" s="25"/>
      <c r="D293" s="25"/>
      <c r="G293" s="1"/>
      <c r="H293" s="1"/>
      <c r="I293" s="1"/>
    </row>
    <row r="294" spans="1:9" x14ac:dyDescent="0.25">
      <c r="A294" s="25"/>
      <c r="B294" s="25"/>
      <c r="C294" s="25" t="s">
        <v>133</v>
      </c>
      <c r="D294" s="25"/>
      <c r="G294" s="1"/>
      <c r="H294" s="1"/>
      <c r="I294" s="1"/>
    </row>
    <row r="295" spans="1:9" x14ac:dyDescent="0.25">
      <c r="A295" s="25"/>
      <c r="B295" s="25"/>
      <c r="C295" s="25"/>
      <c r="D295" s="25"/>
      <c r="G295" s="1"/>
      <c r="H295" s="1"/>
      <c r="I295" s="1"/>
    </row>
    <row r="296" spans="1:9" x14ac:dyDescent="0.25">
      <c r="A296" s="49"/>
      <c r="B296" s="49"/>
      <c r="C296" s="49" t="s">
        <v>68</v>
      </c>
      <c r="D296" s="49" t="s">
        <v>10</v>
      </c>
      <c r="E296" s="49" t="s">
        <v>69</v>
      </c>
      <c r="F296" s="49" t="s">
        <v>50</v>
      </c>
      <c r="G296" s="1"/>
      <c r="H296" s="1"/>
      <c r="I296" s="1"/>
    </row>
    <row r="297" spans="1:9" x14ac:dyDescent="0.25">
      <c r="A297" s="49"/>
      <c r="B297" s="49"/>
      <c r="C297" s="49" t="s">
        <v>71</v>
      </c>
      <c r="D297" s="49" t="s">
        <v>72</v>
      </c>
      <c r="E297" s="49" t="s">
        <v>73</v>
      </c>
      <c r="F297" s="49" t="s">
        <v>110</v>
      </c>
      <c r="G297" s="1"/>
      <c r="H297" s="1"/>
      <c r="I297" s="1"/>
    </row>
    <row r="298" spans="1:9" x14ac:dyDescent="0.25">
      <c r="A298" s="49"/>
      <c r="B298" s="49"/>
      <c r="C298" s="49" t="s">
        <v>76</v>
      </c>
      <c r="D298" s="49" t="s">
        <v>77</v>
      </c>
      <c r="E298" s="49" t="s">
        <v>78</v>
      </c>
      <c r="F298" s="49" t="s">
        <v>79</v>
      </c>
      <c r="G298" s="1"/>
      <c r="H298" s="1"/>
      <c r="I298" s="1"/>
    </row>
    <row r="299" spans="1:9" x14ac:dyDescent="0.25">
      <c r="A299" s="49"/>
      <c r="B299" s="49"/>
      <c r="C299" s="49" t="s">
        <v>82</v>
      </c>
      <c r="D299" s="49" t="s">
        <v>83</v>
      </c>
      <c r="E299" s="49" t="s">
        <v>84</v>
      </c>
      <c r="F299" s="49" t="s">
        <v>85</v>
      </c>
      <c r="G299" s="1"/>
      <c r="H299" s="1"/>
      <c r="I299" s="1"/>
    </row>
    <row r="300" spans="1:9" x14ac:dyDescent="0.25">
      <c r="A300" s="45" t="s">
        <v>91</v>
      </c>
      <c r="C300" s="25"/>
      <c r="D300" s="25"/>
      <c r="G300" s="1"/>
      <c r="H300" s="1"/>
      <c r="I300" s="1"/>
    </row>
    <row r="301" spans="1:9" x14ac:dyDescent="0.25">
      <c r="C301" s="25"/>
      <c r="D301" s="25"/>
      <c r="G301" s="1"/>
      <c r="H301" s="1"/>
      <c r="I301" s="1"/>
    </row>
    <row r="302" spans="1:9" x14ac:dyDescent="0.25">
      <c r="A302" s="16">
        <v>100</v>
      </c>
      <c r="B302" s="5" t="s">
        <v>32</v>
      </c>
      <c r="C302" s="25">
        <v>48937.447369999994</v>
      </c>
      <c r="D302" s="25"/>
      <c r="F302" s="25">
        <f>E302+D302+C302</f>
        <v>48937.447369999994</v>
      </c>
      <c r="G302" s="3"/>
      <c r="H302" s="1"/>
      <c r="I302" s="1"/>
    </row>
    <row r="303" spans="1:9" x14ac:dyDescent="0.25">
      <c r="A303" s="16">
        <v>200</v>
      </c>
      <c r="B303" s="5" t="s">
        <v>33</v>
      </c>
      <c r="C303" s="25">
        <v>45737.308019999982</v>
      </c>
      <c r="D303" s="25">
        <v>155.12285000000003</v>
      </c>
      <c r="E303" s="25">
        <v>327.08756</v>
      </c>
      <c r="F303" s="25">
        <f>E303+D303+C303</f>
        <v>46219.518429999982</v>
      </c>
      <c r="G303" s="3"/>
      <c r="H303" s="1"/>
      <c r="I303" s="1"/>
    </row>
    <row r="304" spans="1:9" x14ac:dyDescent="0.25">
      <c r="A304" s="16">
        <v>300</v>
      </c>
      <c r="B304" s="5" t="s">
        <v>34</v>
      </c>
      <c r="C304" s="25">
        <v>28367.13262</v>
      </c>
      <c r="D304" s="25">
        <v>3366.5028700000003</v>
      </c>
      <c r="E304" s="25">
        <v>11264.05804</v>
      </c>
      <c r="F304" s="25">
        <f>E304+D304+C304</f>
        <v>42997.693530000004</v>
      </c>
      <c r="G304" s="3"/>
      <c r="H304" s="1"/>
      <c r="I304" s="1"/>
    </row>
    <row r="305" spans="1:9" x14ac:dyDescent="0.25">
      <c r="A305" s="16">
        <v>400</v>
      </c>
      <c r="B305" s="5" t="s">
        <v>35</v>
      </c>
      <c r="C305" s="25">
        <v>18612.934420000001</v>
      </c>
      <c r="D305" s="25">
        <v>2462.50189</v>
      </c>
      <c r="E305" s="25">
        <v>2455.5537999999997</v>
      </c>
      <c r="F305" s="25">
        <f>E305+D305+C305</f>
        <v>23530.990109999999</v>
      </c>
      <c r="G305" s="3"/>
      <c r="H305" s="1"/>
      <c r="I305" s="1"/>
    </row>
    <row r="306" spans="1:9" x14ac:dyDescent="0.25">
      <c r="A306" s="16">
        <v>500</v>
      </c>
      <c r="B306" s="5" t="s">
        <v>36</v>
      </c>
      <c r="C306" s="25">
        <v>6672.5984200000003</v>
      </c>
      <c r="D306" s="25">
        <v>669.39604999999995</v>
      </c>
      <c r="E306" s="25">
        <v>1164.65454</v>
      </c>
      <c r="F306" s="25">
        <f>E306+D306+C306</f>
        <v>8506.649010000001</v>
      </c>
      <c r="G306" s="3"/>
      <c r="H306" s="1"/>
      <c r="I306" s="1"/>
    </row>
    <row r="307" spans="1:9" x14ac:dyDescent="0.25">
      <c r="C307" s="25"/>
      <c r="D307" s="25"/>
      <c r="G307" s="3"/>
      <c r="H307" s="1"/>
      <c r="I307" s="1"/>
    </row>
    <row r="308" spans="1:9" x14ac:dyDescent="0.25">
      <c r="A308" s="45" t="s">
        <v>92</v>
      </c>
      <c r="C308" s="25"/>
      <c r="D308" s="25"/>
      <c r="G308" s="3"/>
      <c r="H308" s="1"/>
      <c r="I308" s="1"/>
    </row>
    <row r="309" spans="1:9" x14ac:dyDescent="0.25">
      <c r="C309" s="25"/>
      <c r="D309" s="25"/>
      <c r="G309" s="3"/>
      <c r="H309" s="1"/>
      <c r="I309" s="1"/>
    </row>
    <row r="310" spans="1:9" x14ac:dyDescent="0.25">
      <c r="A310" s="16">
        <v>100</v>
      </c>
      <c r="B310" s="5" t="s">
        <v>32</v>
      </c>
      <c r="C310" s="25">
        <v>265649.52799999999</v>
      </c>
      <c r="D310" s="25">
        <v>0</v>
      </c>
      <c r="E310" s="25">
        <v>0</v>
      </c>
      <c r="F310" s="25">
        <f>E310+D310+C310</f>
        <v>265649.52799999999</v>
      </c>
      <c r="G310" s="3"/>
      <c r="H310" s="1"/>
      <c r="I310" s="1"/>
    </row>
    <row r="311" spans="1:9" x14ac:dyDescent="0.25">
      <c r="A311" s="16">
        <v>200</v>
      </c>
      <c r="B311" s="5" t="s">
        <v>33</v>
      </c>
      <c r="C311" s="25">
        <v>205475.747</v>
      </c>
      <c r="D311" s="25">
        <v>1563.8309999999999</v>
      </c>
      <c r="E311" s="25">
        <v>3768.7469999999998</v>
      </c>
      <c r="F311" s="25">
        <f>E311+D311+C311</f>
        <v>210808.32500000001</v>
      </c>
      <c r="G311" s="3"/>
      <c r="H311" s="1"/>
      <c r="I311" s="1"/>
    </row>
    <row r="312" spans="1:9" x14ac:dyDescent="0.25">
      <c r="A312" s="16">
        <v>300</v>
      </c>
      <c r="B312" s="5" t="s">
        <v>34</v>
      </c>
      <c r="C312" s="25">
        <v>314187.44199999998</v>
      </c>
      <c r="D312" s="25">
        <v>54629.194000000003</v>
      </c>
      <c r="E312" s="25">
        <v>54268.887999999999</v>
      </c>
      <c r="F312" s="25">
        <f>E312+D312+C312</f>
        <v>423085.52399999998</v>
      </c>
      <c r="G312" s="3"/>
      <c r="H312" s="1"/>
      <c r="I312" s="1"/>
    </row>
    <row r="313" spans="1:9" x14ac:dyDescent="0.25">
      <c r="A313" s="16">
        <v>400</v>
      </c>
      <c r="B313" s="5" t="s">
        <v>35</v>
      </c>
      <c r="C313" s="25">
        <v>187392.20600000001</v>
      </c>
      <c r="D313" s="25">
        <v>32692.976999999999</v>
      </c>
      <c r="E313" s="25">
        <v>29268.175999999999</v>
      </c>
      <c r="F313" s="25">
        <f>E313+D313+C313</f>
        <v>249353.359</v>
      </c>
      <c r="G313" s="3"/>
      <c r="H313" s="1"/>
      <c r="I313" s="1"/>
    </row>
    <row r="314" spans="1:9" x14ac:dyDescent="0.25">
      <c r="A314" s="16">
        <v>500</v>
      </c>
      <c r="B314" s="5" t="s">
        <v>36</v>
      </c>
      <c r="C314" s="25">
        <v>65199.39</v>
      </c>
      <c r="D314" s="25">
        <v>8975.5380000000005</v>
      </c>
      <c r="E314" s="25">
        <v>11870</v>
      </c>
      <c r="F314" s="25">
        <f>E314+D314+C314</f>
        <v>86044.928</v>
      </c>
      <c r="G314" s="3"/>
      <c r="H314" s="1"/>
      <c r="I314" s="1"/>
    </row>
    <row r="315" spans="1:9" x14ac:dyDescent="0.25">
      <c r="C315" s="25"/>
      <c r="D315" s="25"/>
      <c r="G315" s="3"/>
      <c r="H315" s="1"/>
      <c r="I315" s="1"/>
    </row>
    <row r="316" spans="1:9" s="2" customFormat="1" x14ac:dyDescent="0.25">
      <c r="A316" s="45" t="s">
        <v>131</v>
      </c>
      <c r="B316" s="5"/>
      <c r="C316" s="25"/>
      <c r="D316" s="25"/>
      <c r="E316" s="25"/>
      <c r="F316" s="25"/>
      <c r="G316" s="54"/>
      <c r="H316" s="46"/>
      <c r="I316" s="46"/>
    </row>
    <row r="317" spans="1:9" x14ac:dyDescent="0.25">
      <c r="C317" s="25"/>
      <c r="D317" s="25"/>
      <c r="G317" s="3"/>
      <c r="H317" s="1"/>
      <c r="I317" s="1"/>
    </row>
    <row r="318" spans="1:9" x14ac:dyDescent="0.25">
      <c r="A318" s="16">
        <v>100</v>
      </c>
      <c r="B318" s="5" t="s">
        <v>32</v>
      </c>
      <c r="C318" s="25">
        <v>41405</v>
      </c>
      <c r="D318" s="25">
        <v>0</v>
      </c>
      <c r="E318" s="25">
        <v>3949</v>
      </c>
      <c r="F318" s="25">
        <f>E318+D318+C318</f>
        <v>45354</v>
      </c>
      <c r="G318" s="3"/>
      <c r="H318" s="1"/>
      <c r="I318" s="1"/>
    </row>
    <row r="319" spans="1:9" x14ac:dyDescent="0.25">
      <c r="A319" s="16">
        <v>200</v>
      </c>
      <c r="B319" s="5" t="s">
        <v>33</v>
      </c>
      <c r="C319" s="25">
        <v>20748</v>
      </c>
      <c r="D319" s="25">
        <v>413</v>
      </c>
      <c r="E319" s="25">
        <v>2604</v>
      </c>
      <c r="F319" s="25">
        <f>E319+D319+C319</f>
        <v>23765</v>
      </c>
      <c r="G319" s="3"/>
      <c r="H319" s="1"/>
      <c r="I319" s="1"/>
    </row>
    <row r="320" spans="1:9" x14ac:dyDescent="0.25">
      <c r="A320" s="16">
        <v>300</v>
      </c>
      <c r="B320" s="5" t="s">
        <v>34</v>
      </c>
      <c r="C320" s="25">
        <v>51239</v>
      </c>
      <c r="D320" s="25">
        <v>10278</v>
      </c>
      <c r="E320" s="25">
        <v>6942</v>
      </c>
      <c r="F320" s="25">
        <f>E320+D320+C320</f>
        <v>68459</v>
      </c>
      <c r="G320" s="3"/>
      <c r="H320" s="1"/>
      <c r="I320" s="1"/>
    </row>
    <row r="321" spans="1:9" x14ac:dyDescent="0.25">
      <c r="A321" s="16">
        <v>400</v>
      </c>
      <c r="B321" s="5" t="s">
        <v>35</v>
      </c>
      <c r="C321" s="25">
        <v>21435</v>
      </c>
      <c r="D321" s="25">
        <v>3558</v>
      </c>
      <c r="E321" s="25">
        <v>2579</v>
      </c>
      <c r="F321" s="25">
        <f>E321+D321+C321</f>
        <v>27572</v>
      </c>
      <c r="G321" s="3"/>
      <c r="H321" s="1"/>
      <c r="I321" s="1"/>
    </row>
    <row r="322" spans="1:9" x14ac:dyDescent="0.25">
      <c r="A322" s="16">
        <v>500</v>
      </c>
      <c r="B322" s="5" t="s">
        <v>36</v>
      </c>
      <c r="C322" s="25">
        <v>9677</v>
      </c>
      <c r="D322" s="25">
        <v>1502</v>
      </c>
      <c r="E322" s="25">
        <v>1031</v>
      </c>
      <c r="F322" s="25">
        <f>E322+D322+C322</f>
        <v>12210</v>
      </c>
      <c r="G322" s="3"/>
      <c r="H322" s="1"/>
      <c r="I322" s="1"/>
    </row>
    <row r="323" spans="1:9" x14ac:dyDescent="0.25">
      <c r="A323" s="25"/>
      <c r="B323" s="25"/>
      <c r="C323" s="25"/>
      <c r="D323" s="25"/>
      <c r="G323" s="1"/>
      <c r="H323" s="1"/>
      <c r="I323" s="1"/>
    </row>
    <row r="324" spans="1:9" x14ac:dyDescent="0.25">
      <c r="A324" s="30" t="s">
        <v>41</v>
      </c>
      <c r="B324" s="30"/>
      <c r="C324" s="25"/>
      <c r="D324" s="25"/>
      <c r="G324" s="1"/>
      <c r="H324" s="1"/>
      <c r="I324" s="1"/>
    </row>
    <row r="325" spans="1:9" x14ac:dyDescent="0.25">
      <c r="A325" s="30" t="s">
        <v>42</v>
      </c>
      <c r="B325" s="30"/>
      <c r="C325" s="25"/>
      <c r="D325" s="25"/>
      <c r="G325" s="1"/>
      <c r="H325" s="1"/>
      <c r="I325" s="1"/>
    </row>
    <row r="327" spans="1:9" x14ac:dyDescent="0.25">
      <c r="A327" s="45" t="s">
        <v>112</v>
      </c>
      <c r="B327" s="16"/>
      <c r="C327" s="25"/>
      <c r="D327" s="25"/>
      <c r="G327" s="1"/>
      <c r="H327" s="1"/>
      <c r="I327" s="1"/>
    </row>
    <row r="328" spans="1:9" x14ac:dyDescent="0.25">
      <c r="A328" s="5"/>
      <c r="E328" s="5"/>
      <c r="F328" s="46" t="str">
        <f>F60</f>
        <v xml:space="preserve">                  Annual Wage Forms A and B   - 2023</v>
      </c>
      <c r="G328" s="1"/>
      <c r="H328" s="5"/>
      <c r="I328" s="5"/>
    </row>
    <row r="329" spans="1:9" x14ac:dyDescent="0.25">
      <c r="A329" s="7" t="s">
        <v>2</v>
      </c>
      <c r="B329" s="7"/>
      <c r="C329" s="7"/>
      <c r="D329" s="7"/>
      <c r="E329" s="7"/>
      <c r="F329" s="7"/>
      <c r="G329" s="7"/>
      <c r="H329" s="7"/>
      <c r="I329" s="7"/>
    </row>
    <row r="330" spans="1:9" x14ac:dyDescent="0.25">
      <c r="A330" s="7" t="s">
        <v>129</v>
      </c>
      <c r="B330" s="7"/>
      <c r="C330" s="7"/>
      <c r="D330" s="7"/>
      <c r="E330" s="7"/>
      <c r="F330" s="7"/>
      <c r="G330" s="7"/>
      <c r="H330" s="7"/>
      <c r="I330" s="7"/>
    </row>
    <row r="331" spans="1:9" x14ac:dyDescent="0.25">
      <c r="A331" s="7" t="s">
        <v>3</v>
      </c>
      <c r="B331" s="7"/>
      <c r="C331" s="7"/>
      <c r="D331" s="7"/>
      <c r="E331" s="7"/>
      <c r="F331" s="7"/>
      <c r="G331" s="7"/>
      <c r="H331" s="7"/>
      <c r="I331" s="7"/>
    </row>
    <row r="332" spans="1:9" x14ac:dyDescent="0.25">
      <c r="B332" s="16"/>
      <c r="C332" s="25"/>
      <c r="D332" s="25"/>
      <c r="G332" s="1"/>
      <c r="H332" s="1"/>
      <c r="I332" s="1"/>
    </row>
    <row r="333" spans="1:9" x14ac:dyDescent="0.25">
      <c r="A333" s="25"/>
      <c r="B333" s="25"/>
      <c r="C333" s="25" t="s">
        <v>133</v>
      </c>
      <c r="D333" s="25"/>
      <c r="G333" s="1"/>
      <c r="H333" s="1"/>
      <c r="I333" s="1"/>
    </row>
    <row r="334" spans="1:9" x14ac:dyDescent="0.25">
      <c r="A334" s="25"/>
      <c r="B334" s="25"/>
      <c r="C334" s="25"/>
      <c r="D334" s="25"/>
      <c r="G334" s="1"/>
      <c r="H334" s="1"/>
      <c r="I334" s="1"/>
    </row>
    <row r="335" spans="1:9" x14ac:dyDescent="0.25">
      <c r="A335" s="49"/>
      <c r="B335" s="49"/>
      <c r="C335" s="49" t="s">
        <v>68</v>
      </c>
      <c r="D335" s="49" t="s">
        <v>10</v>
      </c>
      <c r="E335" s="49" t="s">
        <v>69</v>
      </c>
      <c r="F335" s="49" t="s">
        <v>50</v>
      </c>
      <c r="G335" s="1"/>
      <c r="H335" s="1"/>
      <c r="I335" s="1"/>
    </row>
    <row r="336" spans="1:9" x14ac:dyDescent="0.25">
      <c r="A336" s="49"/>
      <c r="B336" s="49"/>
      <c r="C336" s="49" t="s">
        <v>71</v>
      </c>
      <c r="D336" s="49" t="s">
        <v>72</v>
      </c>
      <c r="E336" s="49" t="s">
        <v>73</v>
      </c>
      <c r="F336" s="49" t="s">
        <v>110</v>
      </c>
      <c r="G336" s="1"/>
      <c r="H336" s="1"/>
      <c r="I336" s="1"/>
    </row>
    <row r="337" spans="1:9" x14ac:dyDescent="0.25">
      <c r="A337" s="49"/>
      <c r="B337" s="49"/>
      <c r="C337" s="49" t="s">
        <v>76</v>
      </c>
      <c r="D337" s="49" t="s">
        <v>77</v>
      </c>
      <c r="E337" s="49" t="s">
        <v>78</v>
      </c>
      <c r="F337" s="49" t="s">
        <v>79</v>
      </c>
      <c r="G337" s="1"/>
      <c r="H337" s="1"/>
      <c r="I337" s="1"/>
    </row>
    <row r="338" spans="1:9" x14ac:dyDescent="0.25">
      <c r="A338" s="49"/>
      <c r="B338" s="49"/>
      <c r="C338" s="49" t="s">
        <v>82</v>
      </c>
      <c r="D338" s="49" t="s">
        <v>83</v>
      </c>
      <c r="E338" s="49" t="s">
        <v>84</v>
      </c>
      <c r="F338" s="49" t="s">
        <v>85</v>
      </c>
      <c r="G338" s="1"/>
      <c r="H338" s="1"/>
      <c r="I338" s="1"/>
    </row>
    <row r="339" spans="1:9" x14ac:dyDescent="0.25">
      <c r="A339" s="45" t="s">
        <v>95</v>
      </c>
      <c r="C339" s="25"/>
      <c r="D339" s="25"/>
      <c r="G339" s="1"/>
      <c r="H339" s="1"/>
      <c r="I339" s="1"/>
    </row>
    <row r="340" spans="1:9" x14ac:dyDescent="0.25">
      <c r="C340" s="25"/>
      <c r="D340" s="25"/>
      <c r="G340" s="1"/>
      <c r="H340" s="1"/>
      <c r="I340" s="1"/>
    </row>
    <row r="341" spans="1:9" x14ac:dyDescent="0.25">
      <c r="A341" s="16">
        <v>100</v>
      </c>
      <c r="B341" s="5" t="s">
        <v>32</v>
      </c>
      <c r="C341" s="25">
        <v>416922.67812</v>
      </c>
      <c r="D341" s="25">
        <v>11.35656</v>
      </c>
      <c r="E341" s="25">
        <v>40164.531080000001</v>
      </c>
      <c r="F341" s="25">
        <f>E341+D341+C341</f>
        <v>457098.56576000003</v>
      </c>
      <c r="G341" s="1"/>
      <c r="H341" s="1"/>
      <c r="I341" s="1"/>
    </row>
    <row r="342" spans="1:9" x14ac:dyDescent="0.25">
      <c r="A342" s="16">
        <v>200</v>
      </c>
      <c r="B342" s="5" t="s">
        <v>33</v>
      </c>
      <c r="C342" s="25">
        <v>191392.11048</v>
      </c>
      <c r="D342" s="25">
        <v>8046.1170400000001</v>
      </c>
      <c r="E342" s="25">
        <v>23847.74856</v>
      </c>
      <c r="F342" s="25">
        <f>E342+D342+C342</f>
        <v>223285.97607999999</v>
      </c>
      <c r="G342" s="1"/>
      <c r="H342" s="1"/>
      <c r="I342" s="1"/>
    </row>
    <row r="343" spans="1:9" x14ac:dyDescent="0.25">
      <c r="A343" s="16">
        <v>300</v>
      </c>
      <c r="B343" s="5" t="s">
        <v>34</v>
      </c>
      <c r="C343" s="25">
        <v>612499.21900000004</v>
      </c>
      <c r="D343" s="25">
        <v>94242.79329999999</v>
      </c>
      <c r="E343" s="25">
        <v>105401.90088</v>
      </c>
      <c r="F343" s="25">
        <f>E343+D343+C343</f>
        <v>812143.91318000003</v>
      </c>
      <c r="G343" s="1"/>
      <c r="H343" s="1"/>
      <c r="I343" s="1"/>
    </row>
    <row r="344" spans="1:9" x14ac:dyDescent="0.25">
      <c r="A344" s="16">
        <v>400</v>
      </c>
      <c r="B344" s="5" t="s">
        <v>35</v>
      </c>
      <c r="C344" s="25">
        <v>351061.62088</v>
      </c>
      <c r="D344" s="25">
        <v>36245.959600000002</v>
      </c>
      <c r="E344" s="25">
        <v>61105.677510000001</v>
      </c>
      <c r="F344" s="25">
        <f>E344+D344+C344</f>
        <v>448413.25799000001</v>
      </c>
      <c r="G344" s="1"/>
      <c r="H344" s="1"/>
      <c r="I344" s="1"/>
    </row>
    <row r="345" spans="1:9" x14ac:dyDescent="0.25">
      <c r="A345" s="16">
        <v>500</v>
      </c>
      <c r="B345" s="5" t="s">
        <v>36</v>
      </c>
      <c r="C345" s="25">
        <v>82769.107860000004</v>
      </c>
      <c r="D345" s="25">
        <v>3178.4149600000001</v>
      </c>
      <c r="E345" s="25">
        <v>8199.2803100000001</v>
      </c>
      <c r="F345" s="25">
        <f>E345+D345+C345</f>
        <v>94146.80313</v>
      </c>
      <c r="G345" s="1"/>
      <c r="H345" s="1"/>
      <c r="I345" s="1"/>
    </row>
    <row r="346" spans="1:9" x14ac:dyDescent="0.25">
      <c r="C346" s="25"/>
      <c r="D346" s="25"/>
      <c r="G346" s="1"/>
      <c r="H346" s="1"/>
      <c r="I346" s="1"/>
    </row>
    <row r="347" spans="1:9" x14ac:dyDescent="0.25">
      <c r="A347" s="45" t="s">
        <v>96</v>
      </c>
      <c r="C347" s="25"/>
      <c r="D347" s="25"/>
      <c r="G347" s="1"/>
      <c r="H347" s="1"/>
      <c r="I347" s="1"/>
    </row>
    <row r="348" spans="1:9" x14ac:dyDescent="0.25">
      <c r="C348" s="25"/>
      <c r="D348" s="25"/>
      <c r="G348" s="1"/>
      <c r="H348" s="1"/>
      <c r="I348" s="1"/>
    </row>
    <row r="349" spans="1:9" x14ac:dyDescent="0.25">
      <c r="A349" s="16">
        <v>100</v>
      </c>
      <c r="B349" s="5" t="s">
        <v>32</v>
      </c>
      <c r="C349" s="25">
        <f t="shared" ref="C349:E353" si="16">C263+C271+C279+C302+C310+C318+C341</f>
        <v>1233424.1611299999</v>
      </c>
      <c r="D349" s="25">
        <f t="shared" si="16"/>
        <v>11.35656</v>
      </c>
      <c r="E349" s="25">
        <f t="shared" si="16"/>
        <v>44126.718079999999</v>
      </c>
      <c r="F349" s="25">
        <f>F263+F271+F279+F302+F310+F318+F341</f>
        <v>1277562.2357700001</v>
      </c>
      <c r="G349" s="1"/>
      <c r="H349" s="1"/>
      <c r="I349" s="1"/>
    </row>
    <row r="350" spans="1:9" x14ac:dyDescent="0.25">
      <c r="A350" s="16">
        <v>200</v>
      </c>
      <c r="B350" s="5" t="s">
        <v>33</v>
      </c>
      <c r="C350" s="25">
        <f t="shared" si="16"/>
        <v>1088548.30272</v>
      </c>
      <c r="D350" s="25">
        <f t="shared" si="16"/>
        <v>33197.729889999995</v>
      </c>
      <c r="E350" s="25">
        <f t="shared" si="16"/>
        <v>50652.078999999998</v>
      </c>
      <c r="F350" s="25">
        <f>F264+F272+F280+F303+F311+F319+F342</f>
        <v>1172398.1116099998</v>
      </c>
      <c r="G350" s="1"/>
      <c r="H350" s="1"/>
      <c r="I350" s="1"/>
    </row>
    <row r="351" spans="1:9" x14ac:dyDescent="0.25">
      <c r="A351" s="16">
        <v>300</v>
      </c>
      <c r="B351" s="5" t="s">
        <v>34</v>
      </c>
      <c r="C351" s="25">
        <f t="shared" si="16"/>
        <v>2105228.9374200003</v>
      </c>
      <c r="D351" s="25">
        <f t="shared" si="16"/>
        <v>439681.86069</v>
      </c>
      <c r="E351" s="25">
        <f t="shared" si="16"/>
        <v>421224.83716999996</v>
      </c>
      <c r="F351" s="25">
        <f>F265+F273+F281+F304+F312+F320+F343</f>
        <v>2966135.63528</v>
      </c>
      <c r="G351" s="1"/>
      <c r="H351" s="1"/>
      <c r="I351" s="1"/>
    </row>
    <row r="352" spans="1:9" x14ac:dyDescent="0.25">
      <c r="A352" s="16">
        <v>400</v>
      </c>
      <c r="B352" s="5" t="s">
        <v>35</v>
      </c>
      <c r="C352" s="25">
        <f t="shared" si="16"/>
        <v>1332018.7716899998</v>
      </c>
      <c r="D352" s="25">
        <f t="shared" si="16"/>
        <v>218264.24940000003</v>
      </c>
      <c r="E352" s="25">
        <f t="shared" si="16"/>
        <v>193868.60121000002</v>
      </c>
      <c r="F352" s="25">
        <f>F266+F274+F282+F305+F313+F321+F344</f>
        <v>1744151.6223000002</v>
      </c>
      <c r="G352" s="1"/>
      <c r="H352" s="1"/>
      <c r="I352" s="1"/>
    </row>
    <row r="353" spans="1:13" x14ac:dyDescent="0.25">
      <c r="A353" s="16">
        <v>500</v>
      </c>
      <c r="B353" s="5" t="s">
        <v>36</v>
      </c>
      <c r="C353" s="25">
        <f t="shared" si="16"/>
        <v>398738.63332999998</v>
      </c>
      <c r="D353" s="25">
        <f t="shared" si="16"/>
        <v>50400.91433</v>
      </c>
      <c r="E353" s="25">
        <f t="shared" si="16"/>
        <v>81445.464130000008</v>
      </c>
      <c r="F353" s="25">
        <f>F267+F275+F283+F306+F314+F322+F345</f>
        <v>530585.01179000002</v>
      </c>
      <c r="G353" s="1"/>
      <c r="H353" s="1"/>
      <c r="I353" s="1"/>
    </row>
    <row r="354" spans="1:13" x14ac:dyDescent="0.25">
      <c r="C354" s="25"/>
      <c r="D354" s="25"/>
      <c r="G354" s="1"/>
      <c r="H354" s="1"/>
      <c r="I354" s="1"/>
    </row>
    <row r="355" spans="1:13" s="2" customFormat="1" x14ac:dyDescent="0.25">
      <c r="A355" s="45" t="s">
        <v>97</v>
      </c>
      <c r="B355" s="5"/>
      <c r="C355" s="25"/>
      <c r="D355" s="25"/>
      <c r="E355" s="25"/>
      <c r="F355" s="25"/>
      <c r="G355" s="46"/>
      <c r="H355" s="46"/>
      <c r="I355" s="46"/>
    </row>
    <row r="356" spans="1:13" x14ac:dyDescent="0.25">
      <c r="C356" s="25"/>
      <c r="D356" s="25"/>
      <c r="G356" s="1"/>
      <c r="H356" s="1"/>
      <c r="I356" s="1"/>
    </row>
    <row r="357" spans="1:13" x14ac:dyDescent="0.25">
      <c r="A357" s="16">
        <v>100</v>
      </c>
      <c r="B357" s="5" t="s">
        <v>32</v>
      </c>
      <c r="C357" s="25">
        <v>198343.10997999998</v>
      </c>
      <c r="D357" s="25">
        <v>895.77634999999998</v>
      </c>
      <c r="E357" s="25">
        <v>52572.534200000002</v>
      </c>
      <c r="F357" s="25">
        <f>E357+D357+C357</f>
        <v>251811.42052999997</v>
      </c>
      <c r="G357" s="1"/>
      <c r="H357" s="1"/>
      <c r="I357" s="1"/>
      <c r="K357" s="3"/>
      <c r="L357" s="3"/>
      <c r="M357" s="3"/>
    </row>
    <row r="358" spans="1:13" x14ac:dyDescent="0.25">
      <c r="A358" s="16">
        <v>200</v>
      </c>
      <c r="B358" s="5" t="s">
        <v>33</v>
      </c>
      <c r="C358" s="25">
        <v>437468.37669</v>
      </c>
      <c r="D358" s="25">
        <v>29776.614369999999</v>
      </c>
      <c r="E358" s="25">
        <v>65429.919840000002</v>
      </c>
      <c r="F358" s="25">
        <f>E358+D358+C358</f>
        <v>532674.91090000002</v>
      </c>
      <c r="G358" s="1"/>
      <c r="H358" s="1"/>
      <c r="I358" s="1"/>
      <c r="K358" s="3"/>
      <c r="L358" s="3"/>
      <c r="M358" s="3"/>
    </row>
    <row r="359" spans="1:13" x14ac:dyDescent="0.25">
      <c r="A359" s="16">
        <v>300</v>
      </c>
      <c r="B359" s="5" t="s">
        <v>34</v>
      </c>
      <c r="C359" s="25">
        <v>285144.06547000003</v>
      </c>
      <c r="D359" s="25">
        <v>119723.29221</v>
      </c>
      <c r="E359" s="25">
        <v>66548.296979999999</v>
      </c>
      <c r="F359" s="25">
        <f>E359+D359+C359</f>
        <v>471415.65466</v>
      </c>
      <c r="G359" s="1"/>
      <c r="H359" s="1"/>
      <c r="I359" s="1"/>
      <c r="K359" s="3"/>
      <c r="L359" s="3"/>
      <c r="M359" s="3"/>
    </row>
    <row r="360" spans="1:13" x14ac:dyDescent="0.25">
      <c r="A360" s="16">
        <v>400</v>
      </c>
      <c r="B360" s="5" t="s">
        <v>35</v>
      </c>
      <c r="C360" s="25">
        <v>295168.92661000002</v>
      </c>
      <c r="D360" s="25">
        <v>63699.318030000002</v>
      </c>
      <c r="E360" s="25">
        <v>40562.053670000001</v>
      </c>
      <c r="F360" s="25">
        <f>E360+D360+C360</f>
        <v>399430.29831000004</v>
      </c>
      <c r="G360" s="1"/>
      <c r="H360" s="1"/>
      <c r="I360" s="1"/>
      <c r="K360" s="3"/>
      <c r="L360" s="3"/>
      <c r="M360" s="3"/>
    </row>
    <row r="361" spans="1:13" x14ac:dyDescent="0.25">
      <c r="A361" s="16">
        <v>500</v>
      </c>
      <c r="B361" s="5" t="s">
        <v>36</v>
      </c>
      <c r="C361" s="25">
        <v>134463.96047999998</v>
      </c>
      <c r="D361" s="25">
        <v>17895.794879999998</v>
      </c>
      <c r="E361" s="25">
        <v>24264.722180000001</v>
      </c>
      <c r="F361" s="25">
        <f>E361+D361+C361</f>
        <v>176624.47753999999</v>
      </c>
      <c r="G361" s="1"/>
      <c r="H361" s="1"/>
      <c r="I361" s="1"/>
      <c r="K361" s="3"/>
      <c r="L361" s="3"/>
      <c r="M361" s="3"/>
    </row>
    <row r="362" spans="1:13" x14ac:dyDescent="0.25">
      <c r="A362" s="25"/>
      <c r="B362" s="25"/>
      <c r="C362" s="25"/>
      <c r="D362" s="25"/>
      <c r="G362" s="1"/>
      <c r="H362" s="1"/>
      <c r="I362" s="1"/>
    </row>
    <row r="363" spans="1:13" x14ac:dyDescent="0.25">
      <c r="A363" s="30" t="s">
        <v>41</v>
      </c>
      <c r="B363" s="30"/>
      <c r="C363" s="30"/>
      <c r="D363" s="30"/>
      <c r="E363" s="30"/>
      <c r="F363" s="30"/>
      <c r="G363" s="1"/>
      <c r="H363" s="1"/>
      <c r="I363" s="1"/>
    </row>
    <row r="364" spans="1:13" x14ac:dyDescent="0.25">
      <c r="A364" s="30" t="s">
        <v>42</v>
      </c>
      <c r="B364" s="30"/>
      <c r="C364" s="30"/>
      <c r="D364" s="30"/>
      <c r="E364" s="30"/>
      <c r="F364" s="30"/>
      <c r="G364" s="1"/>
      <c r="H364" s="1"/>
      <c r="I364" s="1"/>
    </row>
    <row r="366" spans="1:13" x14ac:dyDescent="0.25">
      <c r="A366" s="25" t="s">
        <v>113</v>
      </c>
      <c r="B366" s="25"/>
      <c r="C366" s="25"/>
      <c r="D366" s="25"/>
      <c r="G366" s="1"/>
      <c r="H366" s="1"/>
      <c r="I366" s="1"/>
    </row>
    <row r="367" spans="1:13" x14ac:dyDescent="0.25">
      <c r="A367" s="1"/>
      <c r="B367" s="1"/>
      <c r="C367" s="1"/>
      <c r="D367" s="1"/>
      <c r="E367" s="1"/>
      <c r="F367" s="46" t="str">
        <f>F60</f>
        <v xml:space="preserve">                  Annual Wage Forms A and B   - 2023</v>
      </c>
      <c r="G367" s="1"/>
      <c r="H367" s="1"/>
      <c r="I367" s="1"/>
    </row>
    <row r="368" spans="1:13" x14ac:dyDescent="0.25">
      <c r="A368" s="7" t="s">
        <v>2</v>
      </c>
      <c r="B368" s="7"/>
      <c r="C368" s="7"/>
      <c r="D368" s="7"/>
      <c r="E368" s="7"/>
      <c r="F368" s="7"/>
      <c r="G368" s="7"/>
      <c r="H368" s="7"/>
      <c r="I368" s="5"/>
    </row>
    <row r="369" spans="1:9" x14ac:dyDescent="0.25">
      <c r="A369" s="7" t="s">
        <v>129</v>
      </c>
      <c r="B369" s="7"/>
      <c r="C369" s="7"/>
      <c r="D369" s="7"/>
      <c r="E369" s="7"/>
      <c r="F369" s="7"/>
      <c r="G369" s="7"/>
      <c r="H369" s="7"/>
      <c r="I369" s="5"/>
    </row>
    <row r="370" spans="1:9" x14ac:dyDescent="0.25">
      <c r="A370" s="7" t="s">
        <v>3</v>
      </c>
      <c r="B370" s="7"/>
      <c r="C370" s="7"/>
      <c r="D370" s="7"/>
      <c r="E370" s="7"/>
      <c r="F370" s="7"/>
      <c r="G370" s="7"/>
      <c r="H370" s="7"/>
      <c r="I370" s="5"/>
    </row>
    <row r="371" spans="1:9" x14ac:dyDescent="0.25">
      <c r="A371" s="25"/>
      <c r="B371" s="25"/>
      <c r="C371" s="25"/>
      <c r="D371" s="25"/>
      <c r="G371" s="1"/>
      <c r="H371" s="1"/>
      <c r="I371" s="1"/>
    </row>
    <row r="372" spans="1:9" x14ac:dyDescent="0.25">
      <c r="A372" s="25"/>
      <c r="B372" s="25"/>
      <c r="C372" s="7" t="s">
        <v>134</v>
      </c>
      <c r="D372" s="7"/>
      <c r="E372" s="7"/>
      <c r="F372" s="7"/>
      <c r="G372" s="1"/>
      <c r="H372" s="1"/>
      <c r="I372" s="1"/>
    </row>
    <row r="373" spans="1:9" x14ac:dyDescent="0.25">
      <c r="A373" s="25"/>
      <c r="B373" s="25"/>
      <c r="E373" s="5"/>
      <c r="F373" s="5"/>
      <c r="G373" s="1"/>
      <c r="H373" s="1"/>
      <c r="I373" s="1"/>
    </row>
    <row r="374" spans="1:9" x14ac:dyDescent="0.25">
      <c r="A374" s="25"/>
      <c r="B374" s="25"/>
      <c r="C374" s="16" t="s">
        <v>9</v>
      </c>
      <c r="D374" s="16" t="s">
        <v>114</v>
      </c>
      <c r="E374" s="16" t="s">
        <v>99</v>
      </c>
      <c r="F374" s="16" t="s">
        <v>50</v>
      </c>
      <c r="G374" s="1"/>
      <c r="H374" s="1"/>
      <c r="I374" s="1"/>
    </row>
    <row r="375" spans="1:9" x14ac:dyDescent="0.25">
      <c r="A375" s="25"/>
      <c r="B375" s="25"/>
      <c r="C375" s="16" t="s">
        <v>13</v>
      </c>
      <c r="D375" s="16" t="s">
        <v>13</v>
      </c>
      <c r="E375" s="16" t="s">
        <v>100</v>
      </c>
      <c r="F375" s="16" t="s">
        <v>110</v>
      </c>
      <c r="G375" s="1"/>
      <c r="H375" s="1"/>
      <c r="I375" s="1"/>
    </row>
    <row r="376" spans="1:9" x14ac:dyDescent="0.25">
      <c r="A376" s="25"/>
      <c r="B376" s="25"/>
      <c r="C376" s="16" t="s">
        <v>14</v>
      </c>
      <c r="D376" s="16" t="s">
        <v>14</v>
      </c>
      <c r="E376" s="16" t="s">
        <v>102</v>
      </c>
      <c r="F376" s="16" t="s">
        <v>79</v>
      </c>
      <c r="G376" s="1"/>
      <c r="H376" s="1"/>
      <c r="I376" s="1"/>
    </row>
    <row r="377" spans="1:9" x14ac:dyDescent="0.25">
      <c r="A377" s="25"/>
      <c r="B377" s="25"/>
      <c r="C377" s="16" t="s">
        <v>105</v>
      </c>
      <c r="D377" s="16" t="s">
        <v>105</v>
      </c>
      <c r="E377" s="16" t="s">
        <v>106</v>
      </c>
      <c r="F377" s="16" t="s">
        <v>85</v>
      </c>
      <c r="G377" s="1"/>
      <c r="H377" s="1"/>
      <c r="I377" s="1"/>
    </row>
    <row r="378" spans="1:9" x14ac:dyDescent="0.25">
      <c r="A378" s="45" t="s">
        <v>86</v>
      </c>
      <c r="C378" s="25"/>
      <c r="D378" s="25"/>
      <c r="G378" s="1"/>
      <c r="H378" s="1"/>
      <c r="I378" s="1"/>
    </row>
    <row r="379" spans="1:9" x14ac:dyDescent="0.25">
      <c r="C379" s="25"/>
      <c r="D379" s="25"/>
      <c r="G379" s="1"/>
      <c r="H379" s="1"/>
      <c r="I379" s="1"/>
    </row>
    <row r="380" spans="1:9" x14ac:dyDescent="0.25">
      <c r="A380" s="16">
        <v>600</v>
      </c>
      <c r="B380" s="5" t="s">
        <v>37</v>
      </c>
      <c r="C380" s="25">
        <v>1247770.9979999999</v>
      </c>
      <c r="D380" s="25">
        <v>110132.511</v>
      </c>
      <c r="E380" s="25">
        <v>510701.45</v>
      </c>
      <c r="F380" s="25">
        <f>E380+D380+C380</f>
        <v>1868604.9589999998</v>
      </c>
      <c r="G380" s="1"/>
      <c r="H380" s="1"/>
      <c r="I380" s="1"/>
    </row>
    <row r="381" spans="1:9" x14ac:dyDescent="0.25">
      <c r="A381" s="16">
        <v>700</v>
      </c>
      <c r="B381" s="5" t="s">
        <v>38</v>
      </c>
      <c r="C381" s="25">
        <f>SUM(C263:C267)+C380</f>
        <v>3108069.2239999999</v>
      </c>
      <c r="D381" s="25">
        <f>SUM(D263:D267)+D380</f>
        <v>380043.66100000002</v>
      </c>
      <c r="E381" s="25">
        <f>SUM(E263:E267)+E380</f>
        <v>716856.80300000007</v>
      </c>
      <c r="F381" s="25">
        <f>SUM(F263:F267)+F380</f>
        <v>4204969.6880000001</v>
      </c>
      <c r="G381" s="1"/>
      <c r="H381" s="1"/>
      <c r="I381" s="1"/>
    </row>
    <row r="382" spans="1:9" x14ac:dyDescent="0.25">
      <c r="C382" s="25"/>
      <c r="D382" s="25"/>
      <c r="G382" s="1"/>
      <c r="H382" s="1"/>
      <c r="I382" s="1"/>
    </row>
    <row r="383" spans="1:9" x14ac:dyDescent="0.25">
      <c r="A383" s="16" t="s">
        <v>87</v>
      </c>
      <c r="C383" s="25"/>
      <c r="D383" s="25"/>
      <c r="G383" s="1"/>
      <c r="H383" s="1"/>
      <c r="I383" s="1"/>
    </row>
    <row r="384" spans="1:9" x14ac:dyDescent="0.25">
      <c r="C384" s="25"/>
      <c r="D384" s="25"/>
      <c r="G384" s="1"/>
      <c r="H384" s="1"/>
      <c r="I384" s="1"/>
    </row>
    <row r="385" spans="1:9" x14ac:dyDescent="0.25">
      <c r="A385" s="16">
        <v>600</v>
      </c>
      <c r="B385" s="5" t="s">
        <v>37</v>
      </c>
      <c r="C385" s="25">
        <v>505153.86595419003</v>
      </c>
      <c r="D385" s="25">
        <v>71410.636860000013</v>
      </c>
      <c r="E385" s="25">
        <v>239562.20797999998</v>
      </c>
      <c r="F385" s="25">
        <f>E385+D385+C385</f>
        <v>816126.71079418994</v>
      </c>
      <c r="G385" s="1"/>
      <c r="H385" s="1"/>
      <c r="I385" s="1"/>
    </row>
    <row r="386" spans="1:9" x14ac:dyDescent="0.25">
      <c r="A386" s="16">
        <v>700</v>
      </c>
      <c r="B386" s="5" t="s">
        <v>38</v>
      </c>
      <c r="C386" s="25">
        <f>SUM(C271:C275)+C385</f>
        <v>1481987.8760541899</v>
      </c>
      <c r="D386" s="25">
        <f>SUM(D271:D275)+D385</f>
        <v>237286.89261000004</v>
      </c>
      <c r="E386" s="25">
        <f>SUM(E271:E275)+E385</f>
        <v>421518.45129</v>
      </c>
      <c r="F386" s="25">
        <f>SUM(F271:F275)+F385</f>
        <v>2140793.2199541898</v>
      </c>
      <c r="G386" s="1"/>
      <c r="H386" s="1"/>
      <c r="I386" s="1"/>
    </row>
    <row r="387" spans="1:9" x14ac:dyDescent="0.25">
      <c r="C387" s="25"/>
      <c r="D387" s="25"/>
      <c r="G387" s="1"/>
      <c r="H387" s="1"/>
      <c r="I387" s="1"/>
    </row>
    <row r="388" spans="1:9" x14ac:dyDescent="0.25">
      <c r="A388" s="45" t="s">
        <v>88</v>
      </c>
      <c r="C388" s="25"/>
      <c r="D388" s="25"/>
      <c r="G388" s="1"/>
      <c r="H388" s="1"/>
      <c r="I388" s="1"/>
    </row>
    <row r="389" spans="1:9" x14ac:dyDescent="0.25">
      <c r="C389" s="25"/>
      <c r="D389" s="25"/>
      <c r="G389" s="1"/>
      <c r="H389" s="1"/>
      <c r="I389" s="1"/>
    </row>
    <row r="390" spans="1:9" x14ac:dyDescent="0.25">
      <c r="A390" s="16">
        <v>600</v>
      </c>
      <c r="B390" s="5" t="s">
        <v>37</v>
      </c>
      <c r="C390" s="25">
        <v>227482</v>
      </c>
      <c r="D390" s="25">
        <v>17045</v>
      </c>
      <c r="E390" s="25">
        <v>88594</v>
      </c>
      <c r="F390" s="25">
        <f>E390+D390+C390</f>
        <v>333121</v>
      </c>
      <c r="G390" s="1"/>
      <c r="H390" s="1"/>
      <c r="I390" s="1"/>
    </row>
    <row r="391" spans="1:9" x14ac:dyDescent="0.25">
      <c r="A391" s="16">
        <v>700</v>
      </c>
      <c r="B391" s="5" t="s">
        <v>38</v>
      </c>
      <c r="C391" s="25">
        <f>SUM(C279:C283)+C390</f>
        <v>562928.1</v>
      </c>
      <c r="D391" s="25">
        <f>SUM(D279:D283)+D390</f>
        <v>60823</v>
      </c>
      <c r="E391" s="25">
        <f>SUM(E279:E283)+E390</f>
        <v>121588.8</v>
      </c>
      <c r="F391" s="25">
        <f>SUM(F279:F283)+F390</f>
        <v>745339.9</v>
      </c>
      <c r="G391" s="1"/>
      <c r="H391" s="1"/>
      <c r="I391" s="1"/>
    </row>
    <row r="392" spans="1:9" x14ac:dyDescent="0.25">
      <c r="C392" s="25"/>
      <c r="D392" s="25"/>
      <c r="G392" s="1"/>
      <c r="H392" s="1"/>
      <c r="I392" s="1"/>
    </row>
    <row r="393" spans="1:9" x14ac:dyDescent="0.25">
      <c r="A393" s="45" t="s">
        <v>91</v>
      </c>
      <c r="C393" s="25"/>
      <c r="D393" s="25"/>
      <c r="G393" s="1"/>
      <c r="H393" s="1"/>
      <c r="I393" s="1"/>
    </row>
    <row r="394" spans="1:9" x14ac:dyDescent="0.25">
      <c r="C394" s="25"/>
      <c r="D394" s="25"/>
      <c r="G394" s="1"/>
      <c r="H394" s="1"/>
      <c r="I394" s="1"/>
    </row>
    <row r="395" spans="1:9" x14ac:dyDescent="0.25">
      <c r="A395" s="16">
        <v>600</v>
      </c>
      <c r="B395" s="5" t="s">
        <v>37</v>
      </c>
      <c r="C395" s="25">
        <v>100753.114</v>
      </c>
      <c r="D395" s="25">
        <v>12035.85</v>
      </c>
      <c r="E395" s="25">
        <v>33303.442999999999</v>
      </c>
      <c r="F395" s="25">
        <f>E395+D395+C395</f>
        <v>146092.40700000001</v>
      </c>
      <c r="G395" s="1"/>
      <c r="H395" s="1"/>
      <c r="I395" s="1"/>
    </row>
    <row r="396" spans="1:9" x14ac:dyDescent="0.25">
      <c r="A396" s="16">
        <v>700</v>
      </c>
      <c r="B396" s="5" t="s">
        <v>38</v>
      </c>
      <c r="C396" s="25">
        <f>SUM(C302:C306)+C395</f>
        <v>249080.53484999997</v>
      </c>
      <c r="D396" s="25">
        <f>SUM(D302:D306)+D395</f>
        <v>18689.373660000001</v>
      </c>
      <c r="E396" s="25">
        <f>SUM(E302:E306)+E395</f>
        <v>48514.79694</v>
      </c>
      <c r="F396" s="25">
        <f>SUM(F302:F306)+F395</f>
        <v>316284.70545000001</v>
      </c>
      <c r="G396" s="1"/>
      <c r="H396" s="1"/>
      <c r="I396" s="1"/>
    </row>
    <row r="397" spans="1:9" x14ac:dyDescent="0.25">
      <c r="C397" s="25"/>
      <c r="D397" s="25"/>
      <c r="G397" s="1"/>
      <c r="H397" s="1"/>
      <c r="I397" s="1"/>
    </row>
    <row r="398" spans="1:9" x14ac:dyDescent="0.25">
      <c r="A398" s="45" t="s">
        <v>92</v>
      </c>
      <c r="C398" s="25"/>
      <c r="D398" s="25"/>
      <c r="G398" s="1"/>
      <c r="H398" s="1"/>
      <c r="I398" s="1"/>
    </row>
    <row r="399" spans="1:9" x14ac:dyDescent="0.25">
      <c r="C399" s="25"/>
      <c r="D399" s="25"/>
      <c r="G399" s="1"/>
      <c r="H399" s="1"/>
      <c r="I399" s="1"/>
    </row>
    <row r="400" spans="1:9" x14ac:dyDescent="0.25">
      <c r="A400" s="16">
        <v>600</v>
      </c>
      <c r="B400" s="5" t="s">
        <v>37</v>
      </c>
      <c r="C400" s="25">
        <v>603441.24399999995</v>
      </c>
      <c r="D400" s="25">
        <v>124783.501</v>
      </c>
      <c r="E400" s="25">
        <v>209764.13800000001</v>
      </c>
      <c r="F400" s="25">
        <f>E400+D400+C400</f>
        <v>937988.88299999991</v>
      </c>
      <c r="G400" s="1"/>
      <c r="H400" s="1"/>
      <c r="I400" s="1"/>
    </row>
    <row r="401" spans="1:9" x14ac:dyDescent="0.25">
      <c r="A401" s="16">
        <v>700</v>
      </c>
      <c r="B401" s="5" t="s">
        <v>38</v>
      </c>
      <c r="C401" s="25">
        <f>SUM(C310:C314)+C400</f>
        <v>1641345.557</v>
      </c>
      <c r="D401" s="25">
        <f>SUM(D310:D314)+D400</f>
        <v>222645.04100000003</v>
      </c>
      <c r="E401" s="25">
        <f>SUM(E310:E314)+E400</f>
        <v>308939.94900000002</v>
      </c>
      <c r="F401" s="25">
        <f>SUM(F310:F314)+F400</f>
        <v>2172930.5470000003</v>
      </c>
      <c r="G401" s="1"/>
      <c r="H401" s="1"/>
      <c r="I401" s="1"/>
    </row>
    <row r="402" spans="1:9" x14ac:dyDescent="0.25">
      <c r="A402" s="25"/>
      <c r="B402" s="25"/>
      <c r="C402" s="25"/>
      <c r="D402" s="25"/>
      <c r="G402" s="1"/>
      <c r="H402" s="1"/>
      <c r="I402" s="1"/>
    </row>
    <row r="403" spans="1:9" x14ac:dyDescent="0.25">
      <c r="A403" s="30" t="s">
        <v>41</v>
      </c>
      <c r="B403" s="25"/>
      <c r="C403" s="25"/>
      <c r="D403" s="30"/>
      <c r="G403" s="1"/>
      <c r="H403" s="1"/>
      <c r="I403" s="1"/>
    </row>
    <row r="404" spans="1:9" x14ac:dyDescent="0.25">
      <c r="A404" s="30" t="s">
        <v>42</v>
      </c>
      <c r="B404" s="25"/>
      <c r="C404" s="25"/>
      <c r="D404" s="30"/>
      <c r="G404" s="1"/>
      <c r="H404" s="1"/>
      <c r="I404" s="1"/>
    </row>
    <row r="406" spans="1:9" x14ac:dyDescent="0.25">
      <c r="A406" s="25" t="s">
        <v>115</v>
      </c>
      <c r="B406" s="25"/>
      <c r="C406" s="25"/>
      <c r="D406" s="25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46" t="str">
        <f>F60</f>
        <v xml:space="preserve">                  Annual Wage Forms A and B   - 2023</v>
      </c>
      <c r="G407" s="1"/>
      <c r="H407" s="1"/>
      <c r="I407" s="1"/>
    </row>
    <row r="408" spans="1:9" x14ac:dyDescent="0.25">
      <c r="A408" s="7" t="s">
        <v>2</v>
      </c>
      <c r="B408" s="7"/>
      <c r="C408" s="7"/>
      <c r="D408" s="7"/>
      <c r="E408" s="7"/>
      <c r="F408" s="7"/>
      <c r="G408" s="7"/>
      <c r="H408" s="7"/>
      <c r="I408" s="5"/>
    </row>
    <row r="409" spans="1:9" x14ac:dyDescent="0.25">
      <c r="A409" s="7" t="s">
        <v>129</v>
      </c>
      <c r="B409" s="7"/>
      <c r="C409" s="7"/>
      <c r="D409" s="7"/>
      <c r="E409" s="7"/>
      <c r="F409" s="7"/>
      <c r="G409" s="7"/>
      <c r="H409" s="7"/>
      <c r="I409" s="5"/>
    </row>
    <row r="410" spans="1:9" x14ac:dyDescent="0.25">
      <c r="A410" s="7" t="s">
        <v>3</v>
      </c>
      <c r="B410" s="7"/>
      <c r="C410" s="7"/>
      <c r="D410" s="7"/>
      <c r="E410" s="7"/>
      <c r="F410" s="7"/>
      <c r="G410" s="7"/>
      <c r="H410" s="7"/>
      <c r="I410" s="5"/>
    </row>
    <row r="411" spans="1:9" x14ac:dyDescent="0.25">
      <c r="A411" s="25"/>
      <c r="B411" s="25"/>
      <c r="C411" s="25"/>
      <c r="D411" s="25"/>
      <c r="G411" s="1"/>
      <c r="H411" s="1"/>
      <c r="I411" s="1"/>
    </row>
    <row r="412" spans="1:9" x14ac:dyDescent="0.25">
      <c r="A412" s="25"/>
      <c r="B412" s="25"/>
      <c r="C412" s="7" t="s">
        <v>134</v>
      </c>
      <c r="D412" s="7"/>
      <c r="E412" s="7"/>
      <c r="F412" s="7"/>
      <c r="G412" s="1"/>
      <c r="H412" s="1"/>
      <c r="I412" s="1"/>
    </row>
    <row r="413" spans="1:9" x14ac:dyDescent="0.25">
      <c r="A413" s="25"/>
      <c r="B413" s="25"/>
      <c r="E413" s="5"/>
      <c r="F413" s="5"/>
      <c r="G413" s="1"/>
      <c r="H413" s="1"/>
      <c r="I413" s="1"/>
    </row>
    <row r="414" spans="1:9" x14ac:dyDescent="0.25">
      <c r="A414" s="25"/>
      <c r="B414" s="25"/>
      <c r="C414" s="16" t="s">
        <v>9</v>
      </c>
      <c r="D414" s="16" t="s">
        <v>114</v>
      </c>
      <c r="E414" s="16" t="s">
        <v>99</v>
      </c>
      <c r="F414" s="16" t="s">
        <v>50</v>
      </c>
      <c r="G414" s="1"/>
      <c r="H414" s="1"/>
      <c r="I414" s="1"/>
    </row>
    <row r="415" spans="1:9" x14ac:dyDescent="0.25">
      <c r="A415" s="25"/>
      <c r="B415" s="25"/>
      <c r="C415" s="16" t="s">
        <v>13</v>
      </c>
      <c r="D415" s="16" t="s">
        <v>13</v>
      </c>
      <c r="E415" s="16" t="s">
        <v>100</v>
      </c>
      <c r="F415" s="16" t="s">
        <v>110</v>
      </c>
      <c r="G415" s="1"/>
      <c r="H415" s="1"/>
      <c r="I415" s="1"/>
    </row>
    <row r="416" spans="1:9" x14ac:dyDescent="0.25">
      <c r="A416" s="25"/>
      <c r="B416" s="25"/>
      <c r="C416" s="16" t="s">
        <v>14</v>
      </c>
      <c r="D416" s="16" t="s">
        <v>14</v>
      </c>
      <c r="E416" s="16" t="s">
        <v>102</v>
      </c>
      <c r="F416" s="16" t="s">
        <v>79</v>
      </c>
      <c r="G416" s="1"/>
      <c r="H416" s="1"/>
      <c r="I416" s="1"/>
    </row>
    <row r="417" spans="1:9" x14ac:dyDescent="0.25">
      <c r="A417" s="25"/>
      <c r="B417" s="25"/>
      <c r="C417" s="16" t="s">
        <v>105</v>
      </c>
      <c r="D417" s="16" t="s">
        <v>105</v>
      </c>
      <c r="E417" s="16" t="s">
        <v>106</v>
      </c>
      <c r="F417" s="16" t="s">
        <v>85</v>
      </c>
      <c r="G417" s="1"/>
      <c r="H417" s="1"/>
      <c r="I417" s="1"/>
    </row>
    <row r="418" spans="1:9" s="2" customFormat="1" x14ac:dyDescent="0.25">
      <c r="A418" s="45" t="s">
        <v>132</v>
      </c>
      <c r="B418" s="5"/>
      <c r="C418" s="25"/>
      <c r="D418" s="25"/>
      <c r="E418" s="25"/>
      <c r="F418" s="25"/>
      <c r="G418" s="46"/>
      <c r="H418" s="46"/>
      <c r="I418" s="46"/>
    </row>
    <row r="419" spans="1:9" x14ac:dyDescent="0.25">
      <c r="C419" s="25"/>
      <c r="D419" s="25"/>
      <c r="G419" s="1"/>
      <c r="H419" s="1"/>
      <c r="I419" s="1"/>
    </row>
    <row r="420" spans="1:9" x14ac:dyDescent="0.25">
      <c r="A420" s="16">
        <v>600</v>
      </c>
      <c r="B420" s="5" t="s">
        <v>37</v>
      </c>
      <c r="C420" s="25">
        <v>98788</v>
      </c>
      <c r="D420" s="25">
        <v>14789</v>
      </c>
      <c r="E420" s="25">
        <v>26782</v>
      </c>
      <c r="F420" s="25">
        <f>E420+D420+C420</f>
        <v>140359</v>
      </c>
      <c r="G420" s="1"/>
      <c r="H420" s="1"/>
      <c r="I420" s="1"/>
    </row>
    <row r="421" spans="1:9" x14ac:dyDescent="0.25">
      <c r="A421" s="16">
        <v>700</v>
      </c>
      <c r="B421" s="5" t="s">
        <v>38</v>
      </c>
      <c r="C421" s="25">
        <f>SUM(C318:C322)+C420</f>
        <v>243292</v>
      </c>
      <c r="D421" s="25">
        <f>SUM(D318:D322)+D420</f>
        <v>30540</v>
      </c>
      <c r="E421" s="25">
        <f>SUM(E318:E322)+E420</f>
        <v>43887</v>
      </c>
      <c r="F421" s="25">
        <f>SUM(F318:F322)+F420</f>
        <v>317719</v>
      </c>
      <c r="G421" s="1"/>
      <c r="H421" s="1"/>
      <c r="I421" s="1"/>
    </row>
    <row r="422" spans="1:9" x14ac:dyDescent="0.25">
      <c r="C422" s="25"/>
      <c r="D422" s="25"/>
      <c r="G422" s="1"/>
      <c r="H422" s="1"/>
      <c r="I422" s="1"/>
    </row>
    <row r="423" spans="1:9" x14ac:dyDescent="0.25">
      <c r="A423" s="45" t="s">
        <v>95</v>
      </c>
      <c r="C423" s="25"/>
      <c r="D423" s="25"/>
      <c r="G423" s="1"/>
      <c r="H423" s="1"/>
      <c r="I423" s="1"/>
    </row>
    <row r="424" spans="1:9" x14ac:dyDescent="0.25">
      <c r="C424" s="25"/>
      <c r="D424" s="25"/>
      <c r="G424" s="1"/>
      <c r="H424" s="1"/>
      <c r="I424" s="1"/>
    </row>
    <row r="425" spans="1:9" x14ac:dyDescent="0.25">
      <c r="A425" s="16">
        <v>600</v>
      </c>
      <c r="B425" s="5" t="s">
        <v>37</v>
      </c>
      <c r="C425" s="25">
        <v>1196571.5013100002</v>
      </c>
      <c r="D425" s="25">
        <v>170290.14756000001</v>
      </c>
      <c r="E425" s="25">
        <v>405795.32892</v>
      </c>
      <c r="F425" s="25">
        <f>E425+D425+C425</f>
        <v>1772656.9777900001</v>
      </c>
      <c r="G425" s="4"/>
      <c r="H425" s="55"/>
      <c r="I425" s="1"/>
    </row>
    <row r="426" spans="1:9" x14ac:dyDescent="0.25">
      <c r="A426" s="16">
        <v>700</v>
      </c>
      <c r="B426" s="5" t="s">
        <v>38</v>
      </c>
      <c r="C426" s="25">
        <f>SUM(C341:C345)+C425</f>
        <v>2851216.2376500005</v>
      </c>
      <c r="D426" s="25">
        <f>SUM(D341:D345)+D425</f>
        <v>312014.78902000003</v>
      </c>
      <c r="E426" s="25">
        <f>SUM(E341:E345)+E425</f>
        <v>644514.46726000006</v>
      </c>
      <c r="F426" s="25">
        <f>SUM(F341:F345)+F425</f>
        <v>3807745.4939300003</v>
      </c>
      <c r="G426" s="3"/>
      <c r="H426" s="1"/>
      <c r="I426" s="1"/>
    </row>
    <row r="427" spans="1:9" x14ac:dyDescent="0.25">
      <c r="C427" s="25"/>
      <c r="D427" s="25"/>
      <c r="G427" s="1"/>
      <c r="H427" s="1"/>
      <c r="I427" s="1"/>
    </row>
    <row r="428" spans="1:9" x14ac:dyDescent="0.25">
      <c r="A428" s="45" t="s">
        <v>96</v>
      </c>
      <c r="C428" s="25"/>
      <c r="D428" s="25"/>
      <c r="G428" s="1"/>
      <c r="H428" s="1"/>
      <c r="I428" s="1"/>
    </row>
    <row r="429" spans="1:9" x14ac:dyDescent="0.25">
      <c r="C429" s="25"/>
      <c r="D429" s="25"/>
      <c r="G429" s="1"/>
      <c r="H429" s="1"/>
      <c r="I429" s="1"/>
    </row>
    <row r="430" spans="1:9" x14ac:dyDescent="0.25">
      <c r="A430" s="16">
        <v>600</v>
      </c>
      <c r="B430" s="5" t="s">
        <v>37</v>
      </c>
      <c r="C430" s="25">
        <f>C380+C385+C390+C395+C400+C420+C425</f>
        <v>3979960.7232641904</v>
      </c>
      <c r="D430" s="25">
        <f>D380+D385+D390+D395+D400+D420+D425</f>
        <v>520486.64642000006</v>
      </c>
      <c r="E430" s="25">
        <f>E380+E385+E390+E395+E400+E420+E425</f>
        <v>1514502.5678999999</v>
      </c>
      <c r="F430" s="25">
        <f>F380+F385+F390+F395+F400+F420+F425</f>
        <v>6014949.9375841897</v>
      </c>
      <c r="G430" s="1"/>
      <c r="H430" s="1"/>
      <c r="I430" s="1"/>
    </row>
    <row r="431" spans="1:9" x14ac:dyDescent="0.25">
      <c r="A431" s="16">
        <v>700</v>
      </c>
      <c r="B431" s="5" t="s">
        <v>38</v>
      </c>
      <c r="C431" s="25">
        <f>+C349+C350+C351+C352+C353+C430</f>
        <v>10137919.52955419</v>
      </c>
      <c r="D431" s="25">
        <f>+D349+D350+D351+D352+D353+D430</f>
        <v>1262042.7572900001</v>
      </c>
      <c r="E431" s="25">
        <f>+E349+E350+E351+E352+E353+E430</f>
        <v>2305820.26749</v>
      </c>
      <c r="F431" s="25">
        <f>+F349+F350+F351+F352+F353+F430</f>
        <v>13705782.55433419</v>
      </c>
      <c r="G431" s="1"/>
      <c r="H431" s="1"/>
      <c r="I431" s="1"/>
    </row>
    <row r="432" spans="1:9" x14ac:dyDescent="0.25">
      <c r="C432" s="25"/>
      <c r="D432" s="25"/>
      <c r="G432" s="1"/>
      <c r="H432" s="1"/>
      <c r="I432" s="1"/>
    </row>
    <row r="433" spans="1:9" s="2" customFormat="1" x14ac:dyDescent="0.25">
      <c r="A433" s="45" t="s">
        <v>97</v>
      </c>
      <c r="B433" s="5"/>
      <c r="C433" s="25"/>
      <c r="D433" s="25"/>
      <c r="E433" s="25"/>
      <c r="F433" s="25"/>
      <c r="G433" s="46"/>
      <c r="H433" s="46"/>
      <c r="I433" s="46"/>
    </row>
    <row r="434" spans="1:9" x14ac:dyDescent="0.25">
      <c r="C434" s="25"/>
      <c r="D434" s="25"/>
      <c r="G434" s="1"/>
      <c r="H434" s="1"/>
      <c r="I434" s="1"/>
    </row>
    <row r="435" spans="1:9" x14ac:dyDescent="0.25">
      <c r="A435" s="16">
        <v>600</v>
      </c>
      <c r="B435" s="5" t="s">
        <v>37</v>
      </c>
      <c r="C435" s="25">
        <v>238800.56344</v>
      </c>
      <c r="D435" s="25">
        <v>74146.92</v>
      </c>
      <c r="E435" s="25">
        <v>73372.658469999995</v>
      </c>
      <c r="F435" s="25">
        <f>E435+D435+C435</f>
        <v>386320.14191000001</v>
      </c>
      <c r="G435" s="1"/>
      <c r="H435" s="1"/>
      <c r="I435" s="1"/>
    </row>
    <row r="436" spans="1:9" x14ac:dyDescent="0.25">
      <c r="A436" s="16">
        <v>700</v>
      </c>
      <c r="B436" s="5" t="s">
        <v>38</v>
      </c>
      <c r="C436" s="25">
        <f>SUM(C357:C361)+C435</f>
        <v>1589389.0026699998</v>
      </c>
      <c r="D436" s="25">
        <f>SUM(D357:D361)+D435</f>
        <v>306137.71584000002</v>
      </c>
      <c r="E436" s="25">
        <f>SUM(E357:E361)+E435</f>
        <v>322750.18534000003</v>
      </c>
      <c r="F436" s="25">
        <f>SUM(F357:F361)+F435</f>
        <v>2218276.9038500004</v>
      </c>
      <c r="G436" s="1"/>
      <c r="H436" s="1"/>
      <c r="I436" s="1"/>
    </row>
    <row r="437" spans="1:9" x14ac:dyDescent="0.25">
      <c r="A437" s="25"/>
      <c r="B437" s="25"/>
      <c r="C437" s="25"/>
      <c r="D437" s="25"/>
      <c r="G437" s="1"/>
      <c r="H437" s="1"/>
      <c r="I437" s="1"/>
    </row>
    <row r="438" spans="1:9" x14ac:dyDescent="0.25">
      <c r="A438" s="30" t="s">
        <v>41</v>
      </c>
      <c r="B438" s="25"/>
      <c r="C438" s="25"/>
      <c r="D438" s="30"/>
      <c r="G438" s="1"/>
      <c r="H438" s="1"/>
      <c r="I438" s="1"/>
    </row>
    <row r="439" spans="1:9" x14ac:dyDescent="0.25">
      <c r="A439" s="30" t="s">
        <v>42</v>
      </c>
      <c r="B439" s="25"/>
      <c r="C439" s="25"/>
      <c r="D439" s="30"/>
      <c r="G439" s="1"/>
      <c r="H439" s="1"/>
      <c r="I439" s="1"/>
    </row>
    <row r="441" spans="1:9" x14ac:dyDescent="0.25">
      <c r="A441" s="25" t="s">
        <v>116</v>
      </c>
      <c r="B441" s="25"/>
      <c r="C441" s="25"/>
      <c r="D441" s="25"/>
      <c r="G441" s="1"/>
      <c r="H441" s="1"/>
    </row>
    <row r="442" spans="1:9" x14ac:dyDescent="0.25">
      <c r="A442" s="1"/>
      <c r="B442" s="1"/>
      <c r="C442" s="1"/>
      <c r="D442" s="1"/>
      <c r="E442" s="1"/>
      <c r="F442" s="46" t="str">
        <f>F60</f>
        <v xml:space="preserve">                  Annual Wage Forms A and B   - 2023</v>
      </c>
      <c r="G442" s="1"/>
      <c r="H442" s="1"/>
    </row>
    <row r="443" spans="1:9" x14ac:dyDescent="0.25">
      <c r="A443" s="7" t="s">
        <v>2</v>
      </c>
      <c r="B443" s="7"/>
      <c r="C443" s="7"/>
      <c r="D443" s="7"/>
      <c r="E443" s="7"/>
      <c r="F443" s="7"/>
      <c r="G443" s="7"/>
      <c r="H443" s="7"/>
    </row>
    <row r="444" spans="1:9" x14ac:dyDescent="0.25">
      <c r="A444" s="7" t="s">
        <v>129</v>
      </c>
      <c r="B444" s="7"/>
      <c r="C444" s="7"/>
      <c r="D444" s="7"/>
      <c r="E444" s="7"/>
      <c r="F444" s="7"/>
      <c r="G444" s="7"/>
      <c r="H444" s="7"/>
    </row>
    <row r="445" spans="1:9" ht="14.25" customHeight="1" x14ac:dyDescent="0.25">
      <c r="A445" s="7" t="s">
        <v>3</v>
      </c>
      <c r="B445" s="7"/>
      <c r="C445" s="7"/>
      <c r="D445" s="7"/>
      <c r="E445" s="7"/>
      <c r="F445" s="7"/>
      <c r="G445" s="7"/>
      <c r="H445" s="7"/>
    </row>
    <row r="446" spans="1:9" ht="14.25" customHeight="1" x14ac:dyDescent="0.25">
      <c r="A446" s="7"/>
      <c r="B446" s="7"/>
      <c r="C446" s="7"/>
      <c r="D446" s="7"/>
      <c r="E446" s="7"/>
      <c r="F446" s="7"/>
      <c r="G446" s="7"/>
      <c r="H446" s="7"/>
    </row>
    <row r="447" spans="1:9" x14ac:dyDescent="0.25">
      <c r="C447" s="7" t="s">
        <v>117</v>
      </c>
      <c r="D447" s="7"/>
      <c r="E447" s="7"/>
    </row>
    <row r="448" spans="1:9" x14ac:dyDescent="0.25">
      <c r="E448" s="16" t="s">
        <v>118</v>
      </c>
    </row>
    <row r="449" spans="1:9" x14ac:dyDescent="0.25">
      <c r="D449" s="16" t="s">
        <v>119</v>
      </c>
      <c r="E449" s="16" t="s">
        <v>120</v>
      </c>
    </row>
    <row r="450" spans="1:9" x14ac:dyDescent="0.25">
      <c r="C450" s="16" t="s">
        <v>101</v>
      </c>
      <c r="D450" s="16" t="s">
        <v>121</v>
      </c>
      <c r="E450" s="16" t="s">
        <v>122</v>
      </c>
    </row>
    <row r="451" spans="1:9" x14ac:dyDescent="0.25">
      <c r="C451" s="16" t="s">
        <v>123</v>
      </c>
      <c r="D451" s="16" t="s">
        <v>124</v>
      </c>
      <c r="E451" s="16" t="s">
        <v>125</v>
      </c>
    </row>
    <row r="452" spans="1:9" x14ac:dyDescent="0.25">
      <c r="C452" s="16"/>
      <c r="D452" s="16"/>
      <c r="E452" s="16"/>
    </row>
    <row r="453" spans="1:9" x14ac:dyDescent="0.25">
      <c r="C453" s="16" t="s">
        <v>126</v>
      </c>
      <c r="D453" s="16" t="s">
        <v>127</v>
      </c>
      <c r="E453" s="16" t="s">
        <v>128</v>
      </c>
    </row>
    <row r="455" spans="1:9" x14ac:dyDescent="0.25">
      <c r="A455" s="45" t="s">
        <v>86</v>
      </c>
      <c r="C455" s="56">
        <v>429869650</v>
      </c>
      <c r="D455" s="56">
        <v>8021156</v>
      </c>
      <c r="E455" s="56">
        <v>2772840</v>
      </c>
      <c r="F455" s="56"/>
      <c r="G455" s="56"/>
    </row>
    <row r="456" spans="1:9" x14ac:dyDescent="0.25">
      <c r="A456" s="45" t="s">
        <v>87</v>
      </c>
      <c r="C456" s="56">
        <v>132618472</v>
      </c>
      <c r="D456" s="56">
        <v>19665472.359999999</v>
      </c>
      <c r="E456" s="56">
        <v>1230453</v>
      </c>
      <c r="F456" s="56"/>
      <c r="G456" s="56"/>
    </row>
    <row r="457" spans="1:9" x14ac:dyDescent="0.25">
      <c r="A457" s="45" t="s">
        <v>88</v>
      </c>
      <c r="C457" s="56">
        <v>44633069</v>
      </c>
      <c r="D457" s="56"/>
      <c r="E457" s="56">
        <v>683625</v>
      </c>
      <c r="F457" s="56"/>
      <c r="G457" s="56"/>
    </row>
    <row r="458" spans="1:9" x14ac:dyDescent="0.25">
      <c r="A458" s="45" t="s">
        <v>91</v>
      </c>
      <c r="C458" s="56">
        <v>31702451</v>
      </c>
      <c r="D458" s="56">
        <v>204129</v>
      </c>
      <c r="E458" s="56">
        <v>242993</v>
      </c>
      <c r="F458" s="56"/>
      <c r="G458" s="56"/>
    </row>
    <row r="459" spans="1:9" x14ac:dyDescent="0.25">
      <c r="A459" s="45" t="s">
        <v>92</v>
      </c>
      <c r="C459" s="56">
        <v>197334829</v>
      </c>
      <c r="D459" s="56">
        <v>56287963</v>
      </c>
      <c r="E459" s="56">
        <v>1683206</v>
      </c>
      <c r="F459" s="56"/>
      <c r="G459" s="56"/>
    </row>
    <row r="460" spans="1:9" s="2" customFormat="1" x14ac:dyDescent="0.25">
      <c r="A460" s="45" t="s">
        <v>93</v>
      </c>
      <c r="B460" s="5"/>
      <c r="C460" s="56">
        <v>17392040</v>
      </c>
      <c r="D460" s="56">
        <v>2007153</v>
      </c>
      <c r="E460" s="56">
        <v>189668</v>
      </c>
      <c r="F460" s="56"/>
      <c r="G460" s="56"/>
      <c r="H460" s="25"/>
      <c r="I460" s="25"/>
    </row>
    <row r="461" spans="1:9" x14ac:dyDescent="0.25">
      <c r="A461" s="45" t="s">
        <v>95</v>
      </c>
      <c r="C461" s="56">
        <v>384421281</v>
      </c>
      <c r="D461" s="56">
        <v>10558402</v>
      </c>
      <c r="E461" s="56">
        <v>2391011</v>
      </c>
      <c r="F461" s="56"/>
      <c r="G461" s="56"/>
    </row>
    <row r="462" spans="1:9" x14ac:dyDescent="0.25">
      <c r="C462" s="56"/>
      <c r="D462" s="56"/>
      <c r="E462" s="56"/>
      <c r="F462" s="56"/>
      <c r="G462" s="56"/>
    </row>
    <row r="463" spans="1:9" x14ac:dyDescent="0.25">
      <c r="A463" s="16" t="s">
        <v>50</v>
      </c>
      <c r="C463" s="56">
        <f>SUM(C455:C461)</f>
        <v>1237971792</v>
      </c>
      <c r="D463" s="56">
        <f>SUM(D455:D461)</f>
        <v>96744275.359999999</v>
      </c>
      <c r="E463" s="56">
        <f>SUM(E455:E461)</f>
        <v>9193796</v>
      </c>
      <c r="F463" s="56"/>
    </row>
    <row r="464" spans="1:9" x14ac:dyDescent="0.25">
      <c r="C464" s="56"/>
      <c r="D464" s="56"/>
      <c r="E464" s="56"/>
    </row>
    <row r="465" spans="1:9" x14ac:dyDescent="0.25">
      <c r="A465" s="46" t="s">
        <v>41</v>
      </c>
      <c r="B465" s="54"/>
      <c r="C465" s="54"/>
      <c r="D465" s="46"/>
      <c r="G465" s="1"/>
      <c r="H465" s="1"/>
      <c r="I465" s="1"/>
    </row>
    <row r="466" spans="1:9" x14ac:dyDescent="0.25">
      <c r="A466" s="46" t="s">
        <v>42</v>
      </c>
      <c r="B466" s="54"/>
      <c r="C466" s="54"/>
      <c r="D466" s="46"/>
      <c r="G466" s="1"/>
      <c r="H466" s="1"/>
      <c r="I466" s="1"/>
    </row>
  </sheetData>
  <sheetProtection algorithmName="SHA-512" hashValue="79idDBrYcL0sO4aCsTgM7SSPf/0QGMMOszqRgoyBQtkFaFosShKxzets8vl9gd4ggXsLr4ue6AD1+Ftn7leuvw==" saltValue="ye2+gwvq7BLLOOyu7fqjug==" spinCount="100000" sheet="1" objects="1" scenarios="1"/>
  <phoneticPr fontId="4" type="noConversion"/>
  <pageMargins left="0.75" right="0.75" top="1" bottom="1" header="0.5" footer="0.5"/>
  <pageSetup scale="69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Compilation</vt:lpstr>
      <vt:lpstr>Compilation!Print_Area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Dusenberry, Alexander</cp:lastModifiedBy>
  <cp:lastPrinted>2018-02-23T14:35:15Z</cp:lastPrinted>
  <dcterms:created xsi:type="dcterms:W3CDTF">1996-10-14T23:33:28Z</dcterms:created>
  <dcterms:modified xsi:type="dcterms:W3CDTF">2024-02-26T19:02:13Z</dcterms:modified>
</cp:coreProperties>
</file>