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6" yWindow="96" windowWidth="9432" windowHeight="7320" tabRatio="599"/>
  </bookViews>
  <sheets>
    <sheet name="Form CBS Page 1" sheetId="22" r:id="rId1"/>
    <sheet name="Form CBS Page 2" sheetId="23" r:id="rId2"/>
    <sheet name="CBS Report" sheetId="1" state="hidden" r:id="rId3"/>
    <sheet name="RE data" sheetId="11" state="hidden" r:id="rId4"/>
    <sheet name="Sheet1" sheetId="16" state="hidden" r:id="rId5"/>
    <sheet name="Sheet2" sheetId="19" state="hidden" r:id="rId6"/>
    <sheet name="Sheet3" sheetId="20" state="hidden" r:id="rId7"/>
    <sheet name="Sheet4" sheetId="21" r:id="rId8"/>
  </sheets>
  <definedNames>
    <definedName name="_xlnm.Print_Area" localSheetId="2">'CBS Report'!$A$1:$L$67</definedName>
    <definedName name="_xlnm.Print_Area" localSheetId="0">'Form CBS Page 1'!$A$1:$F$44</definedName>
    <definedName name="_xlnm.Print_Titles" localSheetId="2">'CBS Report'!$1:$6</definedName>
  </definedNames>
  <calcPr calcId="145621"/>
</workbook>
</file>

<file path=xl/calcChain.xml><?xml version="1.0" encoding="utf-8"?>
<calcChain xmlns="http://schemas.openxmlformats.org/spreadsheetml/2006/main">
  <c r="I47" i="1" l="1"/>
  <c r="I46" i="1"/>
  <c r="K43" i="1"/>
  <c r="K42" i="1"/>
  <c r="I43" i="1"/>
  <c r="I42" i="1"/>
  <c r="G43" i="1"/>
  <c r="G42" i="1"/>
  <c r="F43" i="1"/>
  <c r="F42" i="1"/>
  <c r="K37" i="1" l="1"/>
  <c r="K38" i="1" s="1"/>
  <c r="K30" i="1"/>
  <c r="K17" i="1"/>
  <c r="K23" i="1" s="1"/>
  <c r="K44" i="1" l="1"/>
  <c r="I44" i="1"/>
  <c r="G44" i="1"/>
  <c r="B47" i="19"/>
  <c r="B15" i="19" s="1"/>
  <c r="B16" i="19" s="1"/>
  <c r="E8" i="19"/>
  <c r="E6" i="19"/>
  <c r="E5" i="19"/>
  <c r="E4" i="19"/>
  <c r="E3" i="19"/>
  <c r="E2" i="19"/>
  <c r="D9" i="19"/>
  <c r="C9" i="19"/>
  <c r="E7" i="19"/>
  <c r="I11" i="1"/>
  <c r="I14" i="1"/>
  <c r="I15" i="1"/>
  <c r="I16" i="1"/>
  <c r="I21" i="1"/>
  <c r="F44" i="1"/>
  <c r="I12" i="1"/>
  <c r="E9" i="19" l="1"/>
  <c r="E10" i="19" s="1"/>
  <c r="I26" i="1"/>
  <c r="I22" i="1"/>
  <c r="I18" i="1"/>
  <c r="I32" i="1" l="1"/>
  <c r="I33" i="1"/>
  <c r="I29" i="1"/>
  <c r="I19" i="1" l="1"/>
  <c r="I28" i="1"/>
  <c r="I20" i="1" l="1"/>
  <c r="I13" i="1"/>
  <c r="I17" i="1" s="1"/>
  <c r="I23" i="1" l="1"/>
  <c r="I25" i="1"/>
  <c r="I30" i="1" s="1"/>
  <c r="I34" i="1"/>
  <c r="I37" i="1" s="1"/>
  <c r="I38" i="1" l="1"/>
</calcChain>
</file>

<file path=xl/sharedStrings.xml><?xml version="1.0" encoding="utf-8"?>
<sst xmlns="http://schemas.openxmlformats.org/spreadsheetml/2006/main" count="398" uniqueCount="190">
  <si>
    <t>FORM: CBS</t>
  </si>
  <si>
    <t>SURFACE TRANSPORTATION BOARD</t>
  </si>
  <si>
    <t>QUARTERLY CONDENSED BALANCE SHEET-RAILROADS</t>
  </si>
  <si>
    <t>WASHINGTON, D.C. 20423</t>
  </si>
  <si>
    <t>COMPUTER FACSIMILE FORM B-180230 (R0403) EXPIRES 12-31-83</t>
  </si>
  <si>
    <t>NORFOLK SOUTHERN COMBINED RAILROAD SUBSIDIARIES</t>
  </si>
  <si>
    <t>DESCRIPTION</t>
  </si>
  <si>
    <t>BALANCE AT END OF QUARTER</t>
  </si>
  <si>
    <t>CODE</t>
  </si>
  <si>
    <t>THIS YEAR</t>
  </si>
  <si>
    <t>LAST YEAR</t>
  </si>
  <si>
    <t>(A)</t>
  </si>
  <si>
    <t>NO.</t>
  </si>
  <si>
    <t>(B)</t>
  </si>
  <si>
    <t>(C)</t>
  </si>
  <si>
    <t>ASSETS</t>
  </si>
  <si>
    <t>(LINE)</t>
  </si>
  <si>
    <t>CASH (ACCOUNT 701)</t>
  </si>
  <si>
    <t>TEMPORARY CASH INVESTMENTS &amp; SPECIAL DEPOSITS (ACCTS. 702 &amp; 703)</t>
  </si>
  <si>
    <t>ACCOUNTS RECEIVABLE (ACCOUNTS 704-709.5)</t>
  </si>
  <si>
    <t>PREPAYMENTS AND WORKING FUNDS (ACCOUNTS 710, 711 AND 714)</t>
  </si>
  <si>
    <t>MATERIALS AND SUPPLIES (ACCOUNT 712)</t>
  </si>
  <si>
    <t>OTHER CURRENT ASSETS (ACCOUNT 713)</t>
  </si>
  <si>
    <t>TOTAL CURRENT ASSETS</t>
  </si>
  <si>
    <t>SPECIAL FUNDS , OTHER INVESTMENTS &amp; ADVANCES (ACCTS. 715-717, 722-724)</t>
  </si>
  <si>
    <t>INVESTMENTS &amp; ADVANCES; AFFILIATED COMPANIES (ACCOUNTS 721, 721.9)</t>
  </si>
  <si>
    <t>TRANSPORTATION PROPERTY - NET (ACCOUNTS 731-736)</t>
  </si>
  <si>
    <t>PROPERTY USED IN OTHER THAN CARRIER OPERATIONS (ACCTS. 737 &amp; 738)</t>
  </si>
  <si>
    <t>OTHER ASSETS AND DEFERRED DEBITS (ACCOUNTS 739, 741, 743, &amp; 744)</t>
  </si>
  <si>
    <t>TOTAL ASSETS</t>
  </si>
  <si>
    <t>LIABILITIES</t>
  </si>
  <si>
    <t>CURRENT LIABILITIES (ACCOUNTS 751-761.5, 762, 763 AND 764)</t>
  </si>
  <si>
    <t>LONG TERM DEBT DUE AFTER ONE YEAR (ACCOUNTS 765-770.2)</t>
  </si>
  <si>
    <t>DEFERRED REVENUES-TRANSFERS FROM GOVERNMENTAL AUTHORIT. (ACCT. 783)</t>
  </si>
  <si>
    <t>ACCUMULATED DEFERRED INCOME TAX CREDITS (ACCOUNT 786)</t>
  </si>
  <si>
    <t>OTHER LIABILITIES &amp; DEFERRED CREDITS (ACCTS. 771-2, 774-5, 781-2 &amp; 784)</t>
  </si>
  <si>
    <t>TOTAL LIABILITIES</t>
  </si>
  <si>
    <t>SHAREHOLDERS EQUITY</t>
  </si>
  <si>
    <t>CAPITAL STOCK (ACCOUNTS 791-793)</t>
  </si>
  <si>
    <t>ADDITIONAL CAPITAL (ACCOUNTS 794 AND 795)</t>
  </si>
  <si>
    <t>LESS: TREASURY STOCK (ACCOUNT 798.5)</t>
  </si>
  <si>
    <t>EQUITY IN UNDISTRIBUTED EARNINGS (LOSSES) OF AFFILIATED COMPANIES</t>
  </si>
  <si>
    <t xml:space="preserve">TOTAL SHAREHOLDERS EQUITY </t>
  </si>
  <si>
    <t>TOTAL LIABILITIES AND SHAREHOLDERS EQUITY</t>
  </si>
  <si>
    <t>GROSS EXPENDITURES FOR</t>
  </si>
  <si>
    <t>FIGURES FOR THE QUARTER</t>
  </si>
  <si>
    <t>CUMULATIVE FIGURES</t>
  </si>
  <si>
    <t>ADDITIONS AND BETTERMENTS</t>
  </si>
  <si>
    <t>(ACCOUNTS 731 AND 732)</t>
  </si>
  <si>
    <t>(D)</t>
  </si>
  <si>
    <t>ROAD</t>
  </si>
  <si>
    <t>EQUIPMENT</t>
  </si>
  <si>
    <t>TOTAL</t>
  </si>
  <si>
    <t>FIGURES/QTR. - CUMULATIVE/FIGS.</t>
  </si>
  <si>
    <t>NUMBER OF REVENUE TONS CARRIED</t>
  </si>
  <si>
    <t>NUMBER OF REVENUE TONS CARRIED ONE MILE [THOUSANDS]</t>
  </si>
  <si>
    <t>CERTIFICATION</t>
  </si>
  <si>
    <t>OF: NORFOLK SOUTHERN COMBINED RAILROAD SUBSIDIARIES</t>
  </si>
  <si>
    <t xml:space="preserve">STATE THAT THIS REPORT WAS PREPARED BY ME OR UNDER MY SUPERVISION; THAT I HAVE CAREFULLY EXAMINED IT; AND ON THE </t>
  </si>
  <si>
    <t>BASIS OF MY KNOWLEDGE, BELIEF, AND VERIFICATION (WHERE NECESSARY) DECLARE IT TO BE A FULL, TRUE AND CORRECT</t>
  </si>
  <si>
    <t>STATEMENT OF THE BALANCE SHEET ACCOUNTS NAMED, AND THAT THE VARIOUS ITEMS HERE REPORTED WERE DETERMINED IN ACC-</t>
  </si>
  <si>
    <t>ORDANCE WITH EFFECTIVE RULES PROMULGATED BY THE SURFACE TRANSPORTATION BOARD.</t>
  </si>
  <si>
    <t>(AREA CODE)     (NUMBER)</t>
  </si>
  <si>
    <t>Acct. Rec. -</t>
  </si>
  <si>
    <t>Interline</t>
  </si>
  <si>
    <t>Customers</t>
  </si>
  <si>
    <t>Other</t>
  </si>
  <si>
    <t>709, 708</t>
  </si>
  <si>
    <t>Accrued A/R</t>
  </si>
  <si>
    <t>Rec from Affls</t>
  </si>
  <si>
    <t>Less-allow. for Uncoll accts</t>
  </si>
  <si>
    <t>THREE COMMERCIAL PLACE</t>
  </si>
  <si>
    <t>NORFOLK, VA 23510-2191</t>
  </si>
  <si>
    <t>RETAINED EARNINGS (ACCOUNTS 796, 798 AND 798.1)</t>
  </si>
  <si>
    <t xml:space="preserve">REMARKS: </t>
  </si>
  <si>
    <t>Eff Dt</t>
  </si>
  <si>
    <t>Usoa Cd</t>
  </si>
  <si>
    <t>Adt Src</t>
  </si>
  <si>
    <t>Adt Ref</t>
  </si>
  <si>
    <t>Chrg Co</t>
  </si>
  <si>
    <t>Chrg Amt</t>
  </si>
  <si>
    <t>Desc 1</t>
  </si>
  <si>
    <t xml:space="preserve">DATE:  </t>
  </si>
  <si>
    <t xml:space="preserve">ON AUGUST 27, 2004, NORFOLK SOUTHERN CORPORATION MADE A CONTRIBUTION OF CAPITAL OF THE ASSETS AND LIABILITIES OF </t>
  </si>
  <si>
    <t xml:space="preserve">PENNSYLVANIA LINES, LLC (PRR) TO NORFOLK SOUTHERN RAILWAY.  THE ASSETS AND LIABILITIES OF PRR ARE REFLECTED IN THEIR </t>
  </si>
  <si>
    <t>RESPECTIVE LINE ITEMS AND AMOUNTS DUE TO PRR WERE EXTINGUISHED.</t>
  </si>
  <si>
    <t>D</t>
  </si>
  <si>
    <t>B</t>
  </si>
  <si>
    <t>STOCK OPTION EXERCISES</t>
  </si>
  <si>
    <t>STOCK OPTION EXE TSOP</t>
  </si>
  <si>
    <t>DR OBRIEN ADJUSTMENT</t>
  </si>
  <si>
    <t>PSU EQUITY</t>
  </si>
  <si>
    <t>REST STCK &amp; UNITS EQUITY</t>
  </si>
  <si>
    <t>STOCK OPTIONS</t>
  </si>
  <si>
    <t>2006 PSU SHARE ISSUANCE</t>
  </si>
  <si>
    <t>ADJ 2006 PSU SHARE EXP</t>
  </si>
  <si>
    <t>2006 RSTR PAYOUT</t>
  </si>
  <si>
    <t>ADJUST 794-120 DDSP</t>
  </si>
  <si>
    <t>CORRECT RSTR SUBLEDGER</t>
  </si>
  <si>
    <t>2006 RSTR PAYOUT/RECLASS</t>
  </si>
  <si>
    <t>CORRECT LIP 06 GRANT</t>
  </si>
  <si>
    <t>ADJUSTMENT</t>
  </si>
  <si>
    <t>T</t>
  </si>
  <si>
    <t>05 RSTK PRORATION ISSUE.</t>
  </si>
  <si>
    <t>EXERCISES OF OPTIONS,ETC</t>
  </si>
  <si>
    <t>VG SHARP SHR PRORATION</t>
  </si>
  <si>
    <t>HC LEWIS SHR PRORATION</t>
  </si>
  <si>
    <t>OPTIONS</t>
  </si>
  <si>
    <t>OTHER CAPITAL</t>
  </si>
  <si>
    <t>CAP CONT FROM NSC - TFI</t>
  </si>
  <si>
    <t>RTN OF CAP TO 096</t>
  </si>
  <si>
    <t>RTN OF CAP TO 001</t>
  </si>
  <si>
    <t>ELIM CAP CONT TFI</t>
  </si>
  <si>
    <t>SIGNATURE: TERRI GRUBB</t>
  </si>
  <si>
    <t>TELEPHONE NUMBER:  540-524-5452</t>
  </si>
  <si>
    <t>2012</t>
  </si>
  <si>
    <t>2011</t>
  </si>
  <si>
    <t>diff</t>
  </si>
  <si>
    <t>debt proceeds</t>
  </si>
  <si>
    <t>stock repurchase</t>
  </si>
  <si>
    <t>TITLE: MANAGER CORPORATE ACCOUNTING</t>
  </si>
  <si>
    <t>I, THE UNDERSIGNED, TERRI GRUBB</t>
  </si>
  <si>
    <t xml:space="preserve"> -   </t>
  </si>
  <si>
    <t>SCAC CODE:NSC  RAILROAD REPORT NO:RC117100  QTR.:4 YEAR: 2012</t>
  </si>
  <si>
    <t>DATE OF REPORT:  03/28/2013  AMENDED - YES</t>
  </si>
  <si>
    <t>CERTAIN AMOUNTS HAVE BEEN REVISED TO CONFORM WITH R-1 PRESENTATION.</t>
  </si>
  <si>
    <r>
      <rPr>
        <b/>
        <sz val="8"/>
        <rFont val="Arial"/>
        <family val="34"/>
      </rPr>
      <t>SURFACE TRANSPORTATION BOARD</t>
    </r>
  </si>
  <si>
    <r>
      <rPr>
        <b/>
        <sz val="8"/>
        <rFont val="Arial"/>
        <family val="34"/>
      </rPr>
      <t>QUARTERLY CONDENSED BALANCE SHEET - RAILROADS</t>
    </r>
  </si>
  <si>
    <t>OMB Clearance No. 2140-0012</t>
  </si>
  <si>
    <t>Expiration Date 08-31-2015</t>
  </si>
  <si>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</si>
  <si>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</si>
  <si>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</si>
  <si>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</si>
  <si>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</si>
  <si>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</si>
  <si>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</si>
  <si>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</si>
  <si>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</si>
  <si>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Other current assets (Account 713)</t>
    </r>
  </si>
  <si>
    <r>
      <rPr>
        <sz val="7"/>
        <rFont val="Arial"/>
        <family val="34"/>
      </rPr>
      <t>TOTAL CURRENT ASSETS</t>
    </r>
  </si>
  <si>
    <r>
      <rPr>
        <sz val="7"/>
        <rFont val="Arial"/>
        <family val="34"/>
      </rPr>
      <t>Special funds and other investments and advances (Accounts 715-717, &amp; 722-724)</t>
    </r>
  </si>
  <si>
    <r>
      <rPr>
        <sz val="7"/>
        <rFont val="Arial"/>
        <family val="34"/>
      </rPr>
      <t>Investments and advances affiliated companies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</si>
  <si>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</si>
  <si>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</si>
  <si>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</si>
  <si>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</si>
  <si>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</si>
  <si>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</si>
  <si>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</si>
  <si>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</si>
  <si>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</si>
  <si>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</si>
  <si>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</si>
  <si>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</si>
  <si>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r>
      <rPr>
        <sz val="7"/>
        <rFont val="Arial"/>
        <family val="34"/>
      </rPr>
      <t>Retained earnings (Accounts 797-798.1)</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</si>
  <si>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</si>
  <si>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</si>
  <si>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</si>
  <si>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</si>
  <si>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</si>
  <si>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</si>
  <si>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</si>
  <si>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</si>
  <si>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</si>
  <si>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</si>
  <si>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</si>
  <si>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</si>
  <si>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</si>
  <si>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</si>
  <si>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</si>
  <si>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</si>
  <si>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</si>
  <si>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</si>
  <si>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</si>
  <si>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</si>
  <si>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</si>
  <si>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</si>
  <si>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</si>
  <si>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</si>
  <si>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</si>
  <si>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Signature______________________________________________</t>
  </si>
  <si>
    <r>
      <rPr>
        <sz val="7"/>
        <rFont val="Arial"/>
        <family val="34"/>
      </rPr>
      <t>Page 2 of 2</t>
    </r>
  </si>
  <si>
    <t>FULL NAME AND ADDRESS OF REPORTING RAILROAD (If a system report, list all operating roads under REMARKS)                                                                                                                                                                     Norfolk Southern Combined Railroad Subsidiaries                                                                                                                                                                                                     Three Commercial Place                                                                                                                                                                                                                                                        Norfolk, VA 23510-2191</t>
  </si>
  <si>
    <r>
      <t xml:space="preserve">Name (Printed) </t>
    </r>
    <r>
      <rPr>
        <u/>
        <sz val="7"/>
        <rFont val="Arial"/>
        <family val="2"/>
      </rPr>
      <t xml:space="preserve">Terri H Grubb                                                                                                                                                                                     </t>
    </r>
  </si>
  <si>
    <r>
      <rPr>
        <sz val="7"/>
        <rFont val="Arial"/>
        <family val="34"/>
      </rPr>
      <t xml:space="preserve">Title            </t>
    </r>
    <r>
      <rPr>
        <u/>
        <sz val="7"/>
        <rFont val="Arial"/>
        <family val="2"/>
      </rPr>
      <t xml:space="preserve"> Manager Corporate Accounting                                                                                                                                          </t>
    </r>
  </si>
  <si>
    <r>
      <t xml:space="preserve">Telephone Number </t>
    </r>
    <r>
      <rPr>
        <u/>
        <sz val="7"/>
        <color rgb="FF000000"/>
        <rFont val="Times New Roman"/>
        <family val="1"/>
      </rPr>
      <t xml:space="preserve">540-524-5452                                     </t>
    </r>
  </si>
  <si>
    <r>
      <t xml:space="preserve">FORM CBS                QUARTER    1 [   ]    2 [   ]    3 [ X  ]    4 [   ]       YEAR </t>
    </r>
    <r>
      <rPr>
        <u/>
        <sz val="7"/>
        <rFont val="Arial"/>
        <family val="34"/>
      </rPr>
      <t>  2013           </t>
    </r>
    <r>
      <rPr>
        <sz val="7"/>
        <rFont val="Arial"/>
        <family val="34"/>
      </rPr>
      <t xml:space="preserve">       AMENDED:  YES [   ]    NO [ X  ]</t>
    </r>
  </si>
  <si>
    <r>
      <t xml:space="preserve">Form CBS        Railroad </t>
    </r>
    <r>
      <rPr>
        <u/>
        <sz val="7"/>
        <rFont val="Arial"/>
        <family val="34"/>
      </rPr>
      <t>  Norfolk Southern Combined Railroad  Subsidiaries</t>
    </r>
    <r>
      <rPr>
        <sz val="7"/>
        <rFont val="Arial"/>
        <family val="34"/>
      </rPr>
      <t xml:space="preserve">            Quarter </t>
    </r>
    <r>
      <rPr>
        <u/>
        <sz val="7"/>
        <rFont val="Arial"/>
        <family val="34"/>
      </rPr>
      <t>    3     </t>
    </r>
    <r>
      <rPr>
        <sz val="7"/>
        <rFont val="Arial"/>
        <family val="34"/>
      </rPr>
      <t xml:space="preserve"> Year </t>
    </r>
    <r>
      <rPr>
        <u/>
        <sz val="7"/>
        <rFont val="Arial"/>
        <family val="34"/>
      </rPr>
      <t>  2013         </t>
    </r>
    <r>
      <rPr>
        <sz val="7"/>
        <rFont val="Arial"/>
        <family val="34"/>
      </rPr>
      <t xml:space="preserve">   Amended </t>
    </r>
    <r>
      <rPr>
        <u/>
        <sz val="7"/>
        <rFont val="Arial"/>
        <family val="34"/>
      </rPr>
      <t>            </t>
    </r>
  </si>
  <si>
    <r>
      <t>Date 1</t>
    </r>
    <r>
      <rPr>
        <u/>
        <sz val="7"/>
        <rFont val="Arial"/>
        <family val="2"/>
      </rPr>
      <t>0/30/13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</si>
</sst>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1" formatCode="_(* #,##0_);_(* \(#,##0\);_(* &quot;-&quot;_);_(@_)"/>
    <numFmt numFmtId="43" formatCode="_(* #,##0.00_);_(* \(#,##0.00\);_(* &quot;-&quot;??_);_(@_)"/>
    <numFmt numFmtId="164" formatCode="#,##0\ ;\(#,##0\)"/>
    <numFmt numFmtId="170" formatCode="mm/dd/yy"/>
    <numFmt numFmtId="171" formatCode="###0;###0"/>
  </numFmts>
  <fonts count="17">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Univers Condensed"/>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7"/>
      <color rgb="FF000000"/>
      <name val="Times New Roman"/>
      <family val="1"/>
    </font>
    <font>
      <u/>
      <sz val="7"/>
      <name val="Arial"/>
      <family val="2"/>
    </font>
    <font>
      <u/>
      <sz val="7"/>
      <color rgb="FF000000"/>
      <name val="Times New Roman"/>
      <family val="1"/>
    </font>
  </fonts>
  <fills count="3">
    <fill>
      <patternFill patternType="none"/>
    </fill>
    <fill>
      <patternFill patternType="gray125"/>
    </fill>
    <fill>
      <patternFill patternType="solid">
        <fgColor rgb="FFFFFFFF"/>
      </patternFill>
    </fill>
  </fills>
  <borders count="17">
    <border>
      <left/>
      <right/>
      <top/>
      <bottom/>
      <diagonal/>
    </border>
    <border>
      <left/>
      <right/>
      <top style="dashed">
        <color indexed="64"/>
      </top>
      <bottom/>
      <diagonal/>
    </border>
    <border>
      <left/>
      <right/>
      <top/>
      <bottom style="dashed">
        <color indexed="64"/>
      </bottom>
      <diagonal/>
    </border>
    <border>
      <left/>
      <right/>
      <top/>
      <bottom style="thin">
        <color indexed="64"/>
      </bottom>
      <diagonal/>
    </border>
    <border>
      <left/>
      <right/>
      <top style="thin">
        <color indexed="64"/>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7" fillId="0" borderId="0" applyFont="0" applyFill="0" applyBorder="0" applyAlignment="0" applyProtection="0"/>
    <xf numFmtId="0" fontId="7" fillId="0" borderId="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98">
    <xf numFmtId="0" fontId="0" fillId="0" borderId="0" xfId="0"/>
    <xf numFmtId="0" fontId="6" fillId="0" borderId="0" xfId="0" applyFont="1" applyAlignment="1">
      <alignment horizontal="center"/>
    </xf>
    <xf numFmtId="0" fontId="0" fillId="0" borderId="0" xfId="0" applyAlignment="1">
      <alignment horizontal="centerContinuous"/>
    </xf>
    <xf numFmtId="0" fontId="6" fillId="0" borderId="0" xfId="0" applyFont="1" applyAlignment="1">
      <alignment horizontal="centerContinuous"/>
    </xf>
    <xf numFmtId="0" fontId="6" fillId="0" borderId="0" xfId="0" applyFont="1" applyAlignment="1"/>
    <xf numFmtId="0" fontId="6" fillId="0" borderId="0" xfId="0" applyNumberFormat="1" applyFont="1" applyAlignment="1" applyProtection="1">
      <protection locked="0"/>
    </xf>
    <xf numFmtId="0" fontId="6" fillId="0" borderId="0" xfId="0" applyNumberFormat="1" applyFont="1" applyAlignment="1" applyProtection="1">
      <alignment horizontal="center"/>
      <protection locked="0"/>
    </xf>
    <xf numFmtId="164" fontId="6" fillId="0" borderId="0" xfId="0" applyNumberFormat="1" applyFont="1" applyAlignment="1" applyProtection="1">
      <protection locked="0"/>
    </xf>
    <xf numFmtId="0" fontId="6" fillId="0" borderId="0" xfId="0" applyFont="1" applyAlignment="1">
      <alignment horizontal="left"/>
    </xf>
    <xf numFmtId="14" fontId="6" fillId="0" borderId="0" xfId="0" applyNumberFormat="1" applyFont="1" applyAlignment="1" applyProtection="1">
      <alignment horizontal="center"/>
      <protection locked="0"/>
    </xf>
    <xf numFmtId="0" fontId="6" fillId="0" borderId="0" xfId="0" applyNumberFormat="1" applyFont="1" applyAlignment="1" applyProtection="1">
      <alignment horizontal="centerContinuous"/>
      <protection locked="0"/>
    </xf>
    <xf numFmtId="164" fontId="6" fillId="0" borderId="0" xfId="0" applyNumberFormat="1" applyFont="1" applyBorder="1" applyAlignment="1" applyProtection="1">
      <protection locked="0"/>
    </xf>
    <xf numFmtId="3" fontId="6" fillId="0" borderId="0" xfId="0" applyNumberFormat="1" applyFont="1" applyAlignment="1" applyProtection="1">
      <protection locked="0"/>
    </xf>
    <xf numFmtId="37" fontId="6" fillId="0" borderId="0" xfId="0" applyNumberFormat="1" applyFont="1" applyAlignment="1"/>
    <xf numFmtId="0" fontId="6" fillId="0" borderId="1" xfId="0" applyFont="1" applyBorder="1" applyAlignment="1">
      <alignment horizontal="centerContinuous"/>
    </xf>
    <xf numFmtId="0" fontId="6" fillId="0" borderId="1" xfId="0" applyNumberFormat="1" applyFont="1" applyBorder="1" applyAlignment="1" applyProtection="1">
      <alignment horizontal="centerContinuous"/>
      <protection locked="0"/>
    </xf>
    <xf numFmtId="0" fontId="6" fillId="0" borderId="2" xfId="0" applyFont="1" applyBorder="1" applyAlignment="1"/>
    <xf numFmtId="0" fontId="6" fillId="0" borderId="2" xfId="0" applyFont="1" applyBorder="1" applyAlignment="1">
      <alignment horizontal="left"/>
    </xf>
    <xf numFmtId="0" fontId="6" fillId="0" borderId="2" xfId="0" applyNumberFormat="1" applyFont="1" applyBorder="1" applyAlignment="1" applyProtection="1">
      <protection locked="0"/>
    </xf>
    <xf numFmtId="0" fontId="6" fillId="0" borderId="0" xfId="0" applyFont="1" applyBorder="1" applyAlignment="1">
      <alignment horizontal="centerContinuous"/>
    </xf>
    <xf numFmtId="3" fontId="6" fillId="0" borderId="0" xfId="0" applyNumberFormat="1" applyFont="1" applyAlignment="1">
      <alignment horizontal="center"/>
    </xf>
    <xf numFmtId="0" fontId="5" fillId="0" borderId="0" xfId="0" applyFont="1" applyAlignment="1">
      <alignment horizontal="left"/>
    </xf>
    <xf numFmtId="0" fontId="6" fillId="0" borderId="0" xfId="0" applyFont="1" applyFill="1" applyAlignment="1"/>
    <xf numFmtId="0" fontId="6" fillId="0" borderId="2" xfId="0" applyFont="1" applyFill="1" applyBorder="1" applyAlignment="1"/>
    <xf numFmtId="164" fontId="6" fillId="0" borderId="0" xfId="0" applyNumberFormat="1" applyFont="1" applyAlignment="1"/>
    <xf numFmtId="37" fontId="6" fillId="0" borderId="0" xfId="0" applyNumberFormat="1" applyFont="1" applyFill="1" applyAlignment="1">
      <alignment horizontal="center"/>
    </xf>
    <xf numFmtId="0" fontId="5" fillId="0" borderId="0" xfId="0" applyFont="1" applyFill="1"/>
    <xf numFmtId="14" fontId="0" fillId="0" borderId="0" xfId="0" applyNumberFormat="1"/>
    <xf numFmtId="8" fontId="0" fillId="0" borderId="0" xfId="0" applyNumberFormat="1"/>
    <xf numFmtId="43" fontId="6" fillId="0" borderId="0" xfId="0" applyNumberFormat="1" applyFont="1" applyAlignment="1" applyProtection="1">
      <protection locked="0"/>
    </xf>
    <xf numFmtId="170" fontId="6" fillId="0" borderId="2" xfId="0" quotePrefix="1" applyNumberFormat="1" applyFont="1" applyFill="1" applyBorder="1" applyAlignment="1"/>
    <xf numFmtId="8" fontId="0" fillId="0" borderId="0" xfId="0" applyNumberFormat="1" applyBorder="1"/>
    <xf numFmtId="0" fontId="0" fillId="0" borderId="0" xfId="0" applyBorder="1"/>
    <xf numFmtId="14" fontId="5" fillId="0" borderId="0" xfId="0" applyNumberFormat="1" applyFont="1" applyFill="1" applyBorder="1"/>
    <xf numFmtId="4" fontId="5" fillId="0" borderId="0" xfId="0" applyNumberFormat="1" applyFont="1" applyFill="1"/>
    <xf numFmtId="14" fontId="0" fillId="0" borderId="0" xfId="0" applyNumberFormat="1" applyBorder="1"/>
    <xf numFmtId="4" fontId="0" fillId="0" borderId="0" xfId="0" applyNumberFormat="1"/>
    <xf numFmtId="40" fontId="0" fillId="0" borderId="0" xfId="0" applyNumberFormat="1"/>
    <xf numFmtId="38" fontId="0" fillId="0" borderId="0" xfId="0" applyNumberFormat="1"/>
    <xf numFmtId="38" fontId="0" fillId="0" borderId="3" xfId="0" quotePrefix="1" applyNumberFormat="1" applyBorder="1" applyAlignment="1">
      <alignment horizontal="center"/>
    </xf>
    <xf numFmtId="38" fontId="0" fillId="0" borderId="3" xfId="0" applyNumberFormat="1" applyBorder="1" applyAlignment="1">
      <alignment horizontal="center"/>
    </xf>
    <xf numFmtId="38" fontId="0" fillId="0" borderId="4" xfId="0" applyNumberFormat="1" applyBorder="1"/>
    <xf numFmtId="40" fontId="6" fillId="0" borderId="0" xfId="0" applyNumberFormat="1" applyFont="1" applyAlignment="1"/>
    <xf numFmtId="43" fontId="6" fillId="0" borderId="0" xfId="0" applyNumberFormat="1" applyFont="1" applyAlignment="1" applyProtection="1">
      <alignment horizontal="right"/>
      <protection locked="0"/>
    </xf>
    <xf numFmtId="37" fontId="6" fillId="0" borderId="0" xfId="0" applyNumberFormat="1" applyFont="1" applyFill="1" applyAlignment="1">
      <alignment horizontal="center"/>
    </xf>
    <xf numFmtId="0" fontId="8" fillId="2" borderId="0" xfId="7" applyFill="1" applyBorder="1" applyAlignment="1">
      <alignment horizontal="left" vertical="top"/>
    </xf>
    <xf numFmtId="0" fontId="8" fillId="2" borderId="0" xfId="7" applyFill="1" applyBorder="1" applyAlignment="1">
      <alignment horizontal="center" vertical="top"/>
    </xf>
    <xf numFmtId="0" fontId="8" fillId="2" borderId="0" xfId="7" applyFill="1" applyBorder="1" applyAlignment="1">
      <alignment horizontal="right" vertical="top"/>
    </xf>
    <xf numFmtId="0" fontId="10" fillId="2" borderId="0" xfId="7" applyFont="1" applyFill="1" applyBorder="1" applyAlignment="1">
      <alignment horizontal="left" vertical="top"/>
    </xf>
    <xf numFmtId="0" fontId="8" fillId="2" borderId="15" xfId="7" applyFill="1" applyBorder="1" applyAlignment="1">
      <alignment horizontal="center" vertical="top" wrapText="1"/>
    </xf>
    <xf numFmtId="171" fontId="13" fillId="2" borderId="16" xfId="7" applyNumberFormat="1" applyFont="1" applyFill="1" applyBorder="1" applyAlignment="1">
      <alignment horizontal="center" wrapText="1"/>
    </xf>
    <xf numFmtId="0" fontId="8" fillId="2" borderId="16" xfId="7" applyFill="1" applyBorder="1" applyAlignment="1">
      <alignment horizontal="left" vertical="top" wrapText="1"/>
    </xf>
    <xf numFmtId="171" fontId="13" fillId="2" borderId="16" xfId="7" applyNumberFormat="1" applyFont="1" applyFill="1" applyBorder="1" applyAlignment="1">
      <alignment horizontal="center" vertical="top" wrapText="1"/>
    </xf>
    <xf numFmtId="171" fontId="13" fillId="2" borderId="16" xfId="7" applyNumberFormat="1" applyFont="1" applyFill="1" applyBorder="1" applyAlignment="1">
      <alignment horizontal="left" vertical="top" wrapText="1"/>
    </xf>
    <xf numFmtId="171" fontId="13" fillId="2" borderId="16" xfId="7" applyNumberFormat="1" applyFont="1" applyFill="1" applyBorder="1" applyAlignment="1">
      <alignment horizontal="left" vertical="center" wrapText="1"/>
    </xf>
    <xf numFmtId="0" fontId="8" fillId="2" borderId="0" xfId="7" applyFill="1" applyBorder="1" applyAlignment="1">
      <alignment horizontal="left" vertical="top" wrapText="1"/>
    </xf>
    <xf numFmtId="171" fontId="13" fillId="2" borderId="0" xfId="7" applyNumberFormat="1" applyFont="1" applyFill="1" applyBorder="1" applyAlignment="1">
      <alignment horizontal="left" vertical="top" wrapText="1"/>
    </xf>
    <xf numFmtId="0" fontId="14" fillId="2" borderId="0" xfId="7" applyFont="1" applyFill="1" applyBorder="1" applyAlignment="1">
      <alignment horizontal="left" vertical="top"/>
    </xf>
    <xf numFmtId="0" fontId="9" fillId="2" borderId="0" xfId="7" applyFont="1" applyFill="1" applyBorder="1" applyAlignment="1">
      <alignment horizontal="left" vertical="top"/>
    </xf>
    <xf numFmtId="0" fontId="14" fillId="0" borderId="0" xfId="7" applyFont="1"/>
    <xf numFmtId="3" fontId="14" fillId="2" borderId="16" xfId="7" applyNumberFormat="1" applyFont="1" applyFill="1" applyBorder="1" applyAlignment="1">
      <alignment horizontal="right" wrapText="1"/>
    </xf>
    <xf numFmtId="3" fontId="14" fillId="2" borderId="16" xfId="7" applyNumberFormat="1" applyFont="1" applyFill="1" applyBorder="1" applyAlignment="1">
      <alignment horizontal="right" vertical="top" wrapText="1"/>
    </xf>
    <xf numFmtId="3" fontId="14" fillId="2" borderId="16" xfId="7" applyNumberFormat="1" applyFont="1" applyFill="1" applyBorder="1" applyAlignment="1">
      <alignment horizontal="right" vertical="center" wrapText="1"/>
    </xf>
    <xf numFmtId="41" fontId="14" fillId="2" borderId="16" xfId="7" applyNumberFormat="1" applyFont="1" applyFill="1" applyBorder="1" applyAlignment="1">
      <alignment horizontal="right" vertical="top" wrapText="1"/>
    </xf>
    <xf numFmtId="0" fontId="10" fillId="0" borderId="0" xfId="7" applyFont="1"/>
    <xf numFmtId="0" fontId="10" fillId="2" borderId="0" xfId="7" applyFont="1" applyFill="1" applyBorder="1" applyAlignment="1">
      <alignment horizontal="left" vertical="top"/>
    </xf>
    <xf numFmtId="171" fontId="13" fillId="2" borderId="16" xfId="7" applyNumberFormat="1" applyFont="1" applyFill="1" applyBorder="1" applyAlignment="1">
      <alignment horizontal="center" vertical="center" wrapText="1"/>
    </xf>
    <xf numFmtId="0" fontId="8" fillId="2" borderId="5" xfId="7" applyFill="1" applyBorder="1" applyAlignment="1">
      <alignment horizontal="left" vertical="top" wrapText="1"/>
    </xf>
    <xf numFmtId="0" fontId="8" fillId="2" borderId="6" xfId="7" applyFill="1" applyBorder="1" applyAlignment="1">
      <alignment horizontal="left" vertical="top" wrapText="1"/>
    </xf>
    <xf numFmtId="0" fontId="8" fillId="2" borderId="7" xfId="7" applyFill="1" applyBorder="1" applyAlignment="1">
      <alignment horizontal="left" vertical="top" wrapText="1"/>
    </xf>
    <xf numFmtId="0" fontId="8" fillId="2" borderId="0" xfId="7" applyFill="1" applyBorder="1" applyAlignment="1">
      <alignment horizontal="center" vertical="top"/>
    </xf>
    <xf numFmtId="0" fontId="8" fillId="2" borderId="0" xfId="7" applyFont="1" applyFill="1" applyBorder="1" applyAlignment="1">
      <alignment horizontal="left" vertical="top"/>
    </xf>
    <xf numFmtId="0" fontId="8" fillId="2" borderId="0" xfId="7" applyFill="1" applyBorder="1" applyAlignment="1">
      <alignment horizontal="left" vertical="top"/>
    </xf>
    <xf numFmtId="0" fontId="10" fillId="2" borderId="5" xfId="7" applyFont="1" applyFill="1" applyBorder="1" applyAlignment="1">
      <alignment horizontal="left" vertical="top" wrapText="1"/>
    </xf>
    <xf numFmtId="0" fontId="8" fillId="2" borderId="8" xfId="7" applyFill="1" applyBorder="1" applyAlignment="1">
      <alignment horizontal="center" wrapText="1"/>
    </xf>
    <xf numFmtId="0" fontId="8" fillId="2" borderId="9" xfId="7" applyFill="1" applyBorder="1" applyAlignment="1">
      <alignment horizontal="center" wrapText="1"/>
    </xf>
    <xf numFmtId="0" fontId="8" fillId="2" borderId="10" xfId="7" applyFill="1" applyBorder="1" applyAlignment="1">
      <alignment horizontal="center" wrapText="1"/>
    </xf>
    <xf numFmtId="0" fontId="8" fillId="2" borderId="12" xfId="7" applyFill="1" applyBorder="1" applyAlignment="1">
      <alignment horizontal="center" wrapText="1"/>
    </xf>
    <xf numFmtId="0" fontId="8" fillId="2" borderId="13" xfId="7" applyFill="1" applyBorder="1" applyAlignment="1">
      <alignment horizontal="center" wrapText="1"/>
    </xf>
    <xf numFmtId="0" fontId="8" fillId="2" borderId="14" xfId="7" applyFill="1" applyBorder="1" applyAlignment="1">
      <alignment horizontal="center" wrapText="1"/>
    </xf>
    <xf numFmtId="0" fontId="8" fillId="2" borderId="11" xfId="7" applyFill="1" applyBorder="1" applyAlignment="1">
      <alignment horizontal="left" vertical="top" wrapText="1"/>
    </xf>
    <xf numFmtId="0" fontId="8" fillId="2" borderId="15" xfId="7" applyFill="1" applyBorder="1" applyAlignment="1">
      <alignment horizontal="left" vertical="top" wrapText="1"/>
    </xf>
    <xf numFmtId="0" fontId="8" fillId="2" borderId="8" xfId="7" applyFill="1" applyBorder="1" applyAlignment="1">
      <alignment horizontal="left" vertical="top" wrapText="1"/>
    </xf>
    <xf numFmtId="0" fontId="8" fillId="2" borderId="10" xfId="7" applyFill="1" applyBorder="1" applyAlignment="1">
      <alignment horizontal="left" vertical="top" wrapText="1"/>
    </xf>
    <xf numFmtId="0" fontId="8" fillId="2" borderId="5" xfId="7" applyFont="1" applyFill="1" applyBorder="1" applyAlignment="1">
      <alignment horizontal="left" vertical="top" wrapText="1"/>
    </xf>
    <xf numFmtId="0" fontId="8" fillId="2" borderId="5" xfId="7" applyFill="1" applyBorder="1" applyAlignment="1">
      <alignment horizontal="left" vertical="center" wrapText="1"/>
    </xf>
    <xf numFmtId="0" fontId="8" fillId="2" borderId="6" xfId="7" applyFill="1" applyBorder="1" applyAlignment="1">
      <alignment horizontal="left" vertical="center" wrapText="1"/>
    </xf>
    <xf numFmtId="0" fontId="8" fillId="2" borderId="7" xfId="7" applyFill="1" applyBorder="1" applyAlignment="1">
      <alignment horizontal="left" vertical="center" wrapText="1"/>
    </xf>
    <xf numFmtId="0" fontId="8" fillId="2" borderId="11" xfId="7" applyFill="1" applyBorder="1" applyAlignment="1">
      <alignment horizontal="center" vertical="top" wrapText="1"/>
    </xf>
    <xf numFmtId="0" fontId="8" fillId="2" borderId="15" xfId="7" applyFill="1" applyBorder="1" applyAlignment="1">
      <alignment horizontal="center" vertical="top" wrapText="1"/>
    </xf>
    <xf numFmtId="0" fontId="10" fillId="2" borderId="0" xfId="7" applyFont="1" applyFill="1" applyBorder="1" applyAlignment="1">
      <alignment horizontal="left" vertical="top" wrapText="1"/>
    </xf>
    <xf numFmtId="0" fontId="8" fillId="2" borderId="0" xfId="7" applyFill="1" applyBorder="1" applyAlignment="1">
      <alignment horizontal="left" vertical="top" wrapText="1"/>
    </xf>
    <xf numFmtId="0" fontId="10" fillId="2" borderId="0" xfId="7" applyFont="1" applyFill="1" applyBorder="1" applyAlignment="1">
      <alignment horizontal="left" vertical="top"/>
    </xf>
    <xf numFmtId="0" fontId="14" fillId="0" borderId="0" xfId="7" applyFont="1"/>
    <xf numFmtId="0" fontId="13" fillId="2" borderId="0" xfId="7" applyFont="1" applyFill="1" applyBorder="1" applyAlignment="1">
      <alignment horizontal="left" vertical="top" wrapText="1"/>
    </xf>
    <xf numFmtId="0" fontId="13" fillId="2" borderId="0" xfId="7" applyFont="1" applyFill="1" applyBorder="1" applyAlignment="1">
      <alignment horizontal="left" vertical="top"/>
    </xf>
    <xf numFmtId="0" fontId="6" fillId="0" borderId="0" xfId="0" applyFont="1" applyAlignment="1">
      <alignment horizontal="center"/>
    </xf>
    <xf numFmtId="14" fontId="6" fillId="0" borderId="0" xfId="0" applyNumberFormat="1" applyFont="1" applyAlignment="1" applyProtection="1">
      <alignment horizontal="center"/>
      <protection locked="0"/>
    </xf>
  </cellXfs>
  <cellStyles count="12">
    <cellStyle name="Comma 2" xfId="1"/>
    <cellStyle name="Comma 2 2" xfId="3"/>
    <cellStyle name="Comma 3" xfId="6"/>
    <cellStyle name="Comma 4" xfId="9"/>
    <cellStyle name="Comma 5" xfId="11"/>
    <cellStyle name="Normal" xfId="0" builtinId="0"/>
    <cellStyle name="Normal 2" xfId="2"/>
    <cellStyle name="Normal 2 2" xfId="4"/>
    <cellStyle name="Normal 3" xfId="5"/>
    <cellStyle name="Normal 4" xfId="7"/>
    <cellStyle name="Normal 5" xfId="8"/>
    <cellStyle name="Normal 6"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77"/>
  <sheetViews>
    <sheetView tabSelected="1" zoomScaleNormal="100" workbookViewId="0">
      <selection activeCell="E37" sqref="E37:F41"/>
    </sheetView>
  </sheetViews>
  <sheetFormatPr defaultColWidth="9.109375" defaultRowHeight="13.2"/>
  <cols>
    <col min="1" max="1" width="29.5546875" style="45" customWidth="1"/>
    <col min="2" max="2" width="13.88671875" style="45" customWidth="1"/>
    <col min="3" max="3" width="11.33203125" style="45" customWidth="1"/>
    <col min="4" max="4" width="3.5546875" style="45" customWidth="1"/>
    <col min="5" max="6" width="13.88671875" style="45" customWidth="1"/>
    <col min="7" max="7" width="2.6640625" style="45" customWidth="1"/>
    <col min="8" max="16384" width="9.109375" style="45"/>
  </cols>
  <sheetData>
    <row r="1" spans="1:6" ht="18.75" customHeight="1">
      <c r="A1" s="70" t="s">
        <v>126</v>
      </c>
      <c r="B1" s="70"/>
      <c r="C1" s="70"/>
      <c r="D1" s="70"/>
      <c r="E1" s="70"/>
      <c r="F1" s="70"/>
    </row>
    <row r="2" spans="1:6" ht="18" customHeight="1">
      <c r="A2" s="70" t="s">
        <v>127</v>
      </c>
      <c r="B2" s="70"/>
      <c r="C2" s="70"/>
      <c r="D2" s="70"/>
      <c r="E2" s="70"/>
      <c r="F2" s="70"/>
    </row>
    <row r="3" spans="1:6" ht="11.1" customHeight="1">
      <c r="A3" s="46"/>
      <c r="E3" s="71" t="s">
        <v>128</v>
      </c>
      <c r="F3" s="72"/>
    </row>
    <row r="4" spans="1:6" ht="24.75" customHeight="1">
      <c r="A4" s="47"/>
      <c r="E4" s="71" t="s">
        <v>129</v>
      </c>
      <c r="F4" s="72"/>
    </row>
    <row r="5" spans="1:6" ht="9.9" customHeight="1">
      <c r="A5" s="48" t="s">
        <v>187</v>
      </c>
    </row>
    <row r="6" spans="1:6" ht="71.099999999999994" customHeight="1">
      <c r="A6" s="73" t="s">
        <v>183</v>
      </c>
      <c r="B6" s="68"/>
      <c r="C6" s="68"/>
      <c r="D6" s="68"/>
      <c r="E6" s="68"/>
      <c r="F6" s="69"/>
    </row>
    <row r="7" spans="1:6" ht="8.1" customHeight="1">
      <c r="A7" s="74" t="s">
        <v>130</v>
      </c>
      <c r="B7" s="75"/>
      <c r="C7" s="76"/>
      <c r="D7" s="80"/>
      <c r="E7" s="82" t="s">
        <v>131</v>
      </c>
      <c r="F7" s="83"/>
    </row>
    <row r="8" spans="1:6" ht="17.100000000000001" customHeight="1">
      <c r="A8" s="77"/>
      <c r="B8" s="78"/>
      <c r="C8" s="79"/>
      <c r="D8" s="81"/>
      <c r="E8" s="49" t="s">
        <v>132</v>
      </c>
      <c r="F8" s="49" t="s">
        <v>133</v>
      </c>
    </row>
    <row r="9" spans="1:6" ht="24" customHeight="1">
      <c r="A9" s="84" t="s">
        <v>134</v>
      </c>
      <c r="B9" s="68"/>
      <c r="C9" s="69"/>
      <c r="D9" s="50">
        <v>1</v>
      </c>
      <c r="E9" s="60">
        <v>863634</v>
      </c>
      <c r="F9" s="60">
        <v>650046</v>
      </c>
    </row>
    <row r="10" spans="1:6" ht="9.9" customHeight="1">
      <c r="A10" s="67" t="s">
        <v>135</v>
      </c>
      <c r="B10" s="68"/>
      <c r="C10" s="69"/>
      <c r="D10" s="52">
        <v>2</v>
      </c>
      <c r="E10" s="63">
        <v>9999</v>
      </c>
      <c r="F10" s="61">
        <v>15000</v>
      </c>
    </row>
    <row r="11" spans="1:6" ht="9.9" customHeight="1">
      <c r="A11" s="67" t="s">
        <v>136</v>
      </c>
      <c r="B11" s="68"/>
      <c r="C11" s="69"/>
      <c r="D11" s="52">
        <v>3</v>
      </c>
      <c r="E11" s="61">
        <v>14648895</v>
      </c>
      <c r="F11" s="61">
        <v>14171909</v>
      </c>
    </row>
    <row r="12" spans="1:6" ht="9.9" customHeight="1">
      <c r="A12" s="67" t="s">
        <v>137</v>
      </c>
      <c r="B12" s="68"/>
      <c r="C12" s="69"/>
      <c r="D12" s="52">
        <v>4</v>
      </c>
      <c r="E12" s="61">
        <v>159069</v>
      </c>
      <c r="F12" s="61">
        <v>153473</v>
      </c>
    </row>
    <row r="13" spans="1:6" ht="9.9" customHeight="1">
      <c r="A13" s="67" t="s">
        <v>138</v>
      </c>
      <c r="B13" s="68"/>
      <c r="C13" s="69"/>
      <c r="D13" s="52">
        <v>5</v>
      </c>
      <c r="E13" s="61">
        <v>223971</v>
      </c>
      <c r="F13" s="61">
        <v>235748</v>
      </c>
    </row>
    <row r="14" spans="1:6" ht="9.9" customHeight="1">
      <c r="A14" s="67" t="s">
        <v>139</v>
      </c>
      <c r="B14" s="68"/>
      <c r="C14" s="69"/>
      <c r="D14" s="52">
        <v>6</v>
      </c>
      <c r="E14" s="61">
        <v>5450</v>
      </c>
      <c r="F14" s="61">
        <v>7226</v>
      </c>
    </row>
    <row r="15" spans="1:6" ht="12.9" customHeight="1">
      <c r="A15" s="85" t="s">
        <v>140</v>
      </c>
      <c r="B15" s="86"/>
      <c r="C15" s="87"/>
      <c r="D15" s="66">
        <v>7</v>
      </c>
      <c r="E15" s="62">
        <v>15911018</v>
      </c>
      <c r="F15" s="62">
        <v>15233402</v>
      </c>
    </row>
    <row r="16" spans="1:6" ht="12" customHeight="1">
      <c r="A16" s="67" t="s">
        <v>141</v>
      </c>
      <c r="B16" s="68"/>
      <c r="C16" s="69"/>
      <c r="D16" s="52">
        <v>8</v>
      </c>
      <c r="E16" s="61">
        <v>346665</v>
      </c>
      <c r="F16" s="61">
        <v>325339</v>
      </c>
    </row>
    <row r="17" spans="1:6" ht="9.9" customHeight="1">
      <c r="A17" s="67" t="s">
        <v>142</v>
      </c>
      <c r="B17" s="68"/>
      <c r="C17" s="69"/>
      <c r="D17" s="52">
        <v>9</v>
      </c>
      <c r="E17" s="61">
        <v>2528967</v>
      </c>
      <c r="F17" s="61">
        <v>2218531</v>
      </c>
    </row>
    <row r="18" spans="1:6" ht="9.9" customHeight="1">
      <c r="A18" s="67" t="s">
        <v>143</v>
      </c>
      <c r="B18" s="68"/>
      <c r="C18" s="69"/>
      <c r="D18" s="53">
        <v>10</v>
      </c>
      <c r="E18" s="61">
        <v>25694937</v>
      </c>
      <c r="F18" s="61">
        <v>24547305</v>
      </c>
    </row>
    <row r="19" spans="1:6" ht="9.9" customHeight="1">
      <c r="A19" s="67" t="s">
        <v>144</v>
      </c>
      <c r="B19" s="68"/>
      <c r="C19" s="69"/>
      <c r="D19" s="53">
        <v>11</v>
      </c>
      <c r="E19" s="61">
        <v>125537</v>
      </c>
      <c r="F19" s="61">
        <v>124011</v>
      </c>
    </row>
    <row r="20" spans="1:6" ht="9.9" customHeight="1">
      <c r="A20" s="67" t="s">
        <v>145</v>
      </c>
      <c r="B20" s="68"/>
      <c r="C20" s="69"/>
      <c r="D20" s="53">
        <v>12</v>
      </c>
      <c r="E20" s="61">
        <v>20747</v>
      </c>
      <c r="F20" s="61">
        <v>25331</v>
      </c>
    </row>
    <row r="21" spans="1:6" ht="12.9" customHeight="1">
      <c r="A21" s="85" t="s">
        <v>146</v>
      </c>
      <c r="B21" s="86"/>
      <c r="C21" s="87"/>
      <c r="D21" s="54">
        <v>13</v>
      </c>
      <c r="E21" s="62">
        <v>44627871</v>
      </c>
      <c r="F21" s="62">
        <v>42473919</v>
      </c>
    </row>
    <row r="22" spans="1:6" ht="27" customHeight="1">
      <c r="A22" s="84" t="s">
        <v>147</v>
      </c>
      <c r="B22" s="68"/>
      <c r="C22" s="69"/>
      <c r="D22" s="54">
        <v>14</v>
      </c>
      <c r="E22" s="62">
        <v>11073492</v>
      </c>
      <c r="F22" s="62">
        <v>10303820</v>
      </c>
    </row>
    <row r="23" spans="1:6" ht="9.9" customHeight="1">
      <c r="A23" s="67" t="s">
        <v>148</v>
      </c>
      <c r="B23" s="68"/>
      <c r="C23" s="69"/>
      <c r="D23" s="53">
        <v>15</v>
      </c>
      <c r="E23" s="61">
        <v>4345652</v>
      </c>
      <c r="F23" s="61">
        <v>3874830</v>
      </c>
    </row>
    <row r="24" spans="1:6" ht="9.9" customHeight="1">
      <c r="A24" s="67" t="s">
        <v>149</v>
      </c>
      <c r="B24" s="68"/>
      <c r="C24" s="69"/>
      <c r="D24" s="53">
        <v>16</v>
      </c>
      <c r="E24" s="63">
        <v>0</v>
      </c>
      <c r="F24" s="63">
        <v>0</v>
      </c>
    </row>
    <row r="25" spans="1:6" ht="9.9" customHeight="1">
      <c r="A25" s="67" t="s">
        <v>150</v>
      </c>
      <c r="B25" s="68"/>
      <c r="C25" s="69"/>
      <c r="D25" s="53">
        <v>17</v>
      </c>
      <c r="E25" s="61">
        <v>8513778</v>
      </c>
      <c r="F25" s="61">
        <v>8135783</v>
      </c>
    </row>
    <row r="26" spans="1:6" ht="9.9" customHeight="1">
      <c r="A26" s="67" t="s">
        <v>151</v>
      </c>
      <c r="B26" s="68"/>
      <c r="C26" s="69"/>
      <c r="D26" s="53">
        <v>18</v>
      </c>
      <c r="E26" s="61">
        <v>4054541</v>
      </c>
      <c r="F26" s="61">
        <v>3991931</v>
      </c>
    </row>
    <row r="27" spans="1:6" ht="12.9" customHeight="1">
      <c r="A27" s="67" t="s">
        <v>152</v>
      </c>
      <c r="B27" s="68"/>
      <c r="C27" s="69"/>
      <c r="D27" s="53">
        <v>19</v>
      </c>
      <c r="E27" s="61">
        <v>27987463</v>
      </c>
      <c r="F27" s="61">
        <v>26306364</v>
      </c>
    </row>
    <row r="28" spans="1:6" ht="27" customHeight="1">
      <c r="A28" s="84" t="s">
        <v>153</v>
      </c>
      <c r="B28" s="68"/>
      <c r="C28" s="69"/>
      <c r="D28" s="54">
        <v>20</v>
      </c>
      <c r="E28" s="62">
        <v>166690</v>
      </c>
      <c r="F28" s="62">
        <v>166690</v>
      </c>
    </row>
    <row r="29" spans="1:6" ht="9.9" customHeight="1">
      <c r="A29" s="67" t="s">
        <v>154</v>
      </c>
      <c r="B29" s="68"/>
      <c r="C29" s="69"/>
      <c r="D29" s="53">
        <v>21</v>
      </c>
      <c r="E29" s="61">
        <v>7263099</v>
      </c>
      <c r="F29" s="61">
        <v>7099625</v>
      </c>
    </row>
    <row r="30" spans="1:6" ht="9.9" customHeight="1">
      <c r="A30" s="67" t="s">
        <v>155</v>
      </c>
      <c r="B30" s="68"/>
      <c r="C30" s="69"/>
      <c r="D30" s="53">
        <v>22</v>
      </c>
      <c r="E30" s="61">
        <v>9210619</v>
      </c>
      <c r="F30" s="61">
        <v>8901240</v>
      </c>
    </row>
    <row r="31" spans="1:6" ht="9.9" customHeight="1">
      <c r="A31" s="67" t="s">
        <v>156</v>
      </c>
      <c r="B31" s="68"/>
      <c r="C31" s="69"/>
      <c r="D31" s="53">
        <v>23</v>
      </c>
      <c r="E31" s="63">
        <v>0</v>
      </c>
      <c r="F31" s="63">
        <v>0</v>
      </c>
    </row>
    <row r="32" spans="1:6" ht="9.9" customHeight="1">
      <c r="A32" s="67" t="s">
        <v>157</v>
      </c>
      <c r="B32" s="68"/>
      <c r="C32" s="69"/>
      <c r="D32" s="53">
        <v>24</v>
      </c>
      <c r="E32" s="63">
        <v>0</v>
      </c>
      <c r="F32" s="63">
        <v>0</v>
      </c>
    </row>
    <row r="33" spans="1:6" ht="14.1" customHeight="1">
      <c r="A33" s="85" t="s">
        <v>158</v>
      </c>
      <c r="B33" s="86"/>
      <c r="C33" s="87"/>
      <c r="D33" s="54">
        <v>25</v>
      </c>
      <c r="E33" s="61">
        <v>16640408</v>
      </c>
      <c r="F33" s="61">
        <v>16167555</v>
      </c>
    </row>
    <row r="34" spans="1:6" ht="14.1" customHeight="1">
      <c r="A34" s="85" t="s">
        <v>159</v>
      </c>
      <c r="B34" s="86"/>
      <c r="C34" s="87"/>
      <c r="D34" s="54">
        <v>26</v>
      </c>
      <c r="E34" s="61">
        <v>44627871</v>
      </c>
      <c r="F34" s="61">
        <v>42473919</v>
      </c>
    </row>
    <row r="35" spans="1:6" ht="9" customHeight="1">
      <c r="A35" s="88" t="s">
        <v>160</v>
      </c>
      <c r="B35" s="82" t="s">
        <v>161</v>
      </c>
      <c r="C35" s="83"/>
      <c r="D35" s="80"/>
      <c r="E35" s="82" t="s">
        <v>162</v>
      </c>
      <c r="F35" s="83"/>
    </row>
    <row r="36" spans="1:6" ht="17.100000000000001" customHeight="1">
      <c r="A36" s="89"/>
      <c r="B36" s="49" t="s">
        <v>163</v>
      </c>
      <c r="C36" s="49" t="s">
        <v>164</v>
      </c>
      <c r="D36" s="81"/>
      <c r="E36" s="49" t="s">
        <v>165</v>
      </c>
      <c r="F36" s="49" t="s">
        <v>166</v>
      </c>
    </row>
    <row r="37" spans="1:6" ht="12" customHeight="1">
      <c r="A37" s="51" t="s">
        <v>167</v>
      </c>
      <c r="B37" s="62">
        <v>387121</v>
      </c>
      <c r="C37" s="62">
        <v>405277</v>
      </c>
      <c r="D37" s="53">
        <v>27</v>
      </c>
      <c r="E37" s="62">
        <v>1043136</v>
      </c>
      <c r="F37" s="62">
        <v>1008906</v>
      </c>
    </row>
    <row r="38" spans="1:6" ht="9.9" customHeight="1">
      <c r="A38" s="51" t="s">
        <v>168</v>
      </c>
      <c r="B38" s="62">
        <v>200045</v>
      </c>
      <c r="C38" s="62">
        <v>147930</v>
      </c>
      <c r="D38" s="53">
        <v>28</v>
      </c>
      <c r="E38" s="62">
        <v>428028</v>
      </c>
      <c r="F38" s="62">
        <v>510558</v>
      </c>
    </row>
    <row r="39" spans="1:6" ht="12" customHeight="1">
      <c r="A39" s="51" t="s">
        <v>169</v>
      </c>
      <c r="B39" s="62">
        <v>587166</v>
      </c>
      <c r="C39" s="62">
        <v>553207</v>
      </c>
      <c r="D39" s="53">
        <v>29</v>
      </c>
      <c r="E39" s="62">
        <v>1471164</v>
      </c>
      <c r="F39" s="62">
        <v>1519464</v>
      </c>
    </row>
    <row r="40" spans="1:6" ht="9.9" customHeight="1">
      <c r="A40" s="67" t="s">
        <v>170</v>
      </c>
      <c r="B40" s="68"/>
      <c r="C40" s="69"/>
      <c r="D40" s="53">
        <v>30</v>
      </c>
      <c r="E40" s="62">
        <v>99182416</v>
      </c>
      <c r="F40" s="62">
        <v>293750064</v>
      </c>
    </row>
    <row r="41" spans="1:6" ht="9.9" customHeight="1">
      <c r="A41" s="67" t="s">
        <v>171</v>
      </c>
      <c r="B41" s="68"/>
      <c r="C41" s="69"/>
      <c r="D41" s="53">
        <v>31</v>
      </c>
      <c r="E41" s="62">
        <v>48327910</v>
      </c>
      <c r="F41" s="62">
        <v>144616592</v>
      </c>
    </row>
    <row r="42" spans="1:6" ht="9.9" customHeight="1">
      <c r="A42" s="55"/>
      <c r="B42" s="55"/>
      <c r="C42" s="55"/>
      <c r="D42" s="56"/>
      <c r="E42" s="55"/>
      <c r="F42" s="55"/>
    </row>
    <row r="43" spans="1:6" ht="9.9" customHeight="1">
      <c r="A43" s="45" t="s">
        <v>172</v>
      </c>
    </row>
    <row r="44" spans="1:6" ht="9.9" customHeight="1"/>
    <row r="45" spans="1:6" ht="9.9" customHeight="1"/>
    <row r="46" spans="1:6" ht="9.9" customHeight="1"/>
    <row r="47" spans="1:6" ht="9.9" customHeight="1"/>
    <row r="48" spans="1:6" ht="9.9" customHeight="1"/>
    <row r="49" ht="9.9" customHeight="1"/>
    <row r="50" ht="9.9" customHeight="1"/>
    <row r="51" ht="9.9" customHeight="1"/>
    <row r="52" ht="9.9" customHeight="1"/>
    <row r="53" ht="9.9" customHeight="1"/>
    <row r="54" ht="9.9" customHeight="1"/>
    <row r="55" ht="9.9" customHeight="1"/>
    <row r="56" ht="9.9" customHeight="1"/>
    <row r="57" ht="34.5" customHeight="1"/>
    <row r="58" ht="9.9" customHeight="1"/>
    <row r="59" ht="47.25" customHeight="1"/>
    <row r="60" ht="9.9" customHeight="1"/>
    <row r="61" ht="9.9" customHeight="1"/>
    <row r="62" ht="9.9" customHeight="1"/>
    <row r="63" ht="11.1" customHeight="1"/>
    <row r="64" ht="27.75" customHeight="1"/>
    <row r="65" ht="129" customHeight="1"/>
    <row r="66" ht="9.9" customHeight="1"/>
    <row r="67" ht="9.9" customHeight="1"/>
    <row r="68" ht="9.9" customHeight="1"/>
    <row r="69" ht="36.75" customHeight="1"/>
    <row r="70" ht="9.9" customHeight="1"/>
    <row r="71" ht="9.9" customHeight="1"/>
    <row r="72" ht="9.9" customHeight="1"/>
    <row r="73" ht="9.9" customHeight="1"/>
    <row r="74" ht="9.9" customHeight="1"/>
    <row r="75" ht="9.9" customHeight="1"/>
    <row r="76" ht="9.9" customHeight="1"/>
    <row r="77" ht="9.9" customHeight="1"/>
  </sheetData>
  <mergeCells count="40">
    <mergeCell ref="A40:C40"/>
    <mergeCell ref="A41:C41"/>
    <mergeCell ref="A33:C33"/>
    <mergeCell ref="A34:C34"/>
    <mergeCell ref="A35:A36"/>
    <mergeCell ref="B35:C35"/>
    <mergeCell ref="D35:D36"/>
    <mergeCell ref="E35:F35"/>
    <mergeCell ref="A27:C27"/>
    <mergeCell ref="A28:C28"/>
    <mergeCell ref="A29:C29"/>
    <mergeCell ref="A30:C30"/>
    <mergeCell ref="A31:C31"/>
    <mergeCell ref="A32:C32"/>
    <mergeCell ref="A26:C26"/>
    <mergeCell ref="A15:C15"/>
    <mergeCell ref="A16:C16"/>
    <mergeCell ref="A17:C17"/>
    <mergeCell ref="A18:C18"/>
    <mergeCell ref="A19:C19"/>
    <mergeCell ref="A20:C20"/>
    <mergeCell ref="A21:C21"/>
    <mergeCell ref="A22:C22"/>
    <mergeCell ref="A23:C23"/>
    <mergeCell ref="A24:C24"/>
    <mergeCell ref="A25:C25"/>
    <mergeCell ref="A14:C14"/>
    <mergeCell ref="A1:F1"/>
    <mergeCell ref="A2:F2"/>
    <mergeCell ref="E3:F3"/>
    <mergeCell ref="E4:F4"/>
    <mergeCell ref="A6:F6"/>
    <mergeCell ref="A7:C8"/>
    <mergeCell ref="D7:D8"/>
    <mergeCell ref="E7:F7"/>
    <mergeCell ref="A9:C9"/>
    <mergeCell ref="A10:C10"/>
    <mergeCell ref="A11:C11"/>
    <mergeCell ref="A12:C12"/>
    <mergeCell ref="A13:C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8"/>
  <sheetViews>
    <sheetView workbookViewId="0">
      <selection activeCell="B14" sqref="B14:D14"/>
    </sheetView>
  </sheetViews>
  <sheetFormatPr defaultColWidth="9.109375" defaultRowHeight="13.2"/>
  <cols>
    <col min="1" max="1" width="9.109375" style="45"/>
    <col min="2" max="2" width="23.109375" style="45" customWidth="1"/>
    <col min="3" max="4" width="9.109375" style="45"/>
    <col min="5" max="5" width="33.6640625" style="45" customWidth="1"/>
    <col min="6" max="16384" width="9.109375" style="45"/>
  </cols>
  <sheetData>
    <row r="1" spans="1:5">
      <c r="A1" s="65" t="s">
        <v>188</v>
      </c>
      <c r="C1" s="57"/>
      <c r="D1" s="57"/>
      <c r="E1" s="57"/>
    </row>
    <row r="3" spans="1:5" ht="36.75" customHeight="1">
      <c r="A3" s="90" t="s">
        <v>173</v>
      </c>
      <c r="B3" s="91"/>
      <c r="C3" s="91"/>
      <c r="D3" s="91"/>
      <c r="E3" s="91"/>
    </row>
    <row r="5" spans="1:5" ht="66.75" customHeight="1">
      <c r="A5" s="90" t="s">
        <v>174</v>
      </c>
      <c r="B5" s="91"/>
      <c r="C5" s="91"/>
      <c r="D5" s="91"/>
      <c r="E5" s="91"/>
    </row>
    <row r="6" spans="1:5" ht="29.25" customHeight="1">
      <c r="A6" s="90" t="s">
        <v>175</v>
      </c>
      <c r="B6" s="91"/>
      <c r="C6" s="91"/>
      <c r="D6" s="91"/>
      <c r="E6" s="91"/>
    </row>
    <row r="7" spans="1:5" ht="12" customHeight="1">
      <c r="A7" s="58" t="s">
        <v>176</v>
      </c>
    </row>
    <row r="8" spans="1:5" ht="26.25" customHeight="1">
      <c r="A8" s="90" t="s">
        <v>177</v>
      </c>
      <c r="B8" s="91"/>
      <c r="C8" s="91"/>
      <c r="D8" s="91"/>
      <c r="E8" s="91"/>
    </row>
    <row r="9" spans="1:5" ht="145.5" customHeight="1">
      <c r="A9" s="94" t="s">
        <v>178</v>
      </c>
      <c r="B9" s="95"/>
      <c r="C9" s="95"/>
      <c r="D9" s="95"/>
      <c r="E9" s="95"/>
    </row>
    <row r="10" spans="1:5" ht="19.5" customHeight="1">
      <c r="A10" s="70" t="s">
        <v>179</v>
      </c>
      <c r="B10" s="70"/>
      <c r="C10" s="70"/>
      <c r="D10" s="70"/>
      <c r="E10" s="70"/>
    </row>
    <row r="11" spans="1:5" ht="45" customHeight="1">
      <c r="A11" s="90" t="s">
        <v>180</v>
      </c>
      <c r="B11" s="91"/>
      <c r="C11" s="91"/>
      <c r="D11" s="91"/>
      <c r="E11" s="91"/>
    </row>
    <row r="12" spans="1:5">
      <c r="A12" s="92" t="s">
        <v>184</v>
      </c>
      <c r="B12" s="72"/>
      <c r="C12" s="72"/>
      <c r="D12" s="72"/>
      <c r="E12" s="72"/>
    </row>
    <row r="13" spans="1:5">
      <c r="A13" s="92" t="s">
        <v>185</v>
      </c>
      <c r="B13" s="72"/>
      <c r="C13" s="72"/>
      <c r="D13" s="72"/>
      <c r="E13" s="72"/>
    </row>
    <row r="14" spans="1:5">
      <c r="A14" s="64" t="s">
        <v>189</v>
      </c>
      <c r="B14" s="93" t="s">
        <v>181</v>
      </c>
      <c r="C14" s="93"/>
      <c r="D14" s="93"/>
      <c r="E14" s="59" t="s">
        <v>186</v>
      </c>
    </row>
    <row r="18" spans="1:1">
      <c r="A18" s="45" t="s">
        <v>182</v>
      </c>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48"/>
  <sheetViews>
    <sheetView topLeftCell="A28" zoomScale="75" zoomScaleNormal="75" workbookViewId="0">
      <selection activeCell="I47" sqref="I47"/>
    </sheetView>
  </sheetViews>
  <sheetFormatPr defaultColWidth="9.109375" defaultRowHeight="13.2"/>
  <cols>
    <col min="1" max="1" width="2.6640625" style="4" customWidth="1"/>
    <col min="2" max="2" width="7.6640625" style="4" customWidth="1"/>
    <col min="3" max="4" width="10.6640625" style="4" customWidth="1"/>
    <col min="5" max="5" width="14" style="4" customWidth="1"/>
    <col min="6" max="6" width="15.5546875" style="4" customWidth="1"/>
    <col min="7" max="7" width="14.44140625" style="4" customWidth="1"/>
    <col min="8" max="8" width="6" style="4" customWidth="1"/>
    <col min="9" max="9" width="13.6640625" style="4" customWidth="1"/>
    <col min="10" max="10" width="4.33203125" style="4" customWidth="1"/>
    <col min="11" max="11" width="14" style="4" customWidth="1"/>
    <col min="12" max="12" width="8.33203125" style="4" customWidth="1"/>
    <col min="13" max="13" width="4.109375" style="4" customWidth="1"/>
    <col min="14" max="14" width="12" style="4" bestFit="1" customWidth="1"/>
    <col min="15" max="15" width="11.109375" style="4" hidden="1" customWidth="1"/>
    <col min="16" max="17" width="2.88671875" style="4" bestFit="1" customWidth="1"/>
    <col min="18" max="19" width="9.109375" style="4"/>
    <col min="20" max="20" width="16.5546875" style="4" bestFit="1" customWidth="1"/>
    <col min="21" max="16384" width="9.109375" style="4"/>
  </cols>
  <sheetData>
    <row r="1" spans="1:18">
      <c r="B1" s="3"/>
      <c r="C1" s="3"/>
      <c r="D1" s="3"/>
      <c r="E1" s="3"/>
      <c r="G1" s="4" t="s">
        <v>0</v>
      </c>
      <c r="H1" s="3"/>
      <c r="I1" s="3"/>
      <c r="J1" s="3"/>
      <c r="K1" s="3"/>
      <c r="L1" s="3"/>
    </row>
    <row r="2" spans="1:18" ht="18" customHeight="1">
      <c r="A2" s="4" t="s">
        <v>1</v>
      </c>
      <c r="G2" s="4" t="s">
        <v>2</v>
      </c>
    </row>
    <row r="3" spans="1:18">
      <c r="A3" s="4" t="s">
        <v>3</v>
      </c>
      <c r="G3" s="4" t="s">
        <v>4</v>
      </c>
    </row>
    <row r="4" spans="1:18" ht="21" customHeight="1">
      <c r="A4" s="4" t="s">
        <v>5</v>
      </c>
      <c r="G4" s="4" t="s">
        <v>123</v>
      </c>
    </row>
    <row r="5" spans="1:18">
      <c r="A5" s="4" t="s">
        <v>71</v>
      </c>
      <c r="G5" s="22" t="s">
        <v>124</v>
      </c>
      <c r="H5" s="22"/>
      <c r="I5" s="22"/>
      <c r="J5" s="22"/>
      <c r="K5" s="22"/>
      <c r="L5" s="22"/>
      <c r="M5" s="22"/>
    </row>
    <row r="6" spans="1:18">
      <c r="A6" s="4" t="s">
        <v>72</v>
      </c>
      <c r="N6" s="96"/>
      <c r="O6" s="96"/>
      <c r="P6" s="96"/>
      <c r="Q6" s="96"/>
    </row>
    <row r="7" spans="1:18" ht="19.5" customHeight="1">
      <c r="A7" s="3" t="s">
        <v>6</v>
      </c>
      <c r="B7" s="3"/>
      <c r="C7" s="3"/>
      <c r="D7" s="3"/>
      <c r="E7" s="3"/>
      <c r="F7" s="3"/>
      <c r="G7" s="3"/>
      <c r="I7" s="3" t="s">
        <v>7</v>
      </c>
      <c r="J7" s="3"/>
      <c r="K7" s="3"/>
      <c r="L7" s="3"/>
      <c r="N7" s="3"/>
      <c r="O7" s="3"/>
    </row>
    <row r="8" spans="1:18" ht="12.9" customHeight="1">
      <c r="H8" s="4" t="s">
        <v>8</v>
      </c>
      <c r="I8" s="9" t="s">
        <v>9</v>
      </c>
      <c r="J8" s="5"/>
      <c r="K8" s="1" t="s">
        <v>10</v>
      </c>
      <c r="L8" s="1"/>
      <c r="N8" s="97"/>
      <c r="O8" s="97"/>
    </row>
    <row r="9" spans="1:18" ht="12.9" customHeight="1">
      <c r="A9" s="3" t="s">
        <v>11</v>
      </c>
      <c r="B9" s="3"/>
      <c r="C9" s="3"/>
      <c r="D9" s="3"/>
      <c r="E9" s="3"/>
      <c r="F9" s="3"/>
      <c r="G9" s="3"/>
      <c r="H9" s="5" t="s">
        <v>12</v>
      </c>
      <c r="I9" s="9" t="s">
        <v>13</v>
      </c>
      <c r="J9" s="5"/>
      <c r="K9" s="1" t="s">
        <v>14</v>
      </c>
      <c r="L9" s="1"/>
      <c r="N9" s="9"/>
      <c r="O9" s="9"/>
    </row>
    <row r="10" spans="1:18" ht="12.9" customHeight="1">
      <c r="A10" s="10" t="s">
        <v>15</v>
      </c>
      <c r="B10" s="3"/>
      <c r="C10" s="3"/>
      <c r="D10" s="3"/>
      <c r="E10" s="3"/>
      <c r="F10" s="3"/>
      <c r="G10" s="3"/>
      <c r="H10" s="5" t="s">
        <v>16</v>
      </c>
      <c r="I10" s="7"/>
      <c r="J10" s="5"/>
      <c r="N10" s="9"/>
      <c r="O10" s="9"/>
    </row>
    <row r="11" spans="1:18" ht="21" customHeight="1">
      <c r="A11" s="5" t="s">
        <v>17</v>
      </c>
      <c r="H11" s="6">
        <v>1</v>
      </c>
      <c r="I11" s="7" t="e">
        <f>#REF!</f>
        <v>#REF!</v>
      </c>
      <c r="J11" s="5"/>
      <c r="K11" s="7">
        <v>245617</v>
      </c>
      <c r="L11" s="7"/>
      <c r="N11" s="7"/>
      <c r="O11" s="29"/>
      <c r="R11" s="24"/>
    </row>
    <row r="12" spans="1:18" ht="12.9" customHeight="1">
      <c r="A12" s="5" t="s">
        <v>18</v>
      </c>
      <c r="H12" s="6">
        <v>2</v>
      </c>
      <c r="I12" s="7" t="e">
        <f>#REF!+#REF!</f>
        <v>#REF!</v>
      </c>
      <c r="J12" s="5"/>
      <c r="K12" s="7">
        <v>25003</v>
      </c>
      <c r="L12" s="7"/>
      <c r="N12" s="29"/>
      <c r="O12" s="29"/>
      <c r="R12" s="24"/>
    </row>
    <row r="13" spans="1:18" ht="12.9" customHeight="1">
      <c r="A13" s="5" t="s">
        <v>19</v>
      </c>
      <c r="H13" s="6">
        <v>3</v>
      </c>
      <c r="I13" s="7" t="e">
        <f>#REF!+#REF!+#REF!+#REF!+#REF!+#REF!+#REF!</f>
        <v>#REF!</v>
      </c>
      <c r="J13" s="5"/>
      <c r="K13" s="7">
        <v>8752109</v>
      </c>
      <c r="L13" s="7"/>
      <c r="N13" s="7"/>
      <c r="O13" s="29"/>
      <c r="R13" s="24"/>
    </row>
    <row r="14" spans="1:18" ht="12.9" customHeight="1">
      <c r="A14" s="5" t="s">
        <v>20</v>
      </c>
      <c r="H14" s="6">
        <v>4</v>
      </c>
      <c r="I14" s="7" t="e">
        <f>#REF!</f>
        <v>#REF!</v>
      </c>
      <c r="J14" s="5"/>
      <c r="K14" s="7">
        <v>211385</v>
      </c>
      <c r="L14" s="7"/>
      <c r="N14" s="7"/>
      <c r="O14" s="29"/>
      <c r="R14" s="24"/>
    </row>
    <row r="15" spans="1:18" ht="12.9" customHeight="1">
      <c r="A15" s="5" t="s">
        <v>21</v>
      </c>
      <c r="H15" s="6">
        <v>5</v>
      </c>
      <c r="I15" s="7" t="e">
        <f>#REF!</f>
        <v>#REF!</v>
      </c>
      <c r="J15" s="5"/>
      <c r="K15" s="7">
        <v>208672</v>
      </c>
      <c r="L15" s="7"/>
      <c r="N15" s="7"/>
      <c r="O15" s="29"/>
      <c r="R15" s="24"/>
    </row>
    <row r="16" spans="1:18" ht="12.9" customHeight="1">
      <c r="A16" s="5" t="s">
        <v>22</v>
      </c>
      <c r="H16" s="6">
        <v>6</v>
      </c>
      <c r="I16" s="11" t="e">
        <f>#REF!</f>
        <v>#REF!</v>
      </c>
      <c r="J16" s="5"/>
      <c r="K16" s="11">
        <v>6742</v>
      </c>
      <c r="L16" s="7"/>
      <c r="N16" s="11"/>
      <c r="O16" s="29"/>
      <c r="R16" s="24"/>
    </row>
    <row r="17" spans="1:20" ht="12.9" customHeight="1">
      <c r="B17" s="5" t="s">
        <v>23</v>
      </c>
      <c r="H17" s="6">
        <v>7</v>
      </c>
      <c r="I17" s="11" t="e">
        <f>SUM(I11:I16)</f>
        <v>#REF!</v>
      </c>
      <c r="J17" s="5"/>
      <c r="K17" s="11">
        <f>SUM(K11:K16)</f>
        <v>9449528</v>
      </c>
      <c r="L17" s="11"/>
      <c r="N17" s="11"/>
      <c r="O17" s="29"/>
      <c r="R17" s="24"/>
    </row>
    <row r="18" spans="1:20" ht="12.9" customHeight="1">
      <c r="A18" s="5" t="s">
        <v>24</v>
      </c>
      <c r="H18" s="6">
        <v>8</v>
      </c>
      <c r="I18" s="7" t="e">
        <f>#REF!+#REF!</f>
        <v>#REF!</v>
      </c>
      <c r="J18" s="5"/>
      <c r="K18" s="7">
        <v>293307</v>
      </c>
      <c r="L18" s="7"/>
      <c r="N18" s="7"/>
      <c r="O18" s="29"/>
      <c r="R18" s="24"/>
    </row>
    <row r="19" spans="1:20" ht="12.9" customHeight="1">
      <c r="A19" s="5" t="s">
        <v>25</v>
      </c>
      <c r="H19" s="6">
        <v>9</v>
      </c>
      <c r="I19" s="7" t="e">
        <f>#REF!</f>
        <v>#REF!</v>
      </c>
      <c r="J19" s="5"/>
      <c r="K19" s="7">
        <v>2396187</v>
      </c>
      <c r="L19" s="7"/>
      <c r="N19" s="7"/>
      <c r="O19" s="29"/>
      <c r="R19" s="24"/>
    </row>
    <row r="20" spans="1:20" ht="12.9" customHeight="1">
      <c r="A20" s="5" t="s">
        <v>26</v>
      </c>
      <c r="H20" s="6">
        <v>10</v>
      </c>
      <c r="I20" s="7" t="e">
        <f>#REF!</f>
        <v>#REF!</v>
      </c>
      <c r="J20" s="5"/>
      <c r="K20" s="7">
        <v>23761111</v>
      </c>
      <c r="L20" s="7"/>
      <c r="N20" s="7"/>
      <c r="O20" s="29"/>
      <c r="R20" s="24"/>
    </row>
    <row r="21" spans="1:20" ht="12.9" customHeight="1">
      <c r="A21" s="5" t="s">
        <v>27</v>
      </c>
      <c r="H21" s="6">
        <v>11</v>
      </c>
      <c r="I21" s="7" t="e">
        <f>#REF!</f>
        <v>#REF!</v>
      </c>
      <c r="J21" s="5"/>
      <c r="K21" s="7">
        <v>124845</v>
      </c>
      <c r="L21" s="7"/>
      <c r="N21" s="7"/>
      <c r="O21" s="29"/>
      <c r="R21" s="24"/>
    </row>
    <row r="22" spans="1:20" ht="12.9" customHeight="1">
      <c r="A22" s="5" t="s">
        <v>28</v>
      </c>
      <c r="H22" s="6">
        <v>12</v>
      </c>
      <c r="I22" s="7" t="e">
        <f>#REF!+#REF!</f>
        <v>#REF!</v>
      </c>
      <c r="J22" s="5"/>
      <c r="K22" s="7">
        <v>35771</v>
      </c>
      <c r="L22" s="7"/>
      <c r="N22" s="7"/>
      <c r="O22" s="29"/>
      <c r="R22" s="24"/>
    </row>
    <row r="23" spans="1:20" ht="12.9" customHeight="1">
      <c r="B23" s="5" t="s">
        <v>29</v>
      </c>
      <c r="H23" s="6">
        <v>13</v>
      </c>
      <c r="I23" s="11" t="e">
        <f>SUM(I17:I22)</f>
        <v>#REF!</v>
      </c>
      <c r="J23" s="5"/>
      <c r="K23" s="11">
        <f>SUM(K17:K22)</f>
        <v>36060749</v>
      </c>
      <c r="L23" s="11"/>
      <c r="N23" s="11"/>
      <c r="O23" s="29"/>
      <c r="R23" s="24"/>
    </row>
    <row r="24" spans="1:20" ht="24" customHeight="1">
      <c r="A24" s="10" t="s">
        <v>30</v>
      </c>
      <c r="B24" s="3"/>
      <c r="C24" s="3"/>
      <c r="D24" s="2"/>
      <c r="E24" s="3"/>
      <c r="F24" s="3"/>
      <c r="G24" s="3"/>
      <c r="H24" s="6"/>
      <c r="I24" s="7"/>
      <c r="J24" s="5"/>
      <c r="K24" s="7"/>
      <c r="L24" s="7"/>
      <c r="N24" s="7"/>
      <c r="O24" s="29"/>
      <c r="R24" s="24"/>
    </row>
    <row r="25" spans="1:20" ht="12.9" customHeight="1">
      <c r="A25" s="5" t="s">
        <v>31</v>
      </c>
      <c r="H25" s="6">
        <v>14</v>
      </c>
      <c r="I25" s="7" t="e">
        <f>#REF!</f>
        <v>#REF!</v>
      </c>
      <c r="J25" s="5"/>
      <c r="K25" s="7">
        <v>6654687</v>
      </c>
      <c r="L25" s="7"/>
      <c r="N25" s="7"/>
      <c r="O25" s="29"/>
      <c r="R25" s="24"/>
      <c r="T25" s="42"/>
    </row>
    <row r="26" spans="1:20" ht="12.9" customHeight="1">
      <c r="A26" s="5" t="s">
        <v>32</v>
      </c>
      <c r="H26" s="6">
        <v>15</v>
      </c>
      <c r="I26" s="7" t="e">
        <f>#REF!+#REF!+#REF!+#REF!+#REF!</f>
        <v>#REF!</v>
      </c>
      <c r="J26" s="5"/>
      <c r="K26" s="7">
        <v>2730236</v>
      </c>
      <c r="L26" s="7"/>
      <c r="N26" s="7"/>
      <c r="O26" s="29"/>
      <c r="R26" s="24"/>
      <c r="T26" s="42"/>
    </row>
    <row r="27" spans="1:20" ht="12.9" customHeight="1">
      <c r="A27" s="5" t="s">
        <v>33</v>
      </c>
      <c r="H27" s="6">
        <v>16</v>
      </c>
      <c r="I27" s="29">
        <v>0</v>
      </c>
      <c r="J27" s="5"/>
      <c r="K27" s="43" t="s">
        <v>122</v>
      </c>
      <c r="L27" s="29"/>
      <c r="N27" s="29"/>
      <c r="O27" s="29"/>
      <c r="R27" s="24"/>
      <c r="T27" s="42"/>
    </row>
    <row r="28" spans="1:20" ht="12.9" customHeight="1">
      <c r="A28" s="5" t="s">
        <v>34</v>
      </c>
      <c r="H28" s="6">
        <v>17</v>
      </c>
      <c r="I28" s="7" t="e">
        <f>#REF!</f>
        <v>#REF!</v>
      </c>
      <c r="J28" s="5"/>
      <c r="K28" s="7">
        <v>7943800</v>
      </c>
      <c r="L28" s="7"/>
      <c r="N28" s="7"/>
      <c r="O28" s="7"/>
      <c r="R28" s="24"/>
      <c r="T28" s="42"/>
    </row>
    <row r="29" spans="1:20" ht="12.9" customHeight="1">
      <c r="A29" s="5" t="s">
        <v>35</v>
      </c>
      <c r="H29" s="6">
        <v>18</v>
      </c>
      <c r="I29" s="7" t="e">
        <f>#REF!</f>
        <v>#REF!</v>
      </c>
      <c r="J29" s="5"/>
      <c r="K29" s="7">
        <v>3927954</v>
      </c>
      <c r="L29" s="7"/>
      <c r="N29" s="7"/>
      <c r="O29" s="7"/>
      <c r="R29" s="24"/>
      <c r="T29" s="42"/>
    </row>
    <row r="30" spans="1:20" ht="12.9" customHeight="1">
      <c r="B30" s="5" t="s">
        <v>36</v>
      </c>
      <c r="H30" s="6">
        <v>19</v>
      </c>
      <c r="I30" s="11" t="e">
        <f>SUM(I25:I29)</f>
        <v>#REF!</v>
      </c>
      <c r="J30" s="5"/>
      <c r="K30" s="11">
        <f>SUM(K25:K29)</f>
        <v>21256677</v>
      </c>
      <c r="L30" s="11"/>
      <c r="N30" s="11"/>
      <c r="O30" s="29"/>
      <c r="R30" s="24"/>
      <c r="T30" s="42"/>
    </row>
    <row r="31" spans="1:20" ht="24" customHeight="1">
      <c r="A31" s="10" t="s">
        <v>37</v>
      </c>
      <c r="B31" s="3"/>
      <c r="C31" s="3"/>
      <c r="D31" s="2"/>
      <c r="E31" s="3"/>
      <c r="F31" s="3"/>
      <c r="G31" s="3"/>
      <c r="H31" s="6"/>
      <c r="I31" s="7"/>
      <c r="J31" s="5"/>
      <c r="K31" s="7"/>
      <c r="L31" s="7"/>
      <c r="N31" s="7"/>
      <c r="O31" s="29"/>
      <c r="R31" s="24"/>
      <c r="T31" s="42"/>
    </row>
    <row r="32" spans="1:20" ht="12.9" customHeight="1">
      <c r="A32" s="5" t="s">
        <v>38</v>
      </c>
      <c r="H32" s="6">
        <v>20</v>
      </c>
      <c r="I32" s="7" t="e">
        <f>#REF!</f>
        <v>#REF!</v>
      </c>
      <c r="J32" s="5"/>
      <c r="K32" s="7">
        <v>166690</v>
      </c>
      <c r="L32" s="7"/>
      <c r="N32" s="7"/>
      <c r="O32" s="29"/>
      <c r="R32" s="24"/>
      <c r="T32" s="42"/>
    </row>
    <row r="33" spans="1:20" ht="12.9" customHeight="1">
      <c r="A33" s="5" t="s">
        <v>39</v>
      </c>
      <c r="H33" s="6">
        <v>21</v>
      </c>
      <c r="I33" s="7" t="e">
        <f>#REF!</f>
        <v>#REF!</v>
      </c>
      <c r="J33" s="5"/>
      <c r="K33" s="7">
        <v>7063939</v>
      </c>
      <c r="L33" s="7"/>
      <c r="N33" s="7"/>
      <c r="O33" s="29"/>
      <c r="R33" s="24"/>
      <c r="T33" s="42"/>
    </row>
    <row r="34" spans="1:20" ht="12.9" customHeight="1">
      <c r="A34" s="5" t="s">
        <v>73</v>
      </c>
      <c r="H34" s="6">
        <v>22</v>
      </c>
      <c r="I34" s="7" t="e">
        <f>#REF!+#REF!</f>
        <v>#REF!</v>
      </c>
      <c r="J34" s="5"/>
      <c r="K34" s="7">
        <v>7573443</v>
      </c>
      <c r="L34" s="7"/>
      <c r="N34" s="7"/>
      <c r="O34" s="29"/>
      <c r="R34" s="24"/>
      <c r="T34" s="42"/>
    </row>
    <row r="35" spans="1:20" ht="12.9" customHeight="1">
      <c r="B35" s="5" t="s">
        <v>40</v>
      </c>
      <c r="H35" s="6">
        <v>23</v>
      </c>
      <c r="I35" s="29">
        <v>0</v>
      </c>
      <c r="J35" s="5"/>
      <c r="K35" s="43" t="s">
        <v>122</v>
      </c>
      <c r="L35" s="29"/>
      <c r="N35" s="29"/>
      <c r="O35" s="29"/>
      <c r="R35" s="24"/>
      <c r="T35" s="42"/>
    </row>
    <row r="36" spans="1:20" ht="12.9" customHeight="1">
      <c r="A36" s="5" t="s">
        <v>41</v>
      </c>
      <c r="H36" s="6">
        <v>24</v>
      </c>
      <c r="I36" s="29">
        <v>0</v>
      </c>
      <c r="J36" s="29"/>
      <c r="K36" s="43" t="s">
        <v>122</v>
      </c>
      <c r="L36" s="29"/>
      <c r="N36" s="29"/>
      <c r="O36" s="29"/>
      <c r="R36" s="24"/>
      <c r="T36" s="42"/>
    </row>
    <row r="37" spans="1:20" ht="12.9" customHeight="1">
      <c r="B37" s="5" t="s">
        <v>42</v>
      </c>
      <c r="H37" s="6">
        <v>25</v>
      </c>
      <c r="I37" s="11" t="e">
        <f>SUM(I32:I36)</f>
        <v>#REF!</v>
      </c>
      <c r="J37" s="5"/>
      <c r="K37" s="11">
        <f>SUM(K32:K36)</f>
        <v>14804072</v>
      </c>
      <c r="L37" s="11"/>
      <c r="N37" s="11"/>
      <c r="O37" s="29"/>
      <c r="R37" s="24"/>
      <c r="T37" s="42"/>
    </row>
    <row r="38" spans="1:20" ht="23.25" customHeight="1">
      <c r="B38" s="5" t="s">
        <v>43</v>
      </c>
      <c r="H38" s="6">
        <v>26</v>
      </c>
      <c r="I38" s="11" t="e">
        <f>I37+I30</f>
        <v>#REF!</v>
      </c>
      <c r="J38" s="11"/>
      <c r="K38" s="11">
        <f>K37+K30</f>
        <v>36060749</v>
      </c>
      <c r="L38" s="11"/>
      <c r="N38" s="11"/>
      <c r="O38" s="29"/>
      <c r="R38" s="24"/>
      <c r="T38" s="42"/>
    </row>
    <row r="39" spans="1:20" ht="30" customHeight="1">
      <c r="A39" s="10" t="s">
        <v>44</v>
      </c>
      <c r="B39" s="3"/>
      <c r="C39" s="3"/>
      <c r="D39" s="3"/>
      <c r="E39"/>
      <c r="F39" s="10" t="s">
        <v>45</v>
      </c>
      <c r="G39" s="3"/>
      <c r="H39" s="1"/>
      <c r="I39" s="10" t="s">
        <v>46</v>
      </c>
      <c r="J39" s="10"/>
      <c r="K39" s="3"/>
      <c r="L39" s="3"/>
      <c r="N39" s="10"/>
      <c r="O39" s="10"/>
      <c r="T39" s="42"/>
    </row>
    <row r="40" spans="1:20">
      <c r="A40" s="10" t="s">
        <v>47</v>
      </c>
      <c r="B40" s="3"/>
      <c r="C40" s="3"/>
      <c r="D40" s="3"/>
      <c r="E40"/>
      <c r="F40" s="6" t="s">
        <v>9</v>
      </c>
      <c r="G40" s="1" t="s">
        <v>10</v>
      </c>
      <c r="H40" s="1"/>
      <c r="I40" s="6" t="s">
        <v>9</v>
      </c>
      <c r="J40" s="5"/>
      <c r="K40" s="1" t="s">
        <v>10</v>
      </c>
      <c r="L40" s="1"/>
      <c r="N40" s="6"/>
      <c r="O40" s="6"/>
      <c r="T40" s="42"/>
    </row>
    <row r="41" spans="1:20">
      <c r="A41" s="10" t="s">
        <v>48</v>
      </c>
      <c r="B41" s="3"/>
      <c r="C41" s="3"/>
      <c r="D41" s="3"/>
      <c r="E41"/>
      <c r="F41" s="6" t="s">
        <v>11</v>
      </c>
      <c r="G41" s="1" t="s">
        <v>13</v>
      </c>
      <c r="H41" s="1"/>
      <c r="I41" s="6" t="s">
        <v>14</v>
      </c>
      <c r="J41" s="5"/>
      <c r="K41" s="1" t="s">
        <v>49</v>
      </c>
      <c r="L41" s="1"/>
      <c r="N41" s="6"/>
      <c r="O41" s="6"/>
      <c r="T41" s="42"/>
    </row>
    <row r="42" spans="1:20">
      <c r="A42" s="5" t="s">
        <v>50</v>
      </c>
      <c r="D42" s="7"/>
      <c r="E42" s="7"/>
      <c r="F42" s="13">
        <f>'Form CBS Page 1'!B37</f>
        <v>387121</v>
      </c>
      <c r="G42" s="13">
        <f>'Form CBS Page 1'!C37</f>
        <v>405277</v>
      </c>
      <c r="H42" s="1">
        <v>27</v>
      </c>
      <c r="I42" s="13">
        <f>'Form CBS Page 1'!E37</f>
        <v>1043136</v>
      </c>
      <c r="J42" s="13"/>
      <c r="K42" s="13">
        <f>'Form CBS Page 1'!F37</f>
        <v>1008906</v>
      </c>
      <c r="L42" s="13"/>
      <c r="N42" s="13"/>
      <c r="O42" s="13"/>
      <c r="P42" s="13"/>
      <c r="Q42" s="13"/>
    </row>
    <row r="43" spans="1:20">
      <c r="A43" s="5" t="s">
        <v>51</v>
      </c>
      <c r="D43" s="11"/>
      <c r="E43" s="7"/>
      <c r="F43" s="13">
        <f>'Form CBS Page 1'!B38</f>
        <v>200045</v>
      </c>
      <c r="G43" s="13">
        <f>'Form CBS Page 1'!C38</f>
        <v>147930</v>
      </c>
      <c r="H43" s="1">
        <v>28</v>
      </c>
      <c r="I43" s="13">
        <f>'Form CBS Page 1'!E38</f>
        <v>428028</v>
      </c>
      <c r="J43" s="7"/>
      <c r="K43" s="13">
        <f>'Form CBS Page 1'!F38</f>
        <v>510558</v>
      </c>
      <c r="L43" s="13"/>
      <c r="N43" s="13"/>
      <c r="O43" s="13"/>
      <c r="P43" s="13"/>
      <c r="Q43" s="13"/>
    </row>
    <row r="44" spans="1:20">
      <c r="B44" s="5" t="s">
        <v>52</v>
      </c>
      <c r="D44" s="11"/>
      <c r="E44" s="7"/>
      <c r="F44" s="13">
        <f>SUM(F42:F43)</f>
        <v>587166</v>
      </c>
      <c r="G44" s="13">
        <f>SUM(G42:G43)</f>
        <v>553207</v>
      </c>
      <c r="H44" s="1">
        <v>29</v>
      </c>
      <c r="I44" s="13">
        <f>SUM(I42:I43)</f>
        <v>1471164</v>
      </c>
      <c r="J44" s="5"/>
      <c r="K44" s="13">
        <f>SUM(K42:K43)</f>
        <v>1519464</v>
      </c>
      <c r="L44" s="13"/>
      <c r="N44" s="13"/>
      <c r="O44" s="13"/>
      <c r="P44" s="13"/>
      <c r="Q44" s="13"/>
    </row>
    <row r="45" spans="1:20" ht="24" customHeight="1">
      <c r="H45" s="1"/>
      <c r="I45" s="10" t="s">
        <v>53</v>
      </c>
      <c r="J45" s="10"/>
      <c r="K45" s="3"/>
      <c r="L45" s="3"/>
      <c r="N45" s="10"/>
      <c r="O45" s="10"/>
    </row>
    <row r="46" spans="1:20">
      <c r="A46" s="5" t="s">
        <v>54</v>
      </c>
      <c r="G46" s="12"/>
      <c r="H46" s="20">
        <v>30</v>
      </c>
      <c r="I46" s="25">
        <f>'Form CBS Page 1'!E40</f>
        <v>99182416</v>
      </c>
      <c r="J46" s="12"/>
      <c r="K46" s="44"/>
      <c r="L46" s="25"/>
      <c r="N46" s="25"/>
      <c r="O46" s="25"/>
    </row>
    <row r="47" spans="1:20">
      <c r="A47" s="5" t="s">
        <v>55</v>
      </c>
      <c r="G47" s="12"/>
      <c r="H47" s="20">
        <v>31</v>
      </c>
      <c r="I47" s="25">
        <f>'Form CBS Page 1'!E41</f>
        <v>48327910</v>
      </c>
      <c r="J47" s="12"/>
      <c r="K47" s="44"/>
      <c r="L47" s="25"/>
      <c r="N47" s="25"/>
      <c r="O47" s="25"/>
    </row>
    <row r="48" spans="1:20" ht="30" customHeight="1">
      <c r="A48" s="4" t="s">
        <v>74</v>
      </c>
      <c r="C48" s="21"/>
      <c r="I48" s="8"/>
      <c r="J48" s="5"/>
      <c r="K48" s="5"/>
      <c r="L48" s="5"/>
    </row>
    <row r="49" spans="1:13" ht="14.25" customHeight="1">
      <c r="A49" s="4" t="s">
        <v>83</v>
      </c>
    </row>
    <row r="50" spans="1:13" ht="14.25" customHeight="1">
      <c r="A50" s="4" t="s">
        <v>84</v>
      </c>
    </row>
    <row r="51" spans="1:13" ht="14.25" customHeight="1">
      <c r="A51" s="4" t="s">
        <v>85</v>
      </c>
    </row>
    <row r="52" spans="1:13" ht="14.25" customHeight="1"/>
    <row r="53" spans="1:13" ht="14.25" customHeight="1">
      <c r="A53" s="4" t="s">
        <v>125</v>
      </c>
    </row>
    <row r="54" spans="1:13" ht="14.25" customHeight="1"/>
    <row r="55" spans="1:13" ht="14.25" customHeight="1"/>
    <row r="56" spans="1:13" ht="14.25" customHeight="1"/>
    <row r="57" spans="1:13" ht="24" customHeight="1">
      <c r="A57" s="14" t="s">
        <v>56</v>
      </c>
      <c r="B57" s="14"/>
      <c r="C57" s="14"/>
      <c r="D57" s="14"/>
      <c r="E57" s="14"/>
      <c r="F57" s="14"/>
      <c r="G57" s="14"/>
      <c r="H57" s="14"/>
      <c r="I57" s="15"/>
      <c r="J57" s="15"/>
      <c r="K57" s="14"/>
      <c r="L57" s="14"/>
      <c r="M57" s="14"/>
    </row>
    <row r="58" spans="1:13" ht="21" customHeight="1">
      <c r="A58" s="4" t="s">
        <v>121</v>
      </c>
      <c r="H58" s="8"/>
      <c r="I58" s="5"/>
      <c r="J58" s="5"/>
    </row>
    <row r="59" spans="1:13">
      <c r="A59" s="16" t="s">
        <v>120</v>
      </c>
      <c r="B59" s="16"/>
      <c r="C59" s="16"/>
      <c r="D59" s="16"/>
      <c r="E59" s="16"/>
      <c r="G59" s="16" t="s">
        <v>57</v>
      </c>
      <c r="H59" s="17"/>
      <c r="I59" s="18"/>
      <c r="J59" s="18"/>
      <c r="K59" s="16"/>
      <c r="L59" s="16"/>
      <c r="M59" s="16"/>
    </row>
    <row r="60" spans="1:13" ht="21" customHeight="1">
      <c r="A60" s="4" t="s">
        <v>58</v>
      </c>
      <c r="H60" s="8"/>
      <c r="I60" s="5"/>
      <c r="J60" s="5"/>
    </row>
    <row r="61" spans="1:13">
      <c r="A61" s="4" t="s">
        <v>59</v>
      </c>
      <c r="H61" s="8"/>
      <c r="I61" s="5"/>
      <c r="J61" s="5"/>
    </row>
    <row r="62" spans="1:13">
      <c r="A62" s="4" t="s">
        <v>60</v>
      </c>
      <c r="H62" s="8"/>
      <c r="I62" s="5"/>
      <c r="J62" s="5"/>
    </row>
    <row r="63" spans="1:13">
      <c r="A63" s="4" t="s">
        <v>61</v>
      </c>
      <c r="H63" s="8"/>
      <c r="I63" s="5"/>
      <c r="J63" s="5"/>
    </row>
    <row r="64" spans="1:13" ht="30" customHeight="1">
      <c r="A64" s="23" t="s">
        <v>82</v>
      </c>
      <c r="B64" s="23"/>
      <c r="C64" s="30">
        <v>41361</v>
      </c>
      <c r="D64" s="23"/>
      <c r="G64" s="16" t="s">
        <v>113</v>
      </c>
      <c r="H64" s="17"/>
      <c r="I64" s="18"/>
      <c r="J64" s="5"/>
    </row>
    <row r="65" spans="7:10" ht="21" customHeight="1">
      <c r="G65" s="4" t="s">
        <v>114</v>
      </c>
      <c r="H65" s="8"/>
      <c r="I65" s="5"/>
      <c r="J65" s="5"/>
    </row>
    <row r="66" spans="7:10">
      <c r="G66" s="16"/>
      <c r="H66" s="17"/>
      <c r="I66" s="16"/>
    </row>
    <row r="67" spans="7:10">
      <c r="G67" s="19" t="s">
        <v>62</v>
      </c>
      <c r="H67" s="19"/>
      <c r="I67" s="19"/>
    </row>
    <row r="68" spans="7:10">
      <c r="H68" s="8"/>
    </row>
    <row r="69" spans="7:10">
      <c r="H69" s="8"/>
    </row>
    <row r="70" spans="7:10">
      <c r="H70" s="8"/>
    </row>
    <row r="71" spans="7:10">
      <c r="H71" s="8"/>
    </row>
    <row r="72" spans="7:10">
      <c r="H72" s="8"/>
    </row>
    <row r="73" spans="7:10">
      <c r="H73" s="8"/>
    </row>
    <row r="74" spans="7:10">
      <c r="H74" s="8"/>
    </row>
    <row r="75" spans="7:10">
      <c r="H75" s="8"/>
    </row>
    <row r="76" spans="7:10">
      <c r="H76" s="8"/>
    </row>
    <row r="77" spans="7:10">
      <c r="H77" s="8"/>
    </row>
    <row r="78" spans="7:10">
      <c r="H78" s="8"/>
    </row>
    <row r="79" spans="7:10">
      <c r="H79" s="8"/>
    </row>
    <row r="80" spans="7:10">
      <c r="H80" s="8"/>
    </row>
    <row r="81" spans="8:8">
      <c r="H81" s="8"/>
    </row>
    <row r="82" spans="8:8">
      <c r="H82" s="8"/>
    </row>
    <row r="83" spans="8:8">
      <c r="H83" s="8"/>
    </row>
    <row r="84" spans="8:8">
      <c r="H84" s="8"/>
    </row>
    <row r="85" spans="8:8">
      <c r="H85" s="8"/>
    </row>
    <row r="86" spans="8:8">
      <c r="H86" s="8"/>
    </row>
    <row r="87" spans="8:8">
      <c r="H87" s="8"/>
    </row>
    <row r="88" spans="8:8">
      <c r="H88" s="8"/>
    </row>
    <row r="89" spans="8:8">
      <c r="H89" s="8"/>
    </row>
    <row r="90" spans="8:8">
      <c r="H90" s="8"/>
    </row>
    <row r="91" spans="8:8">
      <c r="H91" s="8"/>
    </row>
    <row r="92" spans="8:8">
      <c r="H92" s="8"/>
    </row>
    <row r="93" spans="8:8">
      <c r="H93" s="8"/>
    </row>
    <row r="94" spans="8:8">
      <c r="H94" s="8"/>
    </row>
    <row r="95" spans="8:8">
      <c r="H95" s="8"/>
    </row>
    <row r="96" spans="8:8">
      <c r="H96" s="8"/>
    </row>
    <row r="97" spans="8:8">
      <c r="H97" s="8"/>
    </row>
    <row r="98" spans="8:8">
      <c r="H98" s="8"/>
    </row>
    <row r="99" spans="8:8">
      <c r="H99" s="8"/>
    </row>
    <row r="100" spans="8:8">
      <c r="H100" s="8"/>
    </row>
    <row r="101" spans="8:8">
      <c r="H101" s="8"/>
    </row>
    <row r="102" spans="8:8">
      <c r="H102" s="8"/>
    </row>
    <row r="103" spans="8:8">
      <c r="H103" s="8"/>
    </row>
    <row r="104" spans="8:8">
      <c r="H104" s="8"/>
    </row>
    <row r="105" spans="8:8">
      <c r="H105" s="8"/>
    </row>
    <row r="106" spans="8:8">
      <c r="H106" s="8"/>
    </row>
    <row r="107" spans="8:8">
      <c r="H107" s="8"/>
    </row>
    <row r="108" spans="8:8">
      <c r="H108" s="8"/>
    </row>
    <row r="109" spans="8:8">
      <c r="H109" s="8"/>
    </row>
    <row r="110" spans="8:8">
      <c r="H110" s="8"/>
    </row>
    <row r="111" spans="8:8">
      <c r="H111" s="8"/>
    </row>
    <row r="112" spans="8:8">
      <c r="H112" s="8"/>
    </row>
    <row r="113" spans="8:8">
      <c r="H113" s="8"/>
    </row>
    <row r="114" spans="8:8">
      <c r="H114" s="8"/>
    </row>
    <row r="115" spans="8:8">
      <c r="H115" s="8"/>
    </row>
    <row r="116" spans="8:8">
      <c r="H116" s="8"/>
    </row>
    <row r="117" spans="8:8">
      <c r="H117" s="8"/>
    </row>
    <row r="118" spans="8:8">
      <c r="H118" s="8"/>
    </row>
    <row r="119" spans="8:8">
      <c r="H119" s="8"/>
    </row>
    <row r="120" spans="8:8">
      <c r="H120" s="8"/>
    </row>
    <row r="121" spans="8:8">
      <c r="H121" s="8"/>
    </row>
    <row r="122" spans="8:8">
      <c r="H122" s="8"/>
    </row>
    <row r="123" spans="8:8">
      <c r="H123" s="8"/>
    </row>
    <row r="124" spans="8:8">
      <c r="H124" s="8"/>
    </row>
    <row r="125" spans="8:8">
      <c r="H125" s="8"/>
    </row>
    <row r="126" spans="8:8">
      <c r="H126" s="8"/>
    </row>
    <row r="127" spans="8:8">
      <c r="H127" s="8"/>
    </row>
    <row r="128" spans="8:8">
      <c r="H128" s="8"/>
    </row>
    <row r="129" spans="8:8">
      <c r="H129" s="8"/>
    </row>
    <row r="130" spans="8:8">
      <c r="H130" s="8"/>
    </row>
    <row r="131" spans="8:8">
      <c r="H131" s="8"/>
    </row>
    <row r="132" spans="8:8">
      <c r="H132" s="8"/>
    </row>
    <row r="133" spans="8:8">
      <c r="H133" s="8"/>
    </row>
    <row r="134" spans="8:8">
      <c r="H134" s="8"/>
    </row>
    <row r="135" spans="8:8">
      <c r="H135" s="8"/>
    </row>
    <row r="136" spans="8:8">
      <c r="H136" s="8"/>
    </row>
    <row r="137" spans="8:8">
      <c r="H137" s="8"/>
    </row>
    <row r="138" spans="8:8">
      <c r="H138" s="8"/>
    </row>
    <row r="139" spans="8:8">
      <c r="H139" s="8"/>
    </row>
    <row r="140" spans="8:8">
      <c r="H140" s="8"/>
    </row>
    <row r="141" spans="8:8">
      <c r="H141" s="8"/>
    </row>
    <row r="142" spans="8:8">
      <c r="H142" s="8"/>
    </row>
    <row r="143" spans="8:8">
      <c r="H143" s="8"/>
    </row>
    <row r="144" spans="8:8">
      <c r="H144" s="8"/>
    </row>
    <row r="145" spans="8:8">
      <c r="H145" s="8"/>
    </row>
    <row r="146" spans="8:8">
      <c r="H146" s="8"/>
    </row>
    <row r="147" spans="8:8">
      <c r="H147" s="8"/>
    </row>
    <row r="148" spans="8:8">
      <c r="H148" s="8"/>
    </row>
  </sheetData>
  <mergeCells count="2">
    <mergeCell ref="N6:Q6"/>
    <mergeCell ref="N8:O8"/>
  </mergeCells>
  <phoneticPr fontId="0" type="noConversion"/>
  <printOptions horizontalCentered="1"/>
  <pageMargins left="0.75" right="0.25" top="0.5" bottom="0.5" header="0.5" footer="0.5"/>
  <pageSetup scale="79" fitToHeight="2" orientation="portrait" horizontalDpi="4294967292"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6"/>
  <sheetViews>
    <sheetView workbookViewId="0">
      <selection activeCell="F23" sqref="F23"/>
    </sheetView>
  </sheetViews>
  <sheetFormatPr defaultRowHeight="13.2"/>
  <cols>
    <col min="1" max="1" width="16.5546875" bestFit="1" customWidth="1"/>
    <col min="3" max="3" width="11" bestFit="1" customWidth="1"/>
    <col min="4" max="4" width="3.33203125" bestFit="1" customWidth="1"/>
    <col min="5" max="5" width="15" style="32" bestFit="1" customWidth="1"/>
    <col min="6" max="6" width="11.6640625" bestFit="1" customWidth="1"/>
    <col min="7" max="7" width="28" bestFit="1" customWidth="1"/>
  </cols>
  <sheetData>
    <row r="1" spans="1:8">
      <c r="A1" s="26"/>
      <c r="B1" s="26"/>
      <c r="C1" s="26"/>
      <c r="D1" s="26"/>
      <c r="E1" s="33"/>
      <c r="F1" s="34"/>
      <c r="G1" s="26"/>
      <c r="H1" s="26"/>
    </row>
    <row r="2" spans="1:8">
      <c r="E2" s="35"/>
      <c r="F2" s="36"/>
    </row>
    <row r="3" spans="1:8">
      <c r="E3" s="35"/>
      <c r="F3" s="36"/>
    </row>
    <row r="4" spans="1:8">
      <c r="A4" s="27"/>
      <c r="E4" s="31"/>
      <c r="F4" s="36"/>
    </row>
    <row r="5" spans="1:8">
      <c r="A5" s="27"/>
      <c r="E5" s="31"/>
      <c r="F5" s="36"/>
    </row>
    <row r="6" spans="1:8">
      <c r="F6" s="36"/>
    </row>
  </sheetData>
  <phoneticPr fontId="0" type="noConversion"/>
  <pageMargins left="0.75" right="0.75" top="1" bottom="1" header="0.5" footer="0.5"/>
  <pageSetup orientation="portrait" r:id="rId1"/>
  <headerFooter alignWithMargins="0">
    <oddFooter>&amp;Lprinted:
&amp;D, &amp;T&amp;Cfile:
&amp;Z&amp;F&amp;Rtab: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119"/>
  <sheetViews>
    <sheetView workbookViewId="0">
      <selection activeCell="J11" sqref="J11"/>
    </sheetView>
  </sheetViews>
  <sheetFormatPr defaultRowHeight="13.2"/>
  <cols>
    <col min="5" max="5" width="16" bestFit="1" customWidth="1"/>
  </cols>
  <sheetData>
    <row r="1" spans="1:7">
      <c r="A1" t="s">
        <v>75</v>
      </c>
      <c r="B1" t="s">
        <v>76</v>
      </c>
      <c r="C1" t="s">
        <v>77</v>
      </c>
      <c r="D1" t="s">
        <v>78</v>
      </c>
      <c r="E1" t="s">
        <v>80</v>
      </c>
      <c r="F1" t="s">
        <v>79</v>
      </c>
      <c r="G1" t="s">
        <v>81</v>
      </c>
    </row>
    <row r="2" spans="1:7">
      <c r="A2" s="27">
        <v>40087</v>
      </c>
      <c r="B2">
        <v>795111</v>
      </c>
      <c r="C2" t="s">
        <v>87</v>
      </c>
      <c r="D2">
        <v>114001</v>
      </c>
      <c r="E2" s="28">
        <v>-298489416</v>
      </c>
      <c r="F2">
        <v>1</v>
      </c>
      <c r="G2" t="s">
        <v>109</v>
      </c>
    </row>
    <row r="3" spans="1:7">
      <c r="A3" s="27">
        <v>40057</v>
      </c>
      <c r="B3">
        <v>795112</v>
      </c>
      <c r="C3" t="s">
        <v>102</v>
      </c>
      <c r="D3">
        <v>141000</v>
      </c>
      <c r="E3" s="28">
        <v>-58548</v>
      </c>
      <c r="F3">
        <v>1</v>
      </c>
    </row>
    <row r="4" spans="1:7">
      <c r="A4" s="27">
        <v>40057</v>
      </c>
      <c r="B4">
        <v>795112</v>
      </c>
      <c r="C4" t="s">
        <v>102</v>
      </c>
      <c r="D4">
        <v>141000</v>
      </c>
      <c r="E4" s="28">
        <v>-98164894</v>
      </c>
      <c r="F4">
        <v>1</v>
      </c>
    </row>
    <row r="5" spans="1:7">
      <c r="A5" s="27">
        <v>40057</v>
      </c>
      <c r="B5">
        <v>795112</v>
      </c>
      <c r="C5" t="s">
        <v>102</v>
      </c>
      <c r="D5">
        <v>141000</v>
      </c>
      <c r="E5" s="28">
        <v>58548</v>
      </c>
      <c r="F5">
        <v>27</v>
      </c>
      <c r="G5" t="s">
        <v>110</v>
      </c>
    </row>
    <row r="6" spans="1:7">
      <c r="A6" s="27">
        <v>40057</v>
      </c>
      <c r="B6">
        <v>795112</v>
      </c>
      <c r="C6" t="s">
        <v>102</v>
      </c>
      <c r="D6">
        <v>141000</v>
      </c>
      <c r="E6" s="28">
        <v>347042</v>
      </c>
      <c r="F6">
        <v>53</v>
      </c>
      <c r="G6" t="s">
        <v>111</v>
      </c>
    </row>
    <row r="7" spans="1:7">
      <c r="A7" s="27">
        <v>40057</v>
      </c>
      <c r="B7">
        <v>795150</v>
      </c>
      <c r="C7" t="s">
        <v>102</v>
      </c>
      <c r="D7">
        <v>141000</v>
      </c>
      <c r="E7" s="28">
        <v>-1098941</v>
      </c>
      <c r="F7">
        <v>78</v>
      </c>
    </row>
    <row r="8" spans="1:7">
      <c r="A8" s="27">
        <v>40087</v>
      </c>
      <c r="B8">
        <v>795150</v>
      </c>
      <c r="C8" t="s">
        <v>87</v>
      </c>
      <c r="D8">
        <v>114001</v>
      </c>
      <c r="E8" s="28">
        <v>298489416</v>
      </c>
      <c r="F8">
        <v>78</v>
      </c>
      <c r="G8" t="s">
        <v>112</v>
      </c>
    </row>
    <row r="9" spans="1:7">
      <c r="A9" s="27">
        <v>40057</v>
      </c>
      <c r="B9">
        <v>795150</v>
      </c>
      <c r="C9" t="s">
        <v>102</v>
      </c>
      <c r="D9">
        <v>141000</v>
      </c>
      <c r="E9" s="28">
        <v>98164894</v>
      </c>
      <c r="F9">
        <v>79</v>
      </c>
    </row>
    <row r="10" spans="1:7">
      <c r="A10" s="27">
        <v>40057</v>
      </c>
      <c r="B10">
        <v>795112</v>
      </c>
      <c r="C10" t="s">
        <v>102</v>
      </c>
      <c r="D10">
        <v>141000</v>
      </c>
      <c r="E10" s="28">
        <v>140779</v>
      </c>
      <c r="F10">
        <v>83</v>
      </c>
      <c r="G10" t="s">
        <v>111</v>
      </c>
    </row>
    <row r="11" spans="1:7">
      <c r="A11" s="27">
        <v>40057</v>
      </c>
      <c r="B11">
        <v>795112</v>
      </c>
      <c r="C11" t="s">
        <v>102</v>
      </c>
      <c r="D11">
        <v>141000</v>
      </c>
      <c r="E11" s="28">
        <v>423927</v>
      </c>
      <c r="F11">
        <v>86</v>
      </c>
      <c r="G11" t="s">
        <v>111</v>
      </c>
    </row>
    <row r="12" spans="1:7">
      <c r="A12" s="27">
        <v>39814</v>
      </c>
      <c r="B12">
        <v>794120</v>
      </c>
      <c r="C12" t="s">
        <v>86</v>
      </c>
      <c r="D12">
        <v>149001</v>
      </c>
      <c r="E12" s="28">
        <v>-5963117.5800000001</v>
      </c>
      <c r="F12">
        <v>96</v>
      </c>
      <c r="G12" t="s">
        <v>88</v>
      </c>
    </row>
    <row r="13" spans="1:7">
      <c r="A13" s="27">
        <v>39814</v>
      </c>
      <c r="B13">
        <v>794120</v>
      </c>
      <c r="C13" t="s">
        <v>86</v>
      </c>
      <c r="D13">
        <v>231001</v>
      </c>
      <c r="E13" s="28">
        <v>-94170</v>
      </c>
      <c r="F13">
        <v>96</v>
      </c>
      <c r="G13" t="s">
        <v>89</v>
      </c>
    </row>
    <row r="14" spans="1:7">
      <c r="A14" s="27">
        <v>39814</v>
      </c>
      <c r="B14">
        <v>794120</v>
      </c>
      <c r="C14" t="s">
        <v>87</v>
      </c>
      <c r="D14">
        <v>113001</v>
      </c>
      <c r="E14" s="28">
        <v>-222344.14</v>
      </c>
      <c r="F14">
        <v>96</v>
      </c>
      <c r="G14" t="s">
        <v>90</v>
      </c>
    </row>
    <row r="15" spans="1:7">
      <c r="A15" s="27">
        <v>39814</v>
      </c>
      <c r="B15">
        <v>794120</v>
      </c>
      <c r="C15" t="s">
        <v>87</v>
      </c>
      <c r="D15">
        <v>113001</v>
      </c>
      <c r="E15" s="28">
        <v>222344.14</v>
      </c>
      <c r="F15">
        <v>96</v>
      </c>
      <c r="G15" t="s">
        <v>90</v>
      </c>
    </row>
    <row r="16" spans="1:7">
      <c r="A16" s="27">
        <v>39814</v>
      </c>
      <c r="B16">
        <v>794120</v>
      </c>
      <c r="C16" t="s">
        <v>86</v>
      </c>
      <c r="D16">
        <v>178001</v>
      </c>
      <c r="E16" s="28">
        <v>-1548200</v>
      </c>
      <c r="F16">
        <v>96</v>
      </c>
    </row>
    <row r="17" spans="1:7">
      <c r="A17" s="27">
        <v>39814</v>
      </c>
      <c r="B17">
        <v>794120</v>
      </c>
      <c r="C17" t="s">
        <v>86</v>
      </c>
      <c r="D17">
        <v>178001</v>
      </c>
      <c r="E17" s="28">
        <v>-16774462</v>
      </c>
      <c r="F17">
        <v>96</v>
      </c>
      <c r="G17" t="s">
        <v>91</v>
      </c>
    </row>
    <row r="18" spans="1:7">
      <c r="A18" s="27">
        <v>39814</v>
      </c>
      <c r="B18">
        <v>794120</v>
      </c>
      <c r="C18" t="s">
        <v>86</v>
      </c>
      <c r="D18">
        <v>178001</v>
      </c>
      <c r="E18" s="28">
        <v>-7267045</v>
      </c>
      <c r="F18">
        <v>96</v>
      </c>
      <c r="G18" t="s">
        <v>92</v>
      </c>
    </row>
    <row r="19" spans="1:7">
      <c r="A19" s="27">
        <v>39814</v>
      </c>
      <c r="B19">
        <v>794120</v>
      </c>
      <c r="C19" t="s">
        <v>86</v>
      </c>
      <c r="D19">
        <v>178001</v>
      </c>
      <c r="E19" s="28">
        <v>-13937844</v>
      </c>
      <c r="F19">
        <v>96</v>
      </c>
      <c r="G19" t="s">
        <v>93</v>
      </c>
    </row>
    <row r="20" spans="1:7">
      <c r="A20" s="27">
        <v>39845</v>
      </c>
      <c r="B20">
        <v>794120</v>
      </c>
      <c r="C20" t="s">
        <v>87</v>
      </c>
      <c r="D20">
        <v>104001</v>
      </c>
      <c r="E20" s="28">
        <v>-23813574.850000001</v>
      </c>
      <c r="F20">
        <v>96</v>
      </c>
      <c r="G20" t="s">
        <v>94</v>
      </c>
    </row>
    <row r="21" spans="1:7">
      <c r="A21" s="27">
        <v>39845</v>
      </c>
      <c r="B21">
        <v>794120</v>
      </c>
      <c r="C21" t="s">
        <v>87</v>
      </c>
      <c r="D21">
        <v>104001</v>
      </c>
      <c r="E21" s="28">
        <v>24305336.850000001</v>
      </c>
      <c r="F21">
        <v>96</v>
      </c>
      <c r="G21" t="s">
        <v>94</v>
      </c>
    </row>
    <row r="22" spans="1:7">
      <c r="A22" s="27">
        <v>39845</v>
      </c>
      <c r="B22">
        <v>794120</v>
      </c>
      <c r="C22" t="s">
        <v>87</v>
      </c>
      <c r="D22">
        <v>103001</v>
      </c>
      <c r="E22" s="28">
        <v>60457.66</v>
      </c>
      <c r="F22">
        <v>96</v>
      </c>
      <c r="G22" t="s">
        <v>95</v>
      </c>
    </row>
    <row r="23" spans="1:7">
      <c r="A23" s="27">
        <v>39845</v>
      </c>
      <c r="B23">
        <v>794120</v>
      </c>
      <c r="C23" t="s">
        <v>86</v>
      </c>
      <c r="D23">
        <v>178001</v>
      </c>
      <c r="E23" s="28">
        <v>-1198454</v>
      </c>
      <c r="F23">
        <v>96</v>
      </c>
      <c r="G23" t="s">
        <v>91</v>
      </c>
    </row>
    <row r="24" spans="1:7">
      <c r="A24" s="27">
        <v>39845</v>
      </c>
      <c r="B24">
        <v>794120</v>
      </c>
      <c r="C24" t="s">
        <v>86</v>
      </c>
      <c r="D24">
        <v>178001</v>
      </c>
      <c r="E24" s="28">
        <v>-622859</v>
      </c>
      <c r="F24">
        <v>96</v>
      </c>
      <c r="G24" t="s">
        <v>92</v>
      </c>
    </row>
    <row r="25" spans="1:7">
      <c r="A25" s="27">
        <v>39845</v>
      </c>
      <c r="B25">
        <v>794120</v>
      </c>
      <c r="C25" t="s">
        <v>86</v>
      </c>
      <c r="D25">
        <v>178001</v>
      </c>
      <c r="E25" s="28">
        <v>-1217687</v>
      </c>
      <c r="F25">
        <v>96</v>
      </c>
      <c r="G25" t="s">
        <v>93</v>
      </c>
    </row>
    <row r="26" spans="1:7">
      <c r="A26" s="27">
        <v>39845</v>
      </c>
      <c r="B26">
        <v>794120</v>
      </c>
      <c r="C26" t="s">
        <v>87</v>
      </c>
      <c r="D26">
        <v>109001</v>
      </c>
      <c r="E26" s="28">
        <v>-14818050</v>
      </c>
      <c r="F26">
        <v>96</v>
      </c>
      <c r="G26" t="s">
        <v>96</v>
      </c>
    </row>
    <row r="27" spans="1:7">
      <c r="A27" s="27">
        <v>39845</v>
      </c>
      <c r="B27">
        <v>794120</v>
      </c>
      <c r="C27" t="s">
        <v>86</v>
      </c>
      <c r="D27">
        <v>149001</v>
      </c>
      <c r="E27" s="28">
        <v>-385190.38</v>
      </c>
      <c r="F27">
        <v>96</v>
      </c>
      <c r="G27" t="s">
        <v>88</v>
      </c>
    </row>
    <row r="28" spans="1:7">
      <c r="A28" s="27">
        <v>39845</v>
      </c>
      <c r="B28">
        <v>794120</v>
      </c>
      <c r="C28" t="s">
        <v>86</v>
      </c>
      <c r="D28">
        <v>231001</v>
      </c>
      <c r="E28" s="28">
        <v>-70950</v>
      </c>
      <c r="F28">
        <v>96</v>
      </c>
      <c r="G28" t="s">
        <v>89</v>
      </c>
    </row>
    <row r="29" spans="1:7">
      <c r="A29" s="27">
        <v>39845</v>
      </c>
      <c r="B29">
        <v>794120</v>
      </c>
      <c r="C29" t="s">
        <v>87</v>
      </c>
      <c r="D29">
        <v>102001</v>
      </c>
      <c r="E29" s="28">
        <v>75867.960000000006</v>
      </c>
      <c r="F29">
        <v>96</v>
      </c>
      <c r="G29" t="s">
        <v>97</v>
      </c>
    </row>
    <row r="30" spans="1:7">
      <c r="A30" s="27">
        <v>39845</v>
      </c>
      <c r="B30">
        <v>794120</v>
      </c>
      <c r="C30" t="s">
        <v>87</v>
      </c>
      <c r="D30">
        <v>109001</v>
      </c>
      <c r="E30" s="28">
        <v>15124050</v>
      </c>
      <c r="F30">
        <v>96</v>
      </c>
      <c r="G30" t="s">
        <v>96</v>
      </c>
    </row>
    <row r="31" spans="1:7">
      <c r="A31" s="27">
        <v>39873</v>
      </c>
      <c r="B31">
        <v>794120</v>
      </c>
      <c r="C31" t="s">
        <v>87</v>
      </c>
      <c r="D31">
        <v>102001</v>
      </c>
      <c r="E31" s="28">
        <v>14818050</v>
      </c>
      <c r="F31">
        <v>96</v>
      </c>
      <c r="G31" t="s">
        <v>96</v>
      </c>
    </row>
    <row r="32" spans="1:7">
      <c r="A32" s="27">
        <v>39873</v>
      </c>
      <c r="B32">
        <v>794120</v>
      </c>
      <c r="C32" t="s">
        <v>87</v>
      </c>
      <c r="D32">
        <v>109001</v>
      </c>
      <c r="E32" s="28">
        <v>10991745.15</v>
      </c>
      <c r="F32">
        <v>96</v>
      </c>
      <c r="G32" t="s">
        <v>98</v>
      </c>
    </row>
    <row r="33" spans="1:7">
      <c r="A33" s="27">
        <v>39873</v>
      </c>
      <c r="B33">
        <v>794120</v>
      </c>
      <c r="C33" t="s">
        <v>87</v>
      </c>
      <c r="D33">
        <v>103001</v>
      </c>
      <c r="E33" s="28">
        <v>-15924300</v>
      </c>
      <c r="F33">
        <v>96</v>
      </c>
      <c r="G33" t="s">
        <v>99</v>
      </c>
    </row>
    <row r="34" spans="1:7">
      <c r="A34" s="27">
        <v>39873</v>
      </c>
      <c r="B34">
        <v>794120</v>
      </c>
      <c r="C34" t="s">
        <v>86</v>
      </c>
      <c r="D34">
        <v>178001</v>
      </c>
      <c r="E34" s="28">
        <v>5428869</v>
      </c>
      <c r="F34">
        <v>96</v>
      </c>
      <c r="G34" t="s">
        <v>91</v>
      </c>
    </row>
    <row r="35" spans="1:7">
      <c r="A35" s="27">
        <v>39873</v>
      </c>
      <c r="B35">
        <v>794120</v>
      </c>
      <c r="C35" t="s">
        <v>87</v>
      </c>
      <c r="D35">
        <v>103001</v>
      </c>
      <c r="E35" s="28">
        <v>15924300</v>
      </c>
      <c r="F35">
        <v>96</v>
      </c>
      <c r="G35" t="s">
        <v>99</v>
      </c>
    </row>
    <row r="36" spans="1:7">
      <c r="A36" s="27">
        <v>39873</v>
      </c>
      <c r="B36">
        <v>794120</v>
      </c>
      <c r="C36" t="s">
        <v>87</v>
      </c>
      <c r="D36">
        <v>108001</v>
      </c>
      <c r="E36" s="28">
        <v>800250</v>
      </c>
      <c r="F36">
        <v>96</v>
      </c>
      <c r="G36" t="s">
        <v>100</v>
      </c>
    </row>
    <row r="37" spans="1:7">
      <c r="A37" s="27">
        <v>39873</v>
      </c>
      <c r="B37">
        <v>794120</v>
      </c>
      <c r="C37" t="s">
        <v>87</v>
      </c>
      <c r="D37">
        <v>109001</v>
      </c>
      <c r="E37" s="28">
        <v>-10991745.15</v>
      </c>
      <c r="F37">
        <v>96</v>
      </c>
      <c r="G37" t="s">
        <v>98</v>
      </c>
    </row>
    <row r="38" spans="1:7">
      <c r="A38" s="27">
        <v>39873</v>
      </c>
      <c r="B38">
        <v>794120</v>
      </c>
      <c r="C38" t="s">
        <v>87</v>
      </c>
      <c r="D38">
        <v>102001</v>
      </c>
      <c r="E38" s="28">
        <v>-15124050</v>
      </c>
      <c r="F38">
        <v>96</v>
      </c>
      <c r="G38" t="s">
        <v>96</v>
      </c>
    </row>
    <row r="39" spans="1:7">
      <c r="A39" s="27">
        <v>39873</v>
      </c>
      <c r="B39">
        <v>794120</v>
      </c>
      <c r="C39" t="s">
        <v>86</v>
      </c>
      <c r="D39">
        <v>178001</v>
      </c>
      <c r="E39" s="28">
        <v>-628218</v>
      </c>
      <c r="F39">
        <v>96</v>
      </c>
      <c r="G39" t="s">
        <v>92</v>
      </c>
    </row>
    <row r="40" spans="1:7">
      <c r="A40" s="27">
        <v>39873</v>
      </c>
      <c r="B40">
        <v>794120</v>
      </c>
      <c r="C40" t="s">
        <v>86</v>
      </c>
      <c r="D40">
        <v>178001</v>
      </c>
      <c r="E40" s="28">
        <v>-1004391</v>
      </c>
      <c r="F40">
        <v>96</v>
      </c>
      <c r="G40" t="s">
        <v>93</v>
      </c>
    </row>
    <row r="41" spans="1:7">
      <c r="A41" s="27">
        <v>39873</v>
      </c>
      <c r="B41">
        <v>794120</v>
      </c>
      <c r="C41" t="s">
        <v>86</v>
      </c>
      <c r="D41">
        <v>149001</v>
      </c>
      <c r="E41" s="28">
        <v>-711998.75</v>
      </c>
      <c r="F41">
        <v>96</v>
      </c>
      <c r="G41" t="s">
        <v>88</v>
      </c>
    </row>
    <row r="42" spans="1:7">
      <c r="A42" s="27">
        <v>39873</v>
      </c>
      <c r="B42">
        <v>794120</v>
      </c>
      <c r="C42" t="s">
        <v>86</v>
      </c>
      <c r="D42">
        <v>231001</v>
      </c>
      <c r="E42" s="28">
        <v>-19350</v>
      </c>
      <c r="F42">
        <v>96</v>
      </c>
      <c r="G42" t="s">
        <v>89</v>
      </c>
    </row>
    <row r="43" spans="1:7">
      <c r="A43" s="27">
        <v>39873</v>
      </c>
      <c r="B43">
        <v>794120</v>
      </c>
      <c r="C43" t="s">
        <v>87</v>
      </c>
      <c r="D43">
        <v>117001</v>
      </c>
      <c r="E43" s="28">
        <v>1525</v>
      </c>
      <c r="F43">
        <v>96</v>
      </c>
      <c r="G43" t="s">
        <v>101</v>
      </c>
    </row>
    <row r="44" spans="1:7">
      <c r="A44" s="27">
        <v>39873</v>
      </c>
      <c r="B44">
        <v>794120</v>
      </c>
      <c r="C44" t="s">
        <v>102</v>
      </c>
      <c r="D44">
        <v>135000</v>
      </c>
      <c r="E44" s="28">
        <v>1583134</v>
      </c>
      <c r="F44">
        <v>96</v>
      </c>
    </row>
    <row r="45" spans="1:7">
      <c r="A45" s="27">
        <v>39904</v>
      </c>
      <c r="B45">
        <v>794120</v>
      </c>
      <c r="C45" t="s">
        <v>87</v>
      </c>
      <c r="D45">
        <v>110001</v>
      </c>
      <c r="E45" s="28">
        <v>-1360692.3</v>
      </c>
      <c r="F45">
        <v>96</v>
      </c>
      <c r="G45" t="s">
        <v>103</v>
      </c>
    </row>
    <row r="46" spans="1:7">
      <c r="A46" s="27">
        <v>39904</v>
      </c>
      <c r="B46">
        <v>794120</v>
      </c>
      <c r="C46" t="s">
        <v>86</v>
      </c>
      <c r="D46">
        <v>178001</v>
      </c>
      <c r="E46" s="28">
        <v>-509805</v>
      </c>
      <c r="F46">
        <v>96</v>
      </c>
      <c r="G46" t="s">
        <v>91</v>
      </c>
    </row>
    <row r="47" spans="1:7">
      <c r="A47" s="27">
        <v>39904</v>
      </c>
      <c r="B47">
        <v>794120</v>
      </c>
      <c r="C47" t="s">
        <v>87</v>
      </c>
      <c r="D47">
        <v>110001</v>
      </c>
      <c r="E47" s="28">
        <v>1360692.3</v>
      </c>
      <c r="F47">
        <v>96</v>
      </c>
      <c r="G47" t="s">
        <v>103</v>
      </c>
    </row>
    <row r="48" spans="1:7">
      <c r="A48" s="27">
        <v>39904</v>
      </c>
      <c r="B48">
        <v>794120</v>
      </c>
      <c r="C48" t="s">
        <v>86</v>
      </c>
      <c r="D48">
        <v>178001</v>
      </c>
      <c r="E48" s="28">
        <v>-773389</v>
      </c>
      <c r="F48">
        <v>96</v>
      </c>
      <c r="G48" t="s">
        <v>92</v>
      </c>
    </row>
    <row r="49" spans="1:7">
      <c r="A49" s="27">
        <v>39904</v>
      </c>
      <c r="B49">
        <v>794120</v>
      </c>
      <c r="C49" t="s">
        <v>86</v>
      </c>
      <c r="D49">
        <v>178001</v>
      </c>
      <c r="E49" s="28">
        <v>-1214885</v>
      </c>
      <c r="F49">
        <v>96</v>
      </c>
      <c r="G49" t="s">
        <v>93</v>
      </c>
    </row>
    <row r="50" spans="1:7">
      <c r="A50" s="27">
        <v>39904</v>
      </c>
      <c r="B50">
        <v>794120</v>
      </c>
      <c r="C50" t="s">
        <v>86</v>
      </c>
      <c r="D50">
        <v>149001</v>
      </c>
      <c r="E50" s="28">
        <v>-86923</v>
      </c>
      <c r="F50">
        <v>96</v>
      </c>
      <c r="G50" t="s">
        <v>88</v>
      </c>
    </row>
    <row r="51" spans="1:7">
      <c r="A51" s="27">
        <v>39904</v>
      </c>
      <c r="B51">
        <v>794120</v>
      </c>
      <c r="C51" t="s">
        <v>86</v>
      </c>
      <c r="D51">
        <v>231001</v>
      </c>
      <c r="E51" s="28">
        <v>-462787.5</v>
      </c>
      <c r="F51">
        <v>96</v>
      </c>
      <c r="G51" t="s">
        <v>89</v>
      </c>
    </row>
    <row r="52" spans="1:7">
      <c r="A52" s="27">
        <v>39934</v>
      </c>
      <c r="B52">
        <v>794120</v>
      </c>
      <c r="C52" t="s">
        <v>86</v>
      </c>
      <c r="D52">
        <v>178001</v>
      </c>
      <c r="E52" s="28">
        <v>11713377</v>
      </c>
      <c r="F52">
        <v>96</v>
      </c>
      <c r="G52" t="s">
        <v>91</v>
      </c>
    </row>
    <row r="53" spans="1:7">
      <c r="A53" s="27">
        <v>39934</v>
      </c>
      <c r="B53">
        <v>794120</v>
      </c>
      <c r="C53" t="s">
        <v>86</v>
      </c>
      <c r="D53">
        <v>178001</v>
      </c>
      <c r="E53" s="28">
        <v>-576362</v>
      </c>
      <c r="F53">
        <v>96</v>
      </c>
      <c r="G53" t="s">
        <v>92</v>
      </c>
    </row>
    <row r="54" spans="1:7">
      <c r="A54" s="27">
        <v>39934</v>
      </c>
      <c r="B54">
        <v>794120</v>
      </c>
      <c r="C54" t="s">
        <v>86</v>
      </c>
      <c r="D54">
        <v>178001</v>
      </c>
      <c r="E54" s="28">
        <v>-1191072</v>
      </c>
      <c r="F54">
        <v>96</v>
      </c>
      <c r="G54" t="s">
        <v>93</v>
      </c>
    </row>
    <row r="55" spans="1:7">
      <c r="A55" s="27">
        <v>39934</v>
      </c>
      <c r="B55">
        <v>794120</v>
      </c>
      <c r="C55" t="s">
        <v>86</v>
      </c>
      <c r="D55">
        <v>149001</v>
      </c>
      <c r="E55" s="28">
        <v>-940024.77</v>
      </c>
      <c r="F55">
        <v>96</v>
      </c>
      <c r="G55" t="s">
        <v>88</v>
      </c>
    </row>
    <row r="56" spans="1:7">
      <c r="A56" s="27">
        <v>39934</v>
      </c>
      <c r="B56">
        <v>794120</v>
      </c>
      <c r="C56" t="s">
        <v>86</v>
      </c>
      <c r="D56">
        <v>231001</v>
      </c>
      <c r="E56" s="28">
        <v>-12003127.5</v>
      </c>
      <c r="F56">
        <v>96</v>
      </c>
      <c r="G56" t="s">
        <v>89</v>
      </c>
    </row>
    <row r="57" spans="1:7">
      <c r="A57" s="27">
        <v>39965</v>
      </c>
      <c r="B57">
        <v>794120</v>
      </c>
      <c r="C57" t="s">
        <v>87</v>
      </c>
      <c r="D57">
        <v>111001</v>
      </c>
      <c r="E57" s="28">
        <v>-162657</v>
      </c>
      <c r="F57">
        <v>96</v>
      </c>
    </row>
    <row r="58" spans="1:7">
      <c r="A58" s="27">
        <v>39965</v>
      </c>
      <c r="B58">
        <v>794120</v>
      </c>
      <c r="C58" t="s">
        <v>102</v>
      </c>
      <c r="D58">
        <v>136000</v>
      </c>
      <c r="E58" s="28">
        <v>-1652398</v>
      </c>
      <c r="F58">
        <v>96</v>
      </c>
      <c r="G58" t="s">
        <v>104</v>
      </c>
    </row>
    <row r="59" spans="1:7">
      <c r="A59" s="27">
        <v>39965</v>
      </c>
      <c r="B59">
        <v>794120</v>
      </c>
      <c r="C59" t="s">
        <v>87</v>
      </c>
      <c r="D59">
        <v>111001</v>
      </c>
      <c r="E59" s="28">
        <v>162657</v>
      </c>
      <c r="F59">
        <v>96</v>
      </c>
    </row>
    <row r="60" spans="1:7">
      <c r="A60" s="27">
        <v>39965</v>
      </c>
      <c r="B60">
        <v>794120</v>
      </c>
      <c r="C60" t="s">
        <v>86</v>
      </c>
      <c r="D60">
        <v>149001</v>
      </c>
      <c r="E60" s="28">
        <v>-726671.82</v>
      </c>
      <c r="F60">
        <v>96</v>
      </c>
      <c r="G60" t="s">
        <v>88</v>
      </c>
    </row>
    <row r="61" spans="1:7">
      <c r="A61" s="27">
        <v>39965</v>
      </c>
      <c r="B61">
        <v>794120</v>
      </c>
      <c r="C61" t="s">
        <v>86</v>
      </c>
      <c r="D61">
        <v>231001</v>
      </c>
      <c r="E61" s="28">
        <v>3054881.25</v>
      </c>
      <c r="F61">
        <v>96</v>
      </c>
      <c r="G61" t="s">
        <v>89</v>
      </c>
    </row>
    <row r="62" spans="1:7">
      <c r="A62" s="27">
        <v>39965</v>
      </c>
      <c r="B62">
        <v>794120</v>
      </c>
      <c r="C62" t="s">
        <v>86</v>
      </c>
      <c r="D62">
        <v>178001</v>
      </c>
      <c r="E62" s="28">
        <v>-3021343</v>
      </c>
      <c r="F62">
        <v>96</v>
      </c>
      <c r="G62" t="s">
        <v>91</v>
      </c>
    </row>
    <row r="63" spans="1:7">
      <c r="A63" s="27">
        <v>39965</v>
      </c>
      <c r="B63">
        <v>794120</v>
      </c>
      <c r="C63" t="s">
        <v>86</v>
      </c>
      <c r="D63">
        <v>178001</v>
      </c>
      <c r="E63" s="28">
        <v>-579738</v>
      </c>
      <c r="F63">
        <v>96</v>
      </c>
      <c r="G63" t="s">
        <v>92</v>
      </c>
    </row>
    <row r="64" spans="1:7">
      <c r="A64" s="27">
        <v>39965</v>
      </c>
      <c r="B64">
        <v>794120</v>
      </c>
      <c r="C64" t="s">
        <v>86</v>
      </c>
      <c r="D64">
        <v>178001</v>
      </c>
      <c r="E64" s="28">
        <v>-1167738</v>
      </c>
      <c r="F64">
        <v>96</v>
      </c>
      <c r="G64" t="s">
        <v>93</v>
      </c>
    </row>
    <row r="65" spans="1:7">
      <c r="A65" s="27">
        <v>39965</v>
      </c>
      <c r="B65">
        <v>794120</v>
      </c>
      <c r="C65" t="s">
        <v>87</v>
      </c>
      <c r="D65">
        <v>116001</v>
      </c>
      <c r="E65" s="28">
        <v>-6109762.5</v>
      </c>
      <c r="F65">
        <v>96</v>
      </c>
    </row>
    <row r="66" spans="1:7">
      <c r="A66" s="27">
        <v>39995</v>
      </c>
      <c r="B66">
        <v>794120</v>
      </c>
      <c r="C66" t="s">
        <v>87</v>
      </c>
      <c r="D66">
        <v>112001</v>
      </c>
      <c r="E66" s="28">
        <v>-55242</v>
      </c>
      <c r="F66">
        <v>96</v>
      </c>
      <c r="G66" t="s">
        <v>105</v>
      </c>
    </row>
    <row r="67" spans="1:7">
      <c r="A67" s="27">
        <v>39995</v>
      </c>
      <c r="B67">
        <v>794120</v>
      </c>
      <c r="C67" t="s">
        <v>86</v>
      </c>
      <c r="D67">
        <v>149001</v>
      </c>
      <c r="E67" s="28">
        <v>-1323017.8600000001</v>
      </c>
      <c r="F67">
        <v>96</v>
      </c>
      <c r="G67" t="s">
        <v>88</v>
      </c>
    </row>
    <row r="68" spans="1:7">
      <c r="A68" s="27">
        <v>39995</v>
      </c>
      <c r="B68">
        <v>794120</v>
      </c>
      <c r="C68" t="s">
        <v>86</v>
      </c>
      <c r="D68">
        <v>231001</v>
      </c>
      <c r="E68" s="28">
        <v>-34164</v>
      </c>
      <c r="F68">
        <v>96</v>
      </c>
      <c r="G68" t="s">
        <v>89</v>
      </c>
    </row>
    <row r="69" spans="1:7">
      <c r="A69" s="27">
        <v>39995</v>
      </c>
      <c r="B69">
        <v>794120</v>
      </c>
      <c r="C69" t="s">
        <v>86</v>
      </c>
      <c r="D69">
        <v>178001</v>
      </c>
      <c r="E69" s="28">
        <v>-1029408</v>
      </c>
      <c r="F69">
        <v>96</v>
      </c>
      <c r="G69" t="s">
        <v>91</v>
      </c>
    </row>
    <row r="70" spans="1:7">
      <c r="A70" s="27">
        <v>39995</v>
      </c>
      <c r="B70">
        <v>794120</v>
      </c>
      <c r="C70" t="s">
        <v>87</v>
      </c>
      <c r="D70">
        <v>112001</v>
      </c>
      <c r="E70" s="28">
        <v>55242</v>
      </c>
      <c r="F70">
        <v>96</v>
      </c>
      <c r="G70" t="s">
        <v>105</v>
      </c>
    </row>
    <row r="71" spans="1:7">
      <c r="A71" s="27">
        <v>39995</v>
      </c>
      <c r="B71">
        <v>794120</v>
      </c>
      <c r="C71" t="s">
        <v>86</v>
      </c>
      <c r="D71">
        <v>178001</v>
      </c>
      <c r="E71" s="28">
        <v>-533947</v>
      </c>
      <c r="F71">
        <v>96</v>
      </c>
      <c r="G71" t="s">
        <v>92</v>
      </c>
    </row>
    <row r="72" spans="1:7">
      <c r="A72" s="27">
        <v>39995</v>
      </c>
      <c r="B72">
        <v>794120</v>
      </c>
      <c r="C72" t="s">
        <v>86</v>
      </c>
      <c r="D72">
        <v>178001</v>
      </c>
      <c r="E72" s="28">
        <v>-1089276</v>
      </c>
      <c r="F72">
        <v>96</v>
      </c>
      <c r="G72" t="s">
        <v>93</v>
      </c>
    </row>
    <row r="73" spans="1:7">
      <c r="A73" s="27">
        <v>40026</v>
      </c>
      <c r="B73">
        <v>794120</v>
      </c>
      <c r="C73" t="s">
        <v>87</v>
      </c>
      <c r="D73">
        <v>115001</v>
      </c>
      <c r="E73" s="28">
        <v>-99401.5</v>
      </c>
      <c r="F73">
        <v>96</v>
      </c>
      <c r="G73" t="s">
        <v>106</v>
      </c>
    </row>
    <row r="74" spans="1:7">
      <c r="A74" s="27">
        <v>40026</v>
      </c>
      <c r="B74">
        <v>794120</v>
      </c>
      <c r="C74" t="s">
        <v>86</v>
      </c>
      <c r="D74">
        <v>178001</v>
      </c>
      <c r="E74" s="28">
        <v>-1859862</v>
      </c>
      <c r="F74">
        <v>96</v>
      </c>
      <c r="G74" t="s">
        <v>91</v>
      </c>
    </row>
    <row r="75" spans="1:7">
      <c r="A75" s="27">
        <v>40026</v>
      </c>
      <c r="B75">
        <v>794120</v>
      </c>
      <c r="C75" t="s">
        <v>87</v>
      </c>
      <c r="D75">
        <v>115001</v>
      </c>
      <c r="E75" s="28">
        <v>99401.5</v>
      </c>
      <c r="F75">
        <v>96</v>
      </c>
      <c r="G75" t="s">
        <v>106</v>
      </c>
    </row>
    <row r="76" spans="1:7">
      <c r="A76" s="27">
        <v>40026</v>
      </c>
      <c r="B76">
        <v>794120</v>
      </c>
      <c r="C76" t="s">
        <v>86</v>
      </c>
      <c r="D76">
        <v>178001</v>
      </c>
      <c r="E76" s="28">
        <v>-511764</v>
      </c>
      <c r="F76">
        <v>96</v>
      </c>
      <c r="G76" t="s">
        <v>92</v>
      </c>
    </row>
    <row r="77" spans="1:7">
      <c r="A77" s="27">
        <v>40026</v>
      </c>
      <c r="B77">
        <v>794120</v>
      </c>
      <c r="C77" t="s">
        <v>86</v>
      </c>
      <c r="D77">
        <v>178001</v>
      </c>
      <c r="E77" s="28">
        <v>-1059061</v>
      </c>
      <c r="F77">
        <v>96</v>
      </c>
      <c r="G77" t="s">
        <v>93</v>
      </c>
    </row>
    <row r="78" spans="1:7">
      <c r="A78" s="27">
        <v>40026</v>
      </c>
      <c r="B78">
        <v>794120</v>
      </c>
      <c r="C78" t="s">
        <v>86</v>
      </c>
      <c r="D78">
        <v>149001</v>
      </c>
      <c r="E78" s="28">
        <v>-1650676.6</v>
      </c>
      <c r="F78">
        <v>96</v>
      </c>
      <c r="G78" t="s">
        <v>88</v>
      </c>
    </row>
    <row r="79" spans="1:7">
      <c r="A79" s="27">
        <v>40026</v>
      </c>
      <c r="B79">
        <v>794120</v>
      </c>
      <c r="C79" t="s">
        <v>86</v>
      </c>
      <c r="D79">
        <v>231001</v>
      </c>
      <c r="E79" s="28">
        <v>-19350</v>
      </c>
      <c r="F79">
        <v>96</v>
      </c>
      <c r="G79" t="s">
        <v>89</v>
      </c>
    </row>
    <row r="80" spans="1:7">
      <c r="A80" s="27">
        <v>40057</v>
      </c>
      <c r="B80">
        <v>794120</v>
      </c>
      <c r="C80" t="s">
        <v>102</v>
      </c>
      <c r="D80">
        <v>130000</v>
      </c>
      <c r="E80" s="28">
        <v>-223392</v>
      </c>
      <c r="F80">
        <v>96</v>
      </c>
      <c r="G80" t="s">
        <v>107</v>
      </c>
    </row>
    <row r="81" spans="1:7">
      <c r="A81" s="27">
        <v>40057</v>
      </c>
      <c r="B81">
        <v>794120</v>
      </c>
      <c r="C81" t="s">
        <v>87</v>
      </c>
      <c r="D81">
        <v>101001</v>
      </c>
      <c r="E81" s="28">
        <v>734621.67</v>
      </c>
      <c r="F81">
        <v>96</v>
      </c>
    </row>
    <row r="82" spans="1:7">
      <c r="A82" s="27">
        <v>40057</v>
      </c>
      <c r="B82">
        <v>794120</v>
      </c>
      <c r="C82" t="s">
        <v>102</v>
      </c>
      <c r="D82">
        <v>137000</v>
      </c>
      <c r="E82" s="28">
        <v>-3077253</v>
      </c>
      <c r="F82">
        <v>96</v>
      </c>
      <c r="G82" t="s">
        <v>104</v>
      </c>
    </row>
    <row r="83" spans="1:7">
      <c r="A83" s="27">
        <v>40057</v>
      </c>
      <c r="B83">
        <v>794120</v>
      </c>
      <c r="C83" t="s">
        <v>86</v>
      </c>
      <c r="D83">
        <v>178001</v>
      </c>
      <c r="E83" s="28">
        <v>-4150309</v>
      </c>
      <c r="F83">
        <v>96</v>
      </c>
      <c r="G83" t="s">
        <v>91</v>
      </c>
    </row>
    <row r="84" spans="1:7">
      <c r="A84" s="27">
        <v>40057</v>
      </c>
      <c r="B84">
        <v>794120</v>
      </c>
      <c r="C84" t="s">
        <v>86</v>
      </c>
      <c r="D84">
        <v>178001</v>
      </c>
      <c r="E84" s="28">
        <v>-487146</v>
      </c>
      <c r="F84">
        <v>96</v>
      </c>
      <c r="G84" t="s">
        <v>92</v>
      </c>
    </row>
    <row r="85" spans="1:7">
      <c r="A85" s="27">
        <v>40057</v>
      </c>
      <c r="B85">
        <v>794120</v>
      </c>
      <c r="C85" t="s">
        <v>86</v>
      </c>
      <c r="D85">
        <v>178001</v>
      </c>
      <c r="E85" s="28">
        <v>-1013848</v>
      </c>
      <c r="F85">
        <v>96</v>
      </c>
      <c r="G85" t="s">
        <v>93</v>
      </c>
    </row>
    <row r="86" spans="1:7">
      <c r="A86" s="27">
        <v>40057</v>
      </c>
      <c r="B86">
        <v>794120</v>
      </c>
      <c r="C86" t="s">
        <v>86</v>
      </c>
      <c r="D86">
        <v>149001</v>
      </c>
      <c r="E86" s="28">
        <v>-1423421.41</v>
      </c>
      <c r="F86">
        <v>96</v>
      </c>
      <c r="G86" t="s">
        <v>88</v>
      </c>
    </row>
    <row r="87" spans="1:7">
      <c r="A87" s="27">
        <v>40057</v>
      </c>
      <c r="B87">
        <v>794120</v>
      </c>
      <c r="C87" t="s">
        <v>86</v>
      </c>
      <c r="D87">
        <v>231001</v>
      </c>
      <c r="E87" s="28">
        <v>-14046</v>
      </c>
      <c r="F87">
        <v>96</v>
      </c>
      <c r="G87" t="s">
        <v>89</v>
      </c>
    </row>
    <row r="88" spans="1:7">
      <c r="A88" s="27">
        <v>40087</v>
      </c>
      <c r="B88">
        <v>794120</v>
      </c>
      <c r="C88" t="s">
        <v>86</v>
      </c>
      <c r="D88">
        <v>178001</v>
      </c>
      <c r="E88" s="28">
        <v>-1977745</v>
      </c>
      <c r="F88">
        <v>96</v>
      </c>
      <c r="G88" t="s">
        <v>91</v>
      </c>
    </row>
    <row r="89" spans="1:7">
      <c r="A89" s="27">
        <v>40087</v>
      </c>
      <c r="B89">
        <v>794120</v>
      </c>
      <c r="C89" t="s">
        <v>86</v>
      </c>
      <c r="D89">
        <v>178001</v>
      </c>
      <c r="E89" s="28">
        <v>-526846</v>
      </c>
      <c r="F89">
        <v>96</v>
      </c>
      <c r="G89" t="s">
        <v>92</v>
      </c>
    </row>
    <row r="90" spans="1:7">
      <c r="A90" s="27">
        <v>40087</v>
      </c>
      <c r="B90">
        <v>794120</v>
      </c>
      <c r="C90" t="s">
        <v>86</v>
      </c>
      <c r="D90">
        <v>178001</v>
      </c>
      <c r="E90" s="28">
        <v>-1005957</v>
      </c>
      <c r="F90">
        <v>96</v>
      </c>
      <c r="G90" t="s">
        <v>93</v>
      </c>
    </row>
    <row r="91" spans="1:7">
      <c r="A91" s="27">
        <v>40087</v>
      </c>
      <c r="B91">
        <v>794120</v>
      </c>
      <c r="C91" t="s">
        <v>86</v>
      </c>
      <c r="D91">
        <v>149001</v>
      </c>
      <c r="E91" s="28">
        <v>-2498990.9900000002</v>
      </c>
      <c r="F91">
        <v>96</v>
      </c>
      <c r="G91" t="s">
        <v>88</v>
      </c>
    </row>
    <row r="92" spans="1:7">
      <c r="A92" s="27">
        <v>40118</v>
      </c>
      <c r="B92">
        <v>794120</v>
      </c>
      <c r="C92" t="s">
        <v>86</v>
      </c>
      <c r="D92">
        <v>178001</v>
      </c>
      <c r="E92" s="28">
        <v>-5540925</v>
      </c>
      <c r="F92">
        <v>96</v>
      </c>
      <c r="G92" t="s">
        <v>91</v>
      </c>
    </row>
    <row r="93" spans="1:7">
      <c r="A93" s="27">
        <v>40118</v>
      </c>
      <c r="B93">
        <v>794120</v>
      </c>
      <c r="C93" t="s">
        <v>86</v>
      </c>
      <c r="D93">
        <v>178001</v>
      </c>
      <c r="E93" s="28">
        <v>-468052</v>
      </c>
      <c r="F93">
        <v>96</v>
      </c>
      <c r="G93" t="s">
        <v>92</v>
      </c>
    </row>
    <row r="94" spans="1:7">
      <c r="A94" s="27">
        <v>40118</v>
      </c>
      <c r="B94">
        <v>794120</v>
      </c>
      <c r="C94" t="s">
        <v>86</v>
      </c>
      <c r="D94">
        <v>178001</v>
      </c>
      <c r="E94" s="28">
        <v>-980418</v>
      </c>
      <c r="F94">
        <v>96</v>
      </c>
      <c r="G94" t="s">
        <v>93</v>
      </c>
    </row>
    <row r="95" spans="1:7">
      <c r="A95" s="27">
        <v>40118</v>
      </c>
      <c r="B95">
        <v>794120</v>
      </c>
      <c r="C95" t="s">
        <v>86</v>
      </c>
      <c r="D95">
        <v>149001</v>
      </c>
      <c r="E95" s="28">
        <v>-9279676.2799999993</v>
      </c>
      <c r="F95">
        <v>96</v>
      </c>
      <c r="G95" t="s">
        <v>88</v>
      </c>
    </row>
    <row r="96" spans="1:7">
      <c r="A96" s="27">
        <v>40148</v>
      </c>
      <c r="B96">
        <v>794120</v>
      </c>
      <c r="C96" t="s">
        <v>86</v>
      </c>
      <c r="D96">
        <v>149001</v>
      </c>
      <c r="E96" s="28">
        <v>-8985004.1999999993</v>
      </c>
      <c r="F96">
        <v>96</v>
      </c>
      <c r="G96" t="s">
        <v>88</v>
      </c>
    </row>
    <row r="97" spans="1:7">
      <c r="A97" s="27">
        <v>40148</v>
      </c>
      <c r="B97">
        <v>794120</v>
      </c>
      <c r="C97" t="s">
        <v>86</v>
      </c>
      <c r="D97">
        <v>178001</v>
      </c>
      <c r="E97" s="28">
        <v>-886135</v>
      </c>
      <c r="F97">
        <v>96</v>
      </c>
      <c r="G97" t="s">
        <v>91</v>
      </c>
    </row>
    <row r="98" spans="1:7">
      <c r="A98" s="27">
        <v>40148</v>
      </c>
      <c r="B98">
        <v>794120</v>
      </c>
      <c r="C98" t="s">
        <v>86</v>
      </c>
      <c r="D98">
        <v>178001</v>
      </c>
      <c r="E98" s="28">
        <v>-464029</v>
      </c>
      <c r="F98">
        <v>96</v>
      </c>
      <c r="G98" t="s">
        <v>92</v>
      </c>
    </row>
    <row r="99" spans="1:7">
      <c r="A99" s="27">
        <v>40148</v>
      </c>
      <c r="B99">
        <v>794120</v>
      </c>
      <c r="C99" t="s">
        <v>86</v>
      </c>
      <c r="D99">
        <v>178001</v>
      </c>
      <c r="E99" s="28">
        <v>-969579</v>
      </c>
      <c r="F99">
        <v>96</v>
      </c>
      <c r="G99" t="s">
        <v>93</v>
      </c>
    </row>
    <row r="100" spans="1:7">
      <c r="A100" s="27">
        <v>40148</v>
      </c>
      <c r="B100">
        <v>794120</v>
      </c>
      <c r="C100" t="s">
        <v>102</v>
      </c>
      <c r="D100">
        <v>136000</v>
      </c>
      <c r="E100" s="28">
        <v>-12298802</v>
      </c>
      <c r="F100">
        <v>96</v>
      </c>
      <c r="G100" t="s">
        <v>104</v>
      </c>
    </row>
    <row r="101" spans="1:7">
      <c r="A101" s="27">
        <v>39814</v>
      </c>
      <c r="B101">
        <v>794121</v>
      </c>
      <c r="C101" t="s">
        <v>86</v>
      </c>
      <c r="D101">
        <v>149001</v>
      </c>
      <c r="E101" s="28">
        <v>97395.56</v>
      </c>
      <c r="F101">
        <v>96</v>
      </c>
      <c r="G101" t="s">
        <v>88</v>
      </c>
    </row>
    <row r="102" spans="1:7">
      <c r="A102" s="27">
        <v>39965</v>
      </c>
      <c r="B102">
        <v>794121</v>
      </c>
      <c r="C102" t="s">
        <v>86</v>
      </c>
      <c r="D102">
        <v>149001</v>
      </c>
      <c r="E102" s="28">
        <v>76399</v>
      </c>
      <c r="F102">
        <v>96</v>
      </c>
      <c r="G102" t="s">
        <v>88</v>
      </c>
    </row>
    <row r="103" spans="1:7">
      <c r="A103" s="27">
        <v>40026</v>
      </c>
      <c r="B103">
        <v>794121</v>
      </c>
      <c r="C103" t="s">
        <v>86</v>
      </c>
      <c r="D103">
        <v>149001</v>
      </c>
      <c r="E103" s="28">
        <v>97735.82</v>
      </c>
      <c r="F103">
        <v>96</v>
      </c>
      <c r="G103" t="s">
        <v>88</v>
      </c>
    </row>
    <row r="104" spans="1:7">
      <c r="A104" s="27">
        <v>40118</v>
      </c>
      <c r="B104">
        <v>794121</v>
      </c>
      <c r="C104" t="s">
        <v>86</v>
      </c>
      <c r="D104">
        <v>149001</v>
      </c>
      <c r="E104" s="28">
        <v>178576.5</v>
      </c>
      <c r="F104">
        <v>96</v>
      </c>
      <c r="G104" t="s">
        <v>88</v>
      </c>
    </row>
    <row r="105" spans="1:7">
      <c r="A105" s="27">
        <v>40148</v>
      </c>
      <c r="B105">
        <v>794121</v>
      </c>
      <c r="C105" t="s">
        <v>86</v>
      </c>
      <c r="D105">
        <v>149001</v>
      </c>
      <c r="E105" s="28">
        <v>111555.32</v>
      </c>
      <c r="F105">
        <v>96</v>
      </c>
      <c r="G105" t="s">
        <v>88</v>
      </c>
    </row>
    <row r="106" spans="1:7">
      <c r="A106" s="27">
        <v>39814</v>
      </c>
      <c r="B106">
        <v>795111</v>
      </c>
      <c r="C106" t="s">
        <v>86</v>
      </c>
      <c r="D106">
        <v>172001</v>
      </c>
      <c r="E106" s="28">
        <v>-466024.06</v>
      </c>
      <c r="F106">
        <v>96</v>
      </c>
      <c r="G106" t="s">
        <v>108</v>
      </c>
    </row>
    <row r="107" spans="1:7">
      <c r="A107" s="27">
        <v>39814</v>
      </c>
      <c r="B107">
        <v>795111</v>
      </c>
      <c r="C107" t="s">
        <v>86</v>
      </c>
      <c r="D107">
        <v>172001</v>
      </c>
      <c r="E107" s="28">
        <v>466024.06</v>
      </c>
      <c r="F107">
        <v>96</v>
      </c>
      <c r="G107" t="s">
        <v>108</v>
      </c>
    </row>
    <row r="108" spans="1:7">
      <c r="A108" s="27">
        <v>39845</v>
      </c>
      <c r="B108">
        <v>795111</v>
      </c>
      <c r="C108" t="s">
        <v>86</v>
      </c>
      <c r="D108">
        <v>172001</v>
      </c>
      <c r="E108" s="28">
        <v>-490241.07</v>
      </c>
      <c r="F108">
        <v>96</v>
      </c>
      <c r="G108" t="s">
        <v>108</v>
      </c>
    </row>
    <row r="109" spans="1:7">
      <c r="A109" s="27">
        <v>39873</v>
      </c>
      <c r="B109">
        <v>795111</v>
      </c>
      <c r="C109" t="s">
        <v>86</v>
      </c>
      <c r="D109">
        <v>172001</v>
      </c>
      <c r="E109" s="28">
        <v>-485976.75</v>
      </c>
      <c r="F109">
        <v>96</v>
      </c>
      <c r="G109" t="s">
        <v>108</v>
      </c>
    </row>
    <row r="110" spans="1:7">
      <c r="A110" s="27">
        <v>39904</v>
      </c>
      <c r="B110">
        <v>795111</v>
      </c>
      <c r="C110" t="s">
        <v>86</v>
      </c>
      <c r="D110">
        <v>172001</v>
      </c>
      <c r="E110" s="28">
        <v>-479186.33</v>
      </c>
      <c r="F110">
        <v>96</v>
      </c>
      <c r="G110" t="s">
        <v>108</v>
      </c>
    </row>
    <row r="111" spans="1:7">
      <c r="A111" s="27">
        <v>39934</v>
      </c>
      <c r="B111">
        <v>795111</v>
      </c>
      <c r="C111" t="s">
        <v>86</v>
      </c>
      <c r="D111">
        <v>172001</v>
      </c>
      <c r="E111" s="28">
        <v>-489941.23</v>
      </c>
      <c r="F111">
        <v>96</v>
      </c>
      <c r="G111" t="s">
        <v>108</v>
      </c>
    </row>
    <row r="112" spans="1:7">
      <c r="A112" s="27">
        <v>39965</v>
      </c>
      <c r="B112">
        <v>795111</v>
      </c>
      <c r="C112" t="s">
        <v>86</v>
      </c>
      <c r="D112">
        <v>172001</v>
      </c>
      <c r="E112" s="28">
        <v>-484880.73</v>
      </c>
      <c r="F112">
        <v>96</v>
      </c>
      <c r="G112" t="s">
        <v>108</v>
      </c>
    </row>
    <row r="113" spans="1:7">
      <c r="A113" s="27">
        <v>39995</v>
      </c>
      <c r="B113">
        <v>795111</v>
      </c>
      <c r="C113" t="s">
        <v>86</v>
      </c>
      <c r="D113">
        <v>172001</v>
      </c>
      <c r="E113" s="28">
        <v>-493648.26</v>
      </c>
      <c r="F113">
        <v>96</v>
      </c>
      <c r="G113" t="s">
        <v>108</v>
      </c>
    </row>
    <row r="114" spans="1:7">
      <c r="A114" s="27">
        <v>40026</v>
      </c>
      <c r="B114">
        <v>795111</v>
      </c>
      <c r="C114" t="s">
        <v>86</v>
      </c>
      <c r="D114">
        <v>172001</v>
      </c>
      <c r="E114" s="28">
        <v>-482990.97</v>
      </c>
      <c r="F114">
        <v>96</v>
      </c>
      <c r="G114" t="s">
        <v>108</v>
      </c>
    </row>
    <row r="115" spans="1:7">
      <c r="A115" s="27">
        <v>40057</v>
      </c>
      <c r="B115">
        <v>795111</v>
      </c>
      <c r="C115" t="s">
        <v>86</v>
      </c>
      <c r="D115">
        <v>172001</v>
      </c>
      <c r="E115" s="28">
        <v>-484205.69</v>
      </c>
      <c r="F115">
        <v>96</v>
      </c>
      <c r="G115" t="s">
        <v>108</v>
      </c>
    </row>
    <row r="116" spans="1:7">
      <c r="A116" s="27">
        <v>40087</v>
      </c>
      <c r="B116">
        <v>795111</v>
      </c>
      <c r="C116" t="s">
        <v>86</v>
      </c>
      <c r="D116">
        <v>172001</v>
      </c>
      <c r="E116" s="28">
        <v>-490802.26</v>
      </c>
      <c r="F116">
        <v>96</v>
      </c>
      <c r="G116" t="s">
        <v>108</v>
      </c>
    </row>
    <row r="117" spans="1:7">
      <c r="A117" s="27">
        <v>40118</v>
      </c>
      <c r="B117">
        <v>795111</v>
      </c>
      <c r="C117" t="s">
        <v>86</v>
      </c>
      <c r="D117">
        <v>172001</v>
      </c>
      <c r="E117" s="28">
        <v>-484300.6</v>
      </c>
      <c r="F117">
        <v>96</v>
      </c>
      <c r="G117" t="s">
        <v>108</v>
      </c>
    </row>
    <row r="118" spans="1:7">
      <c r="A118" s="27">
        <v>40148</v>
      </c>
      <c r="B118">
        <v>795111</v>
      </c>
      <c r="C118" t="s">
        <v>86</v>
      </c>
      <c r="D118">
        <v>172001</v>
      </c>
      <c r="E118" s="28">
        <v>-501772.61</v>
      </c>
      <c r="F118">
        <v>96</v>
      </c>
      <c r="G118" t="s">
        <v>108</v>
      </c>
    </row>
    <row r="119" spans="1:7">
      <c r="A119" s="27">
        <v>40057</v>
      </c>
      <c r="B119">
        <v>795112</v>
      </c>
      <c r="C119" t="s">
        <v>102</v>
      </c>
      <c r="D119">
        <v>141000</v>
      </c>
      <c r="E119" s="28">
        <v>187193</v>
      </c>
      <c r="F119">
        <v>163</v>
      </c>
      <c r="G119"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47"/>
  <sheetViews>
    <sheetView workbookViewId="0">
      <selection activeCell="F17" sqref="F17"/>
    </sheetView>
  </sheetViews>
  <sheetFormatPr defaultRowHeight="13.2"/>
  <cols>
    <col min="2" max="2" width="24.109375" bestFit="1" customWidth="1"/>
    <col min="3" max="3" width="10.6640625" style="38" bestFit="1" customWidth="1"/>
    <col min="4" max="5" width="9.6640625" style="38" bestFit="1" customWidth="1"/>
  </cols>
  <sheetData>
    <row r="1" spans="1:5">
      <c r="C1" s="39" t="s">
        <v>115</v>
      </c>
      <c r="D1" s="39" t="s">
        <v>116</v>
      </c>
      <c r="E1" s="40" t="s">
        <v>117</v>
      </c>
    </row>
    <row r="2" spans="1:5">
      <c r="A2">
        <v>704</v>
      </c>
      <c r="B2" t="s">
        <v>63</v>
      </c>
      <c r="C2" s="38">
        <v>9751</v>
      </c>
      <c r="D2" s="38">
        <v>616</v>
      </c>
      <c r="E2" s="38">
        <f t="shared" ref="E2:E8" si="0">C2-D2</f>
        <v>9135</v>
      </c>
    </row>
    <row r="3" spans="1:5">
      <c r="A3">
        <v>705</v>
      </c>
      <c r="B3" t="s">
        <v>64</v>
      </c>
      <c r="C3" s="38">
        <v>53101</v>
      </c>
      <c r="D3" s="38">
        <v>55684</v>
      </c>
      <c r="E3" s="38">
        <f t="shared" si="0"/>
        <v>-2583</v>
      </c>
    </row>
    <row r="4" spans="1:5">
      <c r="A4">
        <v>706</v>
      </c>
      <c r="B4" t="s">
        <v>65</v>
      </c>
      <c r="C4" s="38">
        <v>592073</v>
      </c>
      <c r="D4" s="38">
        <v>538603</v>
      </c>
      <c r="E4" s="38">
        <f t="shared" si="0"/>
        <v>53470</v>
      </c>
    </row>
    <row r="5" spans="1:5">
      <c r="A5">
        <v>707</v>
      </c>
      <c r="B5" t="s">
        <v>66</v>
      </c>
      <c r="C5" s="38">
        <v>117377</v>
      </c>
      <c r="D5" s="38">
        <v>121719</v>
      </c>
      <c r="E5" s="38">
        <f t="shared" si="0"/>
        <v>-4342</v>
      </c>
    </row>
    <row r="6" spans="1:5">
      <c r="A6" t="s">
        <v>67</v>
      </c>
      <c r="B6" t="s">
        <v>68</v>
      </c>
      <c r="C6" s="38">
        <v>281628</v>
      </c>
      <c r="D6" s="38">
        <v>299019</v>
      </c>
      <c r="E6" s="38">
        <f t="shared" si="0"/>
        <v>-17391</v>
      </c>
    </row>
    <row r="7" spans="1:5">
      <c r="A7">
        <v>708.5</v>
      </c>
      <c r="B7" t="s">
        <v>69</v>
      </c>
      <c r="C7" s="38">
        <v>9745206</v>
      </c>
      <c r="D7" s="38">
        <v>7740806</v>
      </c>
      <c r="E7" s="38">
        <f t="shared" si="0"/>
        <v>2004400</v>
      </c>
    </row>
    <row r="8" spans="1:5">
      <c r="A8">
        <v>709.5</v>
      </c>
      <c r="B8" t="s">
        <v>70</v>
      </c>
      <c r="C8" s="38">
        <v>-4487</v>
      </c>
      <c r="D8" s="38">
        <v>-4338</v>
      </c>
      <c r="E8" s="38">
        <f t="shared" si="0"/>
        <v>-149</v>
      </c>
    </row>
    <row r="9" spans="1:5" ht="13.8" thickBot="1">
      <c r="C9" s="41">
        <f>SUM(C2:C8)</f>
        <v>10794649</v>
      </c>
      <c r="D9" s="41">
        <f>SUM(D2:D8)</f>
        <v>8752109</v>
      </c>
      <c r="E9" s="41">
        <f>SUM(E2:E8)</f>
        <v>2042540</v>
      </c>
    </row>
    <row r="10" spans="1:5" ht="13.8" thickTop="1">
      <c r="E10" s="38">
        <f>C9-D9-E9</f>
        <v>0</v>
      </c>
    </row>
    <row r="13" spans="1:5">
      <c r="B13" s="37"/>
    </row>
    <row r="14" spans="1:5">
      <c r="B14" s="37">
        <v>600000000</v>
      </c>
      <c r="C14" s="38" t="s">
        <v>118</v>
      </c>
    </row>
    <row r="15" spans="1:5">
      <c r="B15" s="37">
        <f>B47</f>
        <v>401996624.06000012</v>
      </c>
      <c r="C15" s="38" t="s">
        <v>119</v>
      </c>
    </row>
    <row r="16" spans="1:5">
      <c r="B16" s="37">
        <f>SUM(B14:B15)</f>
        <v>1001996624.0600002</v>
      </c>
    </row>
    <row r="17" spans="2:2">
      <c r="B17" s="37"/>
    </row>
    <row r="18" spans="2:2">
      <c r="B18" s="37"/>
    </row>
    <row r="19" spans="2:2">
      <c r="B19" s="37"/>
    </row>
    <row r="20" spans="2:2">
      <c r="B20" s="37"/>
    </row>
    <row r="21" spans="2:2">
      <c r="B21" s="37">
        <v>17274518</v>
      </c>
    </row>
    <row r="22" spans="2:2">
      <c r="B22" s="37">
        <v>27221887.5</v>
      </c>
    </row>
    <row r="23" spans="2:2">
      <c r="B23" s="37">
        <v>24723742.09</v>
      </c>
    </row>
    <row r="24" spans="2:2">
      <c r="B24" s="37">
        <v>19999819.84</v>
      </c>
    </row>
    <row r="25" spans="2:2">
      <c r="B25" s="37">
        <v>19996499.16</v>
      </c>
    </row>
    <row r="26" spans="2:2">
      <c r="B26" s="37">
        <v>19996270.420000002</v>
      </c>
    </row>
    <row r="27" spans="2:2">
      <c r="B27" s="37">
        <v>19993245.399999999</v>
      </c>
    </row>
    <row r="28" spans="2:2">
      <c r="B28" s="37">
        <v>19987973.960000001</v>
      </c>
    </row>
    <row r="29" spans="2:2">
      <c r="B29" s="37">
        <v>18229675</v>
      </c>
    </row>
    <row r="30" spans="2:2">
      <c r="B30" s="37">
        <v>17882425</v>
      </c>
    </row>
    <row r="31" spans="2:2">
      <c r="B31" s="37">
        <v>17086999</v>
      </c>
    </row>
    <row r="32" spans="2:2">
      <c r="B32" s="37">
        <v>15444113.050000001</v>
      </c>
    </row>
    <row r="33" spans="2:2">
      <c r="B33" s="37">
        <v>10432536.77</v>
      </c>
    </row>
    <row r="34" spans="2:2">
      <c r="B34" s="37">
        <v>9068275</v>
      </c>
    </row>
    <row r="35" spans="2:2">
      <c r="B35" s="37">
        <v>9066750</v>
      </c>
    </row>
    <row r="36" spans="2:2">
      <c r="B36" s="37">
        <v>9044200</v>
      </c>
    </row>
    <row r="37" spans="2:2">
      <c r="B37" s="37">
        <v>8996875</v>
      </c>
    </row>
    <row r="38" spans="2:2">
      <c r="B38" s="37">
        <v>8446727</v>
      </c>
    </row>
    <row r="39" spans="2:2">
      <c r="B39" s="37">
        <v>5998356.8099999996</v>
      </c>
    </row>
    <row r="40" spans="2:2">
      <c r="B40" s="37">
        <v>19996887.440000001</v>
      </c>
    </row>
    <row r="41" spans="2:2">
      <c r="B41" s="37">
        <v>19996798.800000001</v>
      </c>
    </row>
    <row r="42" spans="2:2">
      <c r="B42" s="37">
        <v>1996798.5</v>
      </c>
    </row>
    <row r="43" spans="2:2">
      <c r="B43" s="37">
        <v>19995663.359999999</v>
      </c>
    </row>
    <row r="44" spans="2:2">
      <c r="B44" s="37">
        <v>19993807.739999998</v>
      </c>
    </row>
    <row r="45" spans="2:2">
      <c r="B45" s="37">
        <v>15127737.220000001</v>
      </c>
    </row>
    <row r="46" spans="2:2">
      <c r="B46" s="37">
        <v>5998042</v>
      </c>
    </row>
    <row r="47" spans="2:2">
      <c r="B47" s="37">
        <f>SUM(B21:B46)</f>
        <v>401996624.06000012</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heetViews>
  <sheetFormatPr defaultRowHeight="13.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topLeftCell="A4" workbookViewId="0">
      <selection activeCell="G15" sqref="G15"/>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Form CBS Page 1</vt:lpstr>
      <vt:lpstr>Form CBS Page 2</vt:lpstr>
      <vt:lpstr>CBS Report</vt:lpstr>
      <vt:lpstr>RE data</vt:lpstr>
      <vt:lpstr>Sheet1</vt:lpstr>
      <vt:lpstr>Sheet2</vt:lpstr>
      <vt:lpstr>Sheet3</vt:lpstr>
      <vt:lpstr>Sheet4</vt:lpstr>
      <vt:lpstr>'CBS Report'!Print_Area</vt:lpstr>
      <vt:lpstr>'Form CBS Page 1'!Print_Area</vt:lpstr>
      <vt:lpstr>'CBS 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Grubb, Terri  H.</cp:lastModifiedBy>
  <cp:lastPrinted>2013-10-21T20:11:07Z</cp:lastPrinted>
  <dcterms:created xsi:type="dcterms:W3CDTF">2000-05-08T18:46:22Z</dcterms:created>
  <dcterms:modified xsi:type="dcterms:W3CDTF">2013-11-12T18:06:07Z</dcterms:modified>
</cp:coreProperties>
</file>