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21705" yWindow="690" windowWidth="14700" windowHeight="8265"/>
  </bookViews>
  <sheets>
    <sheet name="P - 25" sheetId="2" r:id="rId1"/>
    <sheet name="P - 26 - 27" sheetId="1" r:id="rId2"/>
    <sheet name="P - 28 - 29B" sheetId="3" r:id="rId3"/>
  </sheets>
  <definedNames>
    <definedName name="_xlnm.Print_Area" localSheetId="0">'P - 25'!$A$1:$H$85</definedName>
    <definedName name="_xlnm.Print_Area" localSheetId="1">'P - 26 - 27'!$A$1:$Q$82</definedName>
    <definedName name="_xlnm.Print_Area" localSheetId="2">'P - 28 - 29B'!$A$1:$G$307</definedName>
  </definedNames>
  <calcPr calcId="152511"/>
</workbook>
</file>

<file path=xl/calcChain.xml><?xml version="1.0" encoding="utf-8"?>
<calcChain xmlns="http://schemas.openxmlformats.org/spreadsheetml/2006/main">
  <c r="L40" i="1" l="1"/>
  <c r="P67" i="1"/>
  <c r="O67" i="1"/>
  <c r="O69" i="1" s="1"/>
  <c r="N69" i="1"/>
  <c r="N67" i="1"/>
  <c r="P54" i="1"/>
  <c r="P65" i="1"/>
  <c r="O65" i="1"/>
  <c r="N65" i="1"/>
  <c r="P61" i="1"/>
  <c r="O61" i="1"/>
  <c r="N61" i="1"/>
  <c r="P45" i="1"/>
  <c r="O54" i="1"/>
  <c r="N54" i="1"/>
  <c r="L67" i="1"/>
  <c r="K67" i="1"/>
  <c r="L65" i="1"/>
  <c r="K65" i="1"/>
  <c r="L61" i="1"/>
  <c r="K61" i="1"/>
  <c r="P56" i="1" l="1"/>
  <c r="P69" i="1" s="1"/>
  <c r="J69" i="1" l="1"/>
  <c r="J67" i="1"/>
  <c r="J65" i="1"/>
  <c r="M63" i="1"/>
  <c r="M65" i="1" s="1"/>
  <c r="M67" i="1" s="1"/>
  <c r="M59" i="1"/>
  <c r="M61" i="1" s="1"/>
  <c r="M58" i="1"/>
  <c r="J61" i="1"/>
  <c r="M70" i="1"/>
  <c r="L68" i="1"/>
  <c r="L70" i="1" s="1"/>
  <c r="K68" i="1"/>
  <c r="K70" i="1" s="1"/>
  <c r="J68" i="1"/>
  <c r="J70" i="1" s="1"/>
  <c r="K54" i="1" l="1"/>
  <c r="J54" i="1"/>
  <c r="L54" i="1"/>
  <c r="M52" i="1"/>
  <c r="I28" i="1" l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I62" i="1" s="1"/>
  <c r="I63" i="1" s="1"/>
  <c r="I64" i="1" s="1"/>
  <c r="I65" i="1" s="1"/>
  <c r="I66" i="1" s="1"/>
  <c r="I67" i="1" s="1"/>
  <c r="I68" i="1" s="1"/>
  <c r="I69" i="1" s="1"/>
  <c r="I70" i="1" s="1"/>
  <c r="I71" i="1" s="1"/>
  <c r="I72" i="1" s="1"/>
  <c r="I73" i="1" s="1"/>
  <c r="I74" i="1" s="1"/>
  <c r="I75" i="1" s="1"/>
  <c r="I76" i="1" s="1"/>
  <c r="H28" i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A28" i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O45" i="1"/>
  <c r="O56" i="1" s="1"/>
  <c r="N45" i="1"/>
  <c r="L45" i="1"/>
  <c r="L56" i="1" s="1"/>
  <c r="L69" i="1" s="1"/>
  <c r="K45" i="1"/>
  <c r="K56" i="1" s="1"/>
  <c r="K69" i="1" s="1"/>
  <c r="M60" i="1"/>
  <c r="M47" i="1"/>
  <c r="M48" i="1"/>
  <c r="M49" i="1"/>
  <c r="M50" i="1"/>
  <c r="M51" i="1"/>
  <c r="M39" i="1"/>
  <c r="M38" i="1"/>
  <c r="M32" i="1"/>
  <c r="M31" i="1"/>
  <c r="M29" i="1"/>
  <c r="M30" i="1"/>
  <c r="M33" i="1"/>
  <c r="M34" i="1"/>
  <c r="M35" i="1"/>
  <c r="M36" i="1"/>
  <c r="M37" i="1"/>
  <c r="M40" i="1"/>
  <c r="M41" i="1"/>
  <c r="M42" i="1"/>
  <c r="M43" i="1"/>
  <c r="M27" i="1"/>
  <c r="M28" i="1"/>
  <c r="G1" i="3"/>
  <c r="A77" i="3" s="1"/>
  <c r="F11" i="3"/>
  <c r="F20" i="3"/>
  <c r="F27" i="3"/>
  <c r="F32" i="3"/>
  <c r="F42" i="3"/>
  <c r="F50" i="3"/>
  <c r="F141" i="3"/>
  <c r="F56" i="3"/>
  <c r="F63" i="3"/>
  <c r="F69" i="3"/>
  <c r="F86" i="3"/>
  <c r="F169" i="3"/>
  <c r="F91" i="3"/>
  <c r="F96" i="3"/>
  <c r="F104" i="3"/>
  <c r="F112" i="3"/>
  <c r="F124" i="3"/>
  <c r="F130" i="3"/>
  <c r="F184" i="3"/>
  <c r="F146" i="3"/>
  <c r="F134" i="3"/>
  <c r="F174" i="3"/>
  <c r="I1" i="1"/>
  <c r="A1" i="2"/>
  <c r="N56" i="1" l="1"/>
  <c r="M54" i="1"/>
  <c r="M45" i="1"/>
  <c r="A231" i="3"/>
  <c r="J45" i="1"/>
  <c r="G154" i="3"/>
  <c r="M56" i="1" l="1"/>
  <c r="J56" i="1"/>
  <c r="M69" i="1" l="1"/>
</calcChain>
</file>

<file path=xl/sharedStrings.xml><?xml version="1.0" encoding="utf-8"?>
<sst xmlns="http://schemas.openxmlformats.org/spreadsheetml/2006/main" count="372" uniqueCount="252">
  <si>
    <t>(Dollars in Thousands)</t>
  </si>
  <si>
    <t>1.</t>
  </si>
  <si>
    <t>6.</t>
  </si>
  <si>
    <t>2.</t>
  </si>
  <si>
    <t>7.</t>
  </si>
  <si>
    <t>3.</t>
  </si>
  <si>
    <t>8.</t>
  </si>
  <si>
    <t>9.</t>
  </si>
  <si>
    <t>4.</t>
  </si>
  <si>
    <t>10.</t>
  </si>
  <si>
    <t>5.</t>
  </si>
  <si>
    <t>11.</t>
  </si>
  <si>
    <t>Investments and Advances</t>
  </si>
  <si>
    <t>Deductions (if</t>
  </si>
  <si>
    <t>Dividends or</t>
  </si>
  <si>
    <t>Line</t>
  </si>
  <si>
    <t>Account</t>
  </si>
  <si>
    <t>Class</t>
  </si>
  <si>
    <t>Kind of</t>
  </si>
  <si>
    <t>Extent of</t>
  </si>
  <si>
    <t>Opening</t>
  </si>
  <si>
    <t>Additions</t>
  </si>
  <si>
    <t>other than sale,</t>
  </si>
  <si>
    <t>Closing</t>
  </si>
  <si>
    <t>Disposed of</t>
  </si>
  <si>
    <t>Adjustments</t>
  </si>
  <si>
    <t>interest credited</t>
  </si>
  <si>
    <t>No.</t>
  </si>
  <si>
    <t>Industry</t>
  </si>
  <si>
    <t>(include rate for preferred stocks and bonds)</t>
  </si>
  <si>
    <t>Control</t>
  </si>
  <si>
    <t>Balance</t>
  </si>
  <si>
    <t>explain)</t>
  </si>
  <si>
    <t>profit (loss)</t>
  </si>
  <si>
    <t>Account 721.5</t>
  </si>
  <si>
    <t>to income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</si>
  <si>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</si>
  <si>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</si>
  <si>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</si>
  <si>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</si>
  <si>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</si>
  <si>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</si>
  <si>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</si>
  <si>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</si>
  <si>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</si>
  <si>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</si>
  <si>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</si>
  <si>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</si>
  <si>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Railroad Annual Report R-1</t>
  </si>
  <si>
    <t>25</t>
  </si>
  <si>
    <t>GENERAL INSTRUCTIONS CONCERNING RETURNS IN SCHEDULES 310, 310A</t>
  </si>
  <si>
    <t xml:space="preserve">    2. List the investments in the following order and show a total for each group and each class of investments by accounts in numerical order:</t>
  </si>
  <si>
    <t xml:space="preserve">    3. The subclassification of classes (B), (C), (D), and (E) should be the same as that provided for class (A).</t>
  </si>
  <si>
    <t xml:space="preserve">    8. Combine, in one amount, investments in which the original cost or present equity in total assets is less than $10,000.</t>
  </si>
  <si>
    <t xml:space="preserve">   10. Do not include the value of securities issued or assumed by respondent.</t>
  </si>
  <si>
    <t>29A</t>
  </si>
  <si>
    <t>310.  NOTES AND REMARKS</t>
  </si>
  <si>
    <t>% Ownership</t>
  </si>
  <si>
    <t>ALAMEDA BELT LINE</t>
  </si>
  <si>
    <t xml:space="preserve">  Union Pacific Railroad Company</t>
  </si>
  <si>
    <t>BELT RAILWAY COMPANY OF CHICAGO, THE</t>
  </si>
  <si>
    <t xml:space="preserve">  CSX Transportation, Inc.</t>
  </si>
  <si>
    <t xml:space="preserve">  Soo Line Railroad Company</t>
  </si>
  <si>
    <t>CENTRAL CALIFORNIA TRACTION COMPANY</t>
  </si>
  <si>
    <t>HOUSTON BELT &amp; TERMINAL RAILWAY COMPANY</t>
  </si>
  <si>
    <t>KANSAS CITY TERMINAL RAILWAY COMPANY</t>
  </si>
  <si>
    <t xml:space="preserve">  Kansas City Southern Railway Company</t>
  </si>
  <si>
    <t xml:space="preserve"> </t>
  </si>
  <si>
    <t>LONGVIEW SWITCHING COMPANY</t>
  </si>
  <si>
    <t>29B</t>
  </si>
  <si>
    <t>MT PROPERTIES INC.</t>
  </si>
  <si>
    <t>OAKLAND TERMINAL RAILWAY</t>
  </si>
  <si>
    <t>PADUCAH &amp; ILLINOIS RAILROAD COMPANY</t>
  </si>
  <si>
    <t>PORTLAND TERMINAL RAILROAD COMPANY</t>
  </si>
  <si>
    <t>ST JOSEPH TERMINAL RAILROAD COMPANY</t>
  </si>
  <si>
    <t>SUNSET RAILWAY COMPANY</t>
  </si>
  <si>
    <t>TERMINAL RAILROAD ASSOCIATION OF ST. LOUIS</t>
  </si>
  <si>
    <t>TEXAS CITY TERMINAL RAILWAY COMPANY</t>
  </si>
  <si>
    <t xml:space="preserve">  Union Pacific Railroad Company </t>
  </si>
  <si>
    <t>TTX COMPANY</t>
  </si>
  <si>
    <t xml:space="preserve">  Norfolk Southern Railway Company</t>
  </si>
  <si>
    <t>WICHITA UNION TERMINAL RAILWAY COMPANY</t>
  </si>
  <si>
    <t xml:space="preserve">and the applicable dividends and interest credited to income as a result of those investments.  They should exclude securities issued or  </t>
  </si>
  <si>
    <t xml:space="preserve">companies held by respondent at close of year.  Also, disclose the investments made, disposed of, and written down during the year  </t>
  </si>
  <si>
    <t xml:space="preserve">    1. Schedule 310 should give particulars of stocks, bonds, other secured obligations, unsecured notes, and investment advances of affiliated  </t>
  </si>
  <si>
    <t>assumed by respondent.  For definition of affiliated companies, see the rules governing Account No. 721 "Investments and Advances;</t>
  </si>
  <si>
    <t xml:space="preserve">    4. The kinds of industry represented by respondent's investments in the securities of other companies should be shown by symbol opposite the </t>
  </si>
  <si>
    <t>the names of the issuing corporations, the symbols and industrial classifications to be as follows:</t>
  </si>
  <si>
    <t xml:space="preserve">    5. By carriers, as the term is used here, is meant companies owning or operating railroads, facilities auxiliary thereto such as bridges, ferries, </t>
  </si>
  <si>
    <t xml:space="preserve">union deposts, and other terminal facilities, sleeping cars, parlor cars, dining cars, freight cars, express service and facilities, electric </t>
  </si>
  <si>
    <t xml:space="preserve">railways, highway motor vehicles, steamboats and other marine transportation equipment, pipe lines (other than those for transportation  </t>
  </si>
  <si>
    <t xml:space="preserve">of water), and other instrumentalities devoted to the transportation of persons or property for hire.  Telegraph and telephone companies </t>
  </si>
  <si>
    <t xml:space="preserve">are not meant to be included.  </t>
  </si>
  <si>
    <t xml:space="preserve">    6. Noncarrier companies should, for the purpose of these schedules, include telephone companies, telegraph companies, mining companies,  </t>
  </si>
  <si>
    <t xml:space="preserve">manufacturing companies, hotel companies, etc.  Purely "holding companies" are to be classed as noncarrier companies, even though the  </t>
  </si>
  <si>
    <t xml:space="preserve">securities held by such companies are largely or entirely those issued or assumed by carriers.  </t>
  </si>
  <si>
    <t xml:space="preserve">    7. By an active corporation is meant one which maintains an organization for operating property or administering its financial affairs.  An </t>
  </si>
  <si>
    <t xml:space="preserve">inactive corporation is one which has been practically absorbed in a controlling corporation and which neither operates property nor </t>
  </si>
  <si>
    <t xml:space="preserve">administers its financial affairs.  If it maintains an organization it does so only for the purpose of complying with legal requirements and  </t>
  </si>
  <si>
    <t>maintaining title to property or franchises.</t>
  </si>
  <si>
    <t xml:space="preserve">    9. Include investments in unincorporated entities such as lessee organizations.  Exclude amounts normally settled on a current basis.  </t>
  </si>
  <si>
    <t xml:space="preserve">   11. For affiliates which do not report to the Surface Transportation Board and are jointly owned, disclose in footnotes the name and extent of </t>
  </si>
  <si>
    <t>control of the other controlling entities.</t>
  </si>
  <si>
    <t>(1) Carriers-active</t>
  </si>
  <si>
    <t>(2) Carriers-inactive</t>
  </si>
  <si>
    <t>(3) Noncarriers-active</t>
  </si>
  <si>
    <t>(4) Noncarriers-inactive</t>
  </si>
  <si>
    <t>(A)</t>
  </si>
  <si>
    <t>Stocks</t>
  </si>
  <si>
    <t>(B)</t>
  </si>
  <si>
    <t>Bonds (including US government bonds)</t>
  </si>
  <si>
    <t>(C)</t>
  </si>
  <si>
    <t>Other secured obligations</t>
  </si>
  <si>
    <t>(D)</t>
  </si>
  <si>
    <t>Unsecured notes</t>
  </si>
  <si>
    <t>(E)</t>
  </si>
  <si>
    <t>Investment advances</t>
  </si>
  <si>
    <t>Symbol</t>
  </si>
  <si>
    <t>Kind of Industry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</si>
  <si>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</si>
  <si>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</si>
  <si>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</si>
  <si>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</si>
  <si>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</si>
  <si>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</si>
  <si>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</si>
  <si>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</si>
  <si>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</si>
  <si>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</si>
  <si>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Agriculture, forestry, and fisheries</t>
  </si>
  <si>
    <t>Mining</t>
  </si>
  <si>
    <t>Construction</t>
  </si>
  <si>
    <t>Wholesale and retail trade</t>
  </si>
  <si>
    <t>Finance, insurance, and real estate</t>
  </si>
  <si>
    <t>Transportation, communications, and other public utilities</t>
  </si>
  <si>
    <t>Services</t>
  </si>
  <si>
    <t>Government</t>
  </si>
  <si>
    <t>All other</t>
  </si>
  <si>
    <t xml:space="preserve">Give particulars of investments in stocks, bonds, other secured obligations, unsecured notes, and investment advances of companies affiliated  </t>
  </si>
  <si>
    <t xml:space="preserve">Entries in this schedule should be made in accordance with the definitions and general instructions given on page 25, classifying the  </t>
  </si>
  <si>
    <t xml:space="preserve">investments by means of letters, figures, and symbols in columns (a), (b) and (c).  </t>
  </si>
  <si>
    <t xml:space="preserve">Indicate by means of an arbitrary mark in column (d) the obligation in support of which any security is pledged, mortgaged, or otherwise  </t>
  </si>
  <si>
    <t xml:space="preserve">Give totals for each class and for each subclass and a grand total for each account.  </t>
  </si>
  <si>
    <t xml:space="preserve">Entries in column (d) should show date of maturity of bonds and other evidence of indebtedness.  In case obligations of the same designation  </t>
  </si>
  <si>
    <t xml:space="preserve">mature serially, the date in column (d) may be reported as "Serially ______ to ______."  Abbreviations in common use in standard financial  </t>
  </si>
  <si>
    <t xml:space="preserve">publications may be used to conserve space.  </t>
  </si>
  <si>
    <t xml:space="preserve">of other parties and particulars of control.  </t>
  </si>
  <si>
    <t xml:space="preserve">If any advances reported are pledged, give particulars in a footnote.  </t>
  </si>
  <si>
    <t xml:space="preserve">Investments in companies in which neither the original cost or present equity in total assets are less than $10,000 may be combined in one figure.  </t>
  </si>
  <si>
    <t xml:space="preserve">Also include investments in unincorporated entities such as lessee organizations (exclusive of amounts nominally settled on a current basis).  </t>
  </si>
  <si>
    <t xml:space="preserve">This schedule should not include securities issued or assumed by respondent.  </t>
  </si>
  <si>
    <t xml:space="preserve">For affiliates which do not report to the Surface Transportation Board and are jointly owned, give names and extent of control by other entities  </t>
  </si>
  <si>
    <t xml:space="preserve">by footnotes.  </t>
  </si>
  <si>
    <t xml:space="preserve">310.  INVESTMENTS AND ADVANCES AFFILIATED COMPANIES  - (Continued)  </t>
  </si>
  <si>
    <t xml:space="preserve">310.  INVESTMENTS AND ADVANCES AFFILIATED COMPANIES  </t>
  </si>
  <si>
    <t>A-1</t>
  </si>
  <si>
    <t xml:space="preserve">Alameda Belt Line                                                                                                                      </t>
  </si>
  <si>
    <t>Common</t>
  </si>
  <si>
    <t>Preferred</t>
  </si>
  <si>
    <t xml:space="preserve">Houston Belt &amp; Terminal Railway Company                                                          </t>
  </si>
  <si>
    <t xml:space="preserve">Kansas City Terminal Railway Company                                                                     </t>
  </si>
  <si>
    <t>MT Properties Inc.</t>
  </si>
  <si>
    <t>TTX Company</t>
  </si>
  <si>
    <t>E-1</t>
  </si>
  <si>
    <t>Wichita Terminal Association</t>
  </si>
  <si>
    <t xml:space="preserve">  Canadian National Railway Company</t>
  </si>
  <si>
    <t xml:space="preserve">  Canadian Pacific Limited</t>
  </si>
  <si>
    <t xml:space="preserve">Longview Switching Company  </t>
  </si>
  <si>
    <t xml:space="preserve">Paducah &amp; Illinois Railroad Company  </t>
  </si>
  <si>
    <t xml:space="preserve">Portland Terminal Railroad Company  </t>
  </si>
  <si>
    <t xml:space="preserve">Wichita Union Terminal Railway Company  </t>
  </si>
  <si>
    <t xml:space="preserve">Name of Issuing Company and also lien reference, if any  </t>
  </si>
  <si>
    <t xml:space="preserve">Oakland Terminal Railway  </t>
  </si>
  <si>
    <t xml:space="preserve">  Paducah &amp; Louisville Railroad Company</t>
  </si>
  <si>
    <t xml:space="preserve">any company listed is controlled other than through actual ownership of securities, give particulars in a footnote.  In case of joint control, give names  </t>
  </si>
  <si>
    <t xml:space="preserve">Belt Railway Company of Chicago, The                                                                                         </t>
  </si>
  <si>
    <t xml:space="preserve">Central California Traction Company                                                                                        </t>
  </si>
  <si>
    <t xml:space="preserve">Central California Traction Company                                                                                    </t>
  </si>
  <si>
    <t xml:space="preserve">with respondent from accounts 715 (sinking funds), 716 (capital funds), 721 (investments and advances affiliated companies), and 717 (other funds).  </t>
  </si>
  <si>
    <t xml:space="preserve">encumbered.  Give names and other important particulars of such obligations in footnotes.  </t>
  </si>
  <si>
    <t xml:space="preserve">If any of the companies included in this schedule are controlled by respondent, the percent of control should be shown in column (e),  In case  </t>
  </si>
  <si>
    <t xml:space="preserve">  Illinois Central Railroad Company</t>
  </si>
  <si>
    <t xml:space="preserve">St. Joseph Terminal Railroad Company </t>
  </si>
  <si>
    <t xml:space="preserve">Sunset Railway Company </t>
  </si>
  <si>
    <t xml:space="preserve">Texas City Terminal Railway Company </t>
  </si>
  <si>
    <t>5,485 shares are held by UMB of Kansas City, Missouri, Trustee, under Stock Trust Agreement dated</t>
  </si>
  <si>
    <t xml:space="preserve">  Norfolk Southern Company</t>
  </si>
  <si>
    <t xml:space="preserve">  Canadian National Railroad Company</t>
  </si>
  <si>
    <t>Mortgage.</t>
  </si>
  <si>
    <t>June 12, 1909, and 5 shares are held by U.S. Bank, N.A., Trustee, as collateral under the BNI</t>
  </si>
  <si>
    <t>Consolidated Mortgage.</t>
  </si>
  <si>
    <t xml:space="preserve">30,498 shares are subject to the liens of the BNI Consolidated Mortgage and the NP General </t>
  </si>
  <si>
    <t>2,058 shares are held by U.S. Bank, N.A., Trustee, as collateral under the BNI Consolidated</t>
  </si>
  <si>
    <t>Terminal Railroad Association of St. Louis</t>
  </si>
  <si>
    <t>THIS PAGE INTENTIONALLY LEFT BLANK</t>
  </si>
  <si>
    <t xml:space="preserve">  Montauk Energy Capital, Inc.</t>
  </si>
  <si>
    <t xml:space="preserve">  BNSF Railway Company</t>
  </si>
  <si>
    <t>5,198 shares are held by U.S. Bank, N.A., Trustee, as collateral under the BNI Consolidated</t>
  </si>
  <si>
    <t>121 shares are held by U.S. Bank, N.A., Trustee, as collateral under the BNI Consolidated</t>
  </si>
  <si>
    <t xml:space="preserve">  Texas City Terminal Railway Company</t>
  </si>
  <si>
    <t>RAILMARKETPLACE.COM, INC.</t>
  </si>
  <si>
    <t xml:space="preserve">  Canadian Pacific Railway Company</t>
  </si>
  <si>
    <t>Railmarketplace.com, Inc.</t>
  </si>
  <si>
    <t xml:space="preserve">   Various</t>
  </si>
  <si>
    <t>MONTAUK SYNFUELS, LLC</t>
  </si>
  <si>
    <t>KINDER MORGAN ENERGY PARTNERS L.P.</t>
  </si>
  <si>
    <t xml:space="preserve">  Grand Trunk Western Railroad Illinois Central Railroad Company</t>
  </si>
  <si>
    <t xml:space="preserve">Mortgage.  </t>
  </si>
  <si>
    <t>33 1/3 shares are held by U.S. Bank, N.A., Trustee, as collateral under the BNI Consolidated</t>
  </si>
  <si>
    <t xml:space="preserve">  GE Information Services, Inc.</t>
  </si>
  <si>
    <t>Montauk Synfuels LLC</t>
  </si>
  <si>
    <t xml:space="preserve">  FXE Railroad</t>
  </si>
  <si>
    <t>Meteorcomm, LLC</t>
  </si>
  <si>
    <t>PTC 220, LLC</t>
  </si>
  <si>
    <t xml:space="preserve">  Ekanet, Inc. (Union Pacific Railroad Company)</t>
  </si>
  <si>
    <t xml:space="preserve">  NS Spectrum Corporation (Norfolk Southern Company)</t>
  </si>
  <si>
    <t xml:space="preserve">  BNSF Communications, Inc. (BNSF Railway Company)</t>
  </si>
  <si>
    <t>Tongue River Holding Company, LLC</t>
  </si>
  <si>
    <t>TONGUE RIVER HOLDING COMPANY, LLC</t>
  </si>
  <si>
    <t xml:space="preserve">  Arch Coal, Inc.</t>
  </si>
  <si>
    <t xml:space="preserve">  TRR Financing, LLC</t>
  </si>
  <si>
    <t>250 voting shares are held by TTX Company</t>
  </si>
  <si>
    <t>Total  Class A</t>
  </si>
  <si>
    <t xml:space="preserve">  BNSF Spectrum, Inc. (BNSF Railway Company)</t>
  </si>
  <si>
    <t xml:space="preserve">  Pan Am Railways</t>
  </si>
  <si>
    <t xml:space="preserve">  CSX Intellectual Properties Corp. (CSX Transportation, Inc.)</t>
  </si>
  <si>
    <t xml:space="preserve">  GTC Spectrum(Canadian National Railway Company)</t>
  </si>
  <si>
    <t xml:space="preserve">  KSC Spectrum (Kansas City Southern Railway Company)</t>
  </si>
  <si>
    <t>Lien Mortgage and held as collateral by U.S. Bank, N.A., Trustee.</t>
  </si>
  <si>
    <t xml:space="preserve">  Dakota, Minnesota and Eastern Railroad</t>
  </si>
  <si>
    <t>Affiliated Companies", in the Uniform System of Accounts for Railroad Companies.</t>
  </si>
  <si>
    <t>Manufacturing</t>
  </si>
  <si>
    <t>Association</t>
  </si>
  <si>
    <t>LLC</t>
  </si>
  <si>
    <t>LP</t>
  </si>
  <si>
    <t>N/A</t>
  </si>
  <si>
    <t xml:space="preserve">Total </t>
  </si>
  <si>
    <t>Kinder Morgan Energy Partners LP</t>
  </si>
  <si>
    <t>Total Class E</t>
  </si>
  <si>
    <t>Total  Class E-1</t>
  </si>
  <si>
    <t>Total  Class A-1</t>
  </si>
  <si>
    <t>A-3</t>
  </si>
  <si>
    <t>Total  Class A-3</t>
  </si>
  <si>
    <t>3 &amp; 17</t>
  </si>
  <si>
    <t>16</t>
  </si>
  <si>
    <t>Port Terminal Railroad Association</t>
  </si>
  <si>
    <t>Note: Column (h) includes equity method accounting for losses</t>
  </si>
  <si>
    <t>Health Transformation Alliance</t>
  </si>
  <si>
    <t>Cooperative</t>
  </si>
  <si>
    <t>Road Initials:  BNSF               Year 2016</t>
  </si>
  <si>
    <t>Total  Class E-3</t>
  </si>
  <si>
    <t>E-3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</si>
</sst>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4">
    <font>
      <sz val="8"/>
      <name val="Arial"/>
    </font>
    <font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0"/>
      <name val="Arial MT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2"/>
      <name val="Arial"/>
      <family val="2"/>
    </font>
    <font>
      <b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</cellStyleXfs>
  <cellXfs count="181">
    <xf numFmtId="0" fontId="0" fillId="0" borderId="0" xfId="0"/>
    <xf numFmtId="0" fontId="0" fillId="2" borderId="0" xfId="0" applyFill="1" applyProtection="1"/>
    <xf numFmtId="0" fontId="0" fillId="2" borderId="0" xfId="0" applyFill="1"/>
    <xf numFmtId="0" fontId="2" fillId="2" borderId="1" xfId="0" applyFont="1" applyFill="1" applyBorder="1" applyAlignment="1" applyProtection="1">
      <alignment horizontal="centerContinuous"/>
    </xf>
    <xf numFmtId="0" fontId="2" fillId="2" borderId="2" xfId="0" applyFont="1" applyFill="1" applyBorder="1" applyAlignment="1" applyProtection="1">
      <alignment horizontal="centerContinuous"/>
    </xf>
    <xf numFmtId="0" fontId="0" fillId="2" borderId="0" xfId="0" applyFill="1" applyAlignment="1" applyProtection="1">
      <alignment horizontal="centerContinuous"/>
    </xf>
    <xf numFmtId="0" fontId="0" fillId="2" borderId="3" xfId="0" applyFill="1" applyBorder="1" applyAlignment="1" applyProtection="1">
      <alignment horizontal="centerContinuous"/>
    </xf>
    <xf numFmtId="0" fontId="3" fillId="2" borderId="4" xfId="0" applyFont="1" applyFill="1" applyBorder="1" applyProtection="1"/>
    <xf numFmtId="0" fontId="3" fillId="2" borderId="0" xfId="0" applyFont="1" applyFill="1" applyProtection="1"/>
    <xf numFmtId="0" fontId="3" fillId="2" borderId="3" xfId="0" applyFont="1" applyFill="1" applyBorder="1" applyProtection="1"/>
    <xf numFmtId="0" fontId="3" fillId="2" borderId="5" xfId="0" applyFont="1" applyFill="1" applyBorder="1" applyProtection="1"/>
    <xf numFmtId="0" fontId="3" fillId="2" borderId="6" xfId="0" applyFont="1" applyFill="1" applyBorder="1" applyProtection="1"/>
    <xf numFmtId="0" fontId="3" fillId="2" borderId="7" xfId="0" applyFont="1" applyFill="1" applyBorder="1" applyProtection="1"/>
    <xf numFmtId="0" fontId="3" fillId="2" borderId="8" xfId="0" applyFont="1" applyFill="1" applyBorder="1" applyProtection="1"/>
    <xf numFmtId="0" fontId="4" fillId="0" borderId="0" xfId="0" applyFont="1" applyProtection="1"/>
    <xf numFmtId="0" fontId="0" fillId="0" borderId="0" xfId="0" applyProtection="1"/>
    <xf numFmtId="0" fontId="6" fillId="0" borderId="9" xfId="0" applyFont="1" applyBorder="1"/>
    <xf numFmtId="0" fontId="5" fillId="0" borderId="1" xfId="0" applyFont="1" applyBorder="1"/>
    <xf numFmtId="0" fontId="6" fillId="0" borderId="2" xfId="0" applyFont="1" applyBorder="1"/>
    <xf numFmtId="0" fontId="6" fillId="0" borderId="4" xfId="0" applyFont="1" applyBorder="1"/>
    <xf numFmtId="0" fontId="5" fillId="0" borderId="0" xfId="0" applyFont="1"/>
    <xf numFmtId="0" fontId="6" fillId="0" borderId="3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0" xfId="0" applyFont="1"/>
    <xf numFmtId="0" fontId="8" fillId="0" borderId="0" xfId="0" applyFont="1"/>
    <xf numFmtId="0" fontId="5" fillId="2" borderId="0" xfId="0" applyFont="1" applyFill="1" applyAlignment="1" applyProtection="1">
      <alignment horizontal="center"/>
    </xf>
    <xf numFmtId="0" fontId="5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37" fontId="5" fillId="2" borderId="0" xfId="0" applyNumberFormat="1" applyFont="1" applyFill="1" applyAlignment="1" applyProtection="1">
      <alignment horizontal="center"/>
    </xf>
    <xf numFmtId="0" fontId="5" fillId="2" borderId="0" xfId="0" applyFont="1" applyFill="1" applyAlignment="1" applyProtection="1">
      <alignment horizontal="right"/>
    </xf>
    <xf numFmtId="0" fontId="5" fillId="2" borderId="0" xfId="0" applyFont="1" applyFill="1"/>
    <xf numFmtId="0" fontId="5" fillId="2" borderId="0" xfId="0" quotePrefix="1" applyFont="1" applyFill="1" applyAlignment="1" applyProtection="1">
      <alignment horizontal="center"/>
    </xf>
    <xf numFmtId="0" fontId="5" fillId="2" borderId="0" xfId="0" quotePrefix="1" applyFont="1" applyFill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Continuous"/>
    </xf>
    <xf numFmtId="0" fontId="10" fillId="2" borderId="9" xfId="0" applyFont="1" applyFill="1" applyBorder="1" applyAlignment="1" applyProtection="1">
      <alignment horizontal="centerContinuous"/>
    </xf>
    <xf numFmtId="0" fontId="9" fillId="2" borderId="4" xfId="0" applyFont="1" applyFill="1" applyBorder="1" applyAlignment="1" applyProtection="1">
      <alignment horizontal="center"/>
    </xf>
    <xf numFmtId="0" fontId="9" fillId="2" borderId="0" xfId="0" applyFont="1" applyFill="1" applyProtection="1"/>
    <xf numFmtId="0" fontId="9" fillId="2" borderId="4" xfId="0" applyFont="1" applyFill="1" applyBorder="1" applyProtection="1"/>
    <xf numFmtId="0" fontId="9" fillId="2" borderId="8" xfId="0" applyFont="1" applyFill="1" applyBorder="1" applyAlignment="1" applyProtection="1">
      <alignment horizontal="center"/>
    </xf>
    <xf numFmtId="0" fontId="10" fillId="2" borderId="1" xfId="0" applyFont="1" applyFill="1" applyBorder="1" applyAlignment="1" applyProtection="1">
      <alignment horizontal="centerContinuous"/>
    </xf>
    <xf numFmtId="0" fontId="9" fillId="2" borderId="0" xfId="0" applyFont="1" applyFill="1" applyAlignment="1" applyProtection="1">
      <alignment horizontal="centerContinuous"/>
    </xf>
    <xf numFmtId="0" fontId="9" fillId="2" borderId="5" xfId="0" applyFont="1" applyFill="1" applyBorder="1" applyProtection="1"/>
    <xf numFmtId="0" fontId="9" fillId="2" borderId="6" xfId="0" applyFont="1" applyFill="1" applyBorder="1" applyProtection="1"/>
    <xf numFmtId="0" fontId="9" fillId="2" borderId="8" xfId="0" applyFont="1" applyFill="1" applyBorder="1" applyProtection="1"/>
    <xf numFmtId="0" fontId="9" fillId="2" borderId="6" xfId="0" applyFont="1" applyFill="1" applyBorder="1" applyAlignment="1" applyProtection="1">
      <alignment horizontal="centerContinuous"/>
    </xf>
    <xf numFmtId="0" fontId="9" fillId="2" borderId="7" xfId="0" applyFont="1" applyFill="1" applyBorder="1" applyProtection="1"/>
    <xf numFmtId="0" fontId="9" fillId="2" borderId="0" xfId="0" applyFont="1" applyFill="1" applyBorder="1" applyProtection="1"/>
    <xf numFmtId="0" fontId="9" fillId="2" borderId="3" xfId="0" applyFont="1" applyFill="1" applyBorder="1" applyProtection="1"/>
    <xf numFmtId="0" fontId="7" fillId="0" borderId="0" xfId="0" applyFont="1" applyProtection="1"/>
    <xf numFmtId="0" fontId="11" fillId="0" borderId="0" xfId="0" applyFont="1" applyProtection="1"/>
    <xf numFmtId="0" fontId="5" fillId="0" borderId="0" xfId="0" applyFont="1" applyProtection="1"/>
    <xf numFmtId="39" fontId="7" fillId="0" borderId="0" xfId="0" applyNumberFormat="1" applyFont="1" applyProtection="1"/>
    <xf numFmtId="0" fontId="9" fillId="2" borderId="0" xfId="0" quotePrefix="1" applyFont="1" applyFill="1" applyAlignment="1" applyProtection="1">
      <alignment horizontal="left"/>
    </xf>
    <xf numFmtId="0" fontId="9" fillId="2" borderId="4" xfId="0" quotePrefix="1" applyFont="1" applyFill="1" applyBorder="1" applyAlignment="1" applyProtection="1">
      <alignment horizontal="left"/>
    </xf>
    <xf numFmtId="0" fontId="5" fillId="0" borderId="0" xfId="0" quotePrefix="1" applyFont="1" applyAlignment="1" applyProtection="1">
      <alignment horizontal="right"/>
    </xf>
    <xf numFmtId="0" fontId="9" fillId="0" borderId="6" xfId="0" applyFont="1" applyBorder="1" applyAlignment="1" applyProtection="1">
      <alignment horizontal="center"/>
    </xf>
    <xf numFmtId="39" fontId="9" fillId="0" borderId="6" xfId="0" applyNumberFormat="1" applyFont="1" applyBorder="1" applyProtection="1"/>
    <xf numFmtId="0" fontId="5" fillId="0" borderId="0" xfId="0" applyFont="1" applyAlignment="1" applyProtection="1">
      <alignment horizontal="right"/>
    </xf>
    <xf numFmtId="0" fontId="3" fillId="2" borderId="0" xfId="0" applyFont="1" applyFill="1" applyBorder="1" applyProtection="1"/>
    <xf numFmtId="0" fontId="3" fillId="2" borderId="10" xfId="0" applyFont="1" applyFill="1" applyBorder="1" applyProtection="1"/>
    <xf numFmtId="0" fontId="3" fillId="2" borderId="11" xfId="0" applyFont="1" applyFill="1" applyBorder="1" applyProtection="1"/>
    <xf numFmtId="0" fontId="3" fillId="2" borderId="12" xfId="0" applyFont="1" applyFill="1" applyBorder="1" applyProtection="1"/>
    <xf numFmtId="0" fontId="3" fillId="2" borderId="13" xfId="0" applyFont="1" applyFill="1" applyBorder="1" applyProtection="1"/>
    <xf numFmtId="0" fontId="7" fillId="0" borderId="14" xfId="0" applyFont="1" applyBorder="1" applyProtection="1"/>
    <xf numFmtId="39" fontId="9" fillId="0" borderId="15" xfId="0" applyNumberFormat="1" applyFont="1" applyBorder="1" applyProtection="1"/>
    <xf numFmtId="39" fontId="9" fillId="0" borderId="0" xfId="0" applyNumberFormat="1" applyFont="1" applyBorder="1" applyProtection="1"/>
    <xf numFmtId="0" fontId="5" fillId="0" borderId="10" xfId="0" applyFont="1" applyBorder="1" applyProtection="1"/>
    <xf numFmtId="0" fontId="7" fillId="0" borderId="16" xfId="0" applyFont="1" applyBorder="1" applyProtection="1"/>
    <xf numFmtId="0" fontId="7" fillId="0" borderId="11" xfId="0" applyFont="1" applyBorder="1" applyProtection="1"/>
    <xf numFmtId="0" fontId="9" fillId="0" borderId="12" xfId="0" applyFont="1" applyBorder="1" applyProtection="1"/>
    <xf numFmtId="0" fontId="9" fillId="0" borderId="0" xfId="0" applyFont="1" applyBorder="1" applyAlignment="1" applyProtection="1">
      <alignment horizontal="centerContinuous"/>
    </xf>
    <xf numFmtId="0" fontId="7" fillId="0" borderId="13" xfId="0" applyFont="1" applyBorder="1" applyAlignment="1" applyProtection="1">
      <alignment horizontal="centerContinuous"/>
    </xf>
    <xf numFmtId="0" fontId="9" fillId="0" borderId="12" xfId="0" applyFont="1" applyBorder="1" applyAlignment="1" applyProtection="1">
      <alignment horizontal="centerContinuous"/>
    </xf>
    <xf numFmtId="0" fontId="9" fillId="0" borderId="0" xfId="0" applyFont="1" applyBorder="1" applyProtection="1"/>
    <xf numFmtId="0" fontId="7" fillId="0" borderId="13" xfId="0" applyFont="1" applyBorder="1" applyProtection="1"/>
    <xf numFmtId="0" fontId="9" fillId="0" borderId="0" xfId="0" quotePrefix="1" applyFont="1" applyBorder="1" applyAlignment="1" applyProtection="1">
      <alignment horizontal="left"/>
    </xf>
    <xf numFmtId="0" fontId="9" fillId="0" borderId="0" xfId="0" applyFont="1" applyBorder="1"/>
    <xf numFmtId="0" fontId="7" fillId="0" borderId="17" xfId="0" applyFont="1" applyBorder="1" applyProtection="1"/>
    <xf numFmtId="0" fontId="7" fillId="0" borderId="18" xfId="0" applyFont="1" applyBorder="1" applyProtection="1"/>
    <xf numFmtId="0" fontId="9" fillId="2" borderId="19" xfId="0" applyFont="1" applyFill="1" applyBorder="1" applyProtection="1"/>
    <xf numFmtId="0" fontId="3" fillId="2" borderId="20" xfId="0" applyFont="1" applyFill="1" applyBorder="1" applyProtection="1"/>
    <xf numFmtId="0" fontId="3" fillId="2" borderId="21" xfId="0" applyFont="1" applyFill="1" applyBorder="1" applyProtection="1"/>
    <xf numFmtId="0" fontId="9" fillId="2" borderId="21" xfId="0" applyFont="1" applyFill="1" applyBorder="1" applyAlignment="1" applyProtection="1">
      <alignment horizontal="center"/>
    </xf>
    <xf numFmtId="39" fontId="5" fillId="0" borderId="0" xfId="0" applyNumberFormat="1" applyFont="1" applyAlignment="1" applyProtection="1">
      <alignment horizontal="right"/>
    </xf>
    <xf numFmtId="39" fontId="9" fillId="0" borderId="6" xfId="0" applyNumberFormat="1" applyFont="1" applyBorder="1" applyAlignment="1" applyProtection="1">
      <alignment horizontal="center"/>
    </xf>
    <xf numFmtId="39" fontId="5" fillId="0" borderId="0" xfId="0" applyNumberFormat="1" applyFont="1" applyProtection="1"/>
    <xf numFmtId="39" fontId="5" fillId="0" borderId="0" xfId="0" quotePrefix="1" applyNumberFormat="1" applyFont="1" applyAlignment="1" applyProtection="1">
      <alignment horizontal="right"/>
    </xf>
    <xf numFmtId="39" fontId="7" fillId="0" borderId="16" xfId="0" applyNumberFormat="1" applyFont="1" applyBorder="1" applyProtection="1"/>
    <xf numFmtId="39" fontId="9" fillId="0" borderId="0" xfId="0" applyNumberFormat="1" applyFont="1" applyBorder="1" applyAlignment="1" applyProtection="1">
      <alignment horizontal="centerContinuous"/>
    </xf>
    <xf numFmtId="39" fontId="9" fillId="0" borderId="0" xfId="0" applyNumberFormat="1" applyFont="1" applyBorder="1"/>
    <xf numFmtId="0" fontId="5" fillId="0" borderId="0" xfId="0" quotePrefix="1" applyFont="1" applyBorder="1" applyAlignment="1" applyProtection="1">
      <alignment horizontal="left"/>
    </xf>
    <xf numFmtId="39" fontId="9" fillId="0" borderId="22" xfId="0" applyNumberFormat="1" applyFont="1" applyBorder="1" applyProtection="1"/>
    <xf numFmtId="0" fontId="5" fillId="0" borderId="0" xfId="0" applyFont="1" applyBorder="1" applyAlignment="1" applyProtection="1">
      <alignment horizontal="left"/>
    </xf>
    <xf numFmtId="0" fontId="7" fillId="0" borderId="12" xfId="0" applyFont="1" applyBorder="1" applyProtection="1"/>
    <xf numFmtId="0" fontId="7" fillId="0" borderId="0" xfId="0" applyFont="1" applyBorder="1" applyProtection="1"/>
    <xf numFmtId="37" fontId="7" fillId="0" borderId="0" xfId="0" applyNumberFormat="1" applyFont="1" applyBorder="1" applyProtection="1"/>
    <xf numFmtId="39" fontId="7" fillId="0" borderId="0" xfId="0" applyNumberFormat="1" applyFont="1" applyBorder="1" applyProtection="1"/>
    <xf numFmtId="0" fontId="7" fillId="0" borderId="0" xfId="0" applyFont="1" applyBorder="1" applyAlignment="1" applyProtection="1">
      <alignment horizontal="centerContinuous"/>
    </xf>
    <xf numFmtId="37" fontId="7" fillId="0" borderId="0" xfId="0" applyNumberFormat="1" applyFont="1" applyBorder="1" applyAlignment="1" applyProtection="1">
      <alignment horizontal="centerContinuous"/>
    </xf>
    <xf numFmtId="39" fontId="7" fillId="0" borderId="0" xfId="0" applyNumberFormat="1" applyFont="1" applyBorder="1" applyAlignment="1" applyProtection="1">
      <alignment horizontal="centerContinuous"/>
    </xf>
    <xf numFmtId="0" fontId="0" fillId="0" borderId="12" xfId="0" applyBorder="1"/>
    <xf numFmtId="0" fontId="0" fillId="0" borderId="0" xfId="0" applyBorder="1"/>
    <xf numFmtId="43" fontId="9" fillId="0" borderId="0" xfId="1" applyFont="1" applyBorder="1"/>
    <xf numFmtId="0" fontId="9" fillId="0" borderId="17" xfId="0" applyFont="1" applyBorder="1" applyProtection="1"/>
    <xf numFmtId="0" fontId="9" fillId="0" borderId="14" xfId="0" applyFont="1" applyBorder="1" applyProtection="1"/>
    <xf numFmtId="39" fontId="9" fillId="0" borderId="14" xfId="0" applyNumberFormat="1" applyFont="1" applyBorder="1" applyProtection="1"/>
    <xf numFmtId="0" fontId="9" fillId="0" borderId="10" xfId="0" applyFont="1" applyBorder="1" applyProtection="1"/>
    <xf numFmtId="0" fontId="9" fillId="0" borderId="16" xfId="0" applyFont="1" applyBorder="1" applyProtection="1"/>
    <xf numFmtId="0" fontId="9" fillId="0" borderId="0" xfId="0" applyFont="1" applyBorder="1" applyAlignment="1" applyProtection="1">
      <alignment horizontal="center"/>
    </xf>
    <xf numFmtId="0" fontId="9" fillId="0" borderId="0" xfId="0" applyFont="1" applyFill="1" applyBorder="1" applyProtection="1"/>
    <xf numFmtId="0" fontId="9" fillId="0" borderId="0" xfId="0" quotePrefix="1" applyFont="1" applyBorder="1" applyProtection="1"/>
    <xf numFmtId="0" fontId="9" fillId="0" borderId="0" xfId="0" applyFont="1" applyFill="1" applyBorder="1" applyAlignment="1" applyProtection="1">
      <alignment horizontal="left"/>
    </xf>
    <xf numFmtId="0" fontId="9" fillId="0" borderId="12" xfId="0" applyFont="1" applyBorder="1" applyAlignment="1" applyProtection="1">
      <alignment horizontal="left"/>
    </xf>
    <xf numFmtId="49" fontId="9" fillId="0" borderId="12" xfId="0" applyNumberFormat="1" applyFont="1" applyBorder="1" applyProtection="1"/>
    <xf numFmtId="0" fontId="9" fillId="0" borderId="12" xfId="0" quotePrefix="1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left"/>
    </xf>
    <xf numFmtId="0" fontId="9" fillId="0" borderId="17" xfId="0" applyFont="1" applyBorder="1" applyAlignment="1" applyProtection="1">
      <alignment horizontal="left"/>
    </xf>
    <xf numFmtId="0" fontId="9" fillId="0" borderId="10" xfId="0" applyFont="1" applyBorder="1" applyAlignment="1" applyProtection="1">
      <alignment horizontal="left"/>
    </xf>
    <xf numFmtId="9" fontId="0" fillId="0" borderId="0" xfId="3" applyFont="1"/>
    <xf numFmtId="10" fontId="0" fillId="0" borderId="0" xfId="3" applyNumberFormat="1" applyFont="1"/>
    <xf numFmtId="0" fontId="1" fillId="0" borderId="0" xfId="0" applyFont="1"/>
    <xf numFmtId="0" fontId="3" fillId="0" borderId="4" xfId="0" applyFont="1" applyBorder="1" applyAlignment="1" applyProtection="1">
      <alignment horizontal="centerContinuous" wrapText="1"/>
      <protection locked="0"/>
    </xf>
    <xf numFmtId="0" fontId="12" fillId="0" borderId="0" xfId="0" applyFont="1" applyAlignment="1" applyProtection="1">
      <alignment horizontal="centerContinuous" wrapText="1"/>
      <protection locked="0"/>
    </xf>
    <xf numFmtId="0" fontId="1" fillId="0" borderId="0" xfId="0" applyFont="1" applyAlignment="1" applyProtection="1">
      <alignment horizontal="centerContinuous" wrapText="1"/>
      <protection locked="0"/>
    </xf>
    <xf numFmtId="0" fontId="3" fillId="0" borderId="3" xfId="0" applyFont="1" applyBorder="1" applyAlignment="1" applyProtection="1">
      <alignment horizontal="centerContinuous" wrapText="1"/>
      <protection locked="0"/>
    </xf>
    <xf numFmtId="39" fontId="9" fillId="0" borderId="6" xfId="2" applyNumberFormat="1" applyFont="1" applyBorder="1" applyProtection="1"/>
    <xf numFmtId="39" fontId="9" fillId="0" borderId="0" xfId="2" applyNumberFormat="1" applyFont="1" applyBorder="1" applyProtection="1"/>
    <xf numFmtId="39" fontId="9" fillId="0" borderId="0" xfId="2" applyNumberFormat="1" applyFont="1" applyFill="1" applyBorder="1" applyProtection="1"/>
    <xf numFmtId="39" fontId="9" fillId="0" borderId="6" xfId="2" applyNumberFormat="1" applyFont="1" applyFill="1" applyBorder="1" applyProtection="1"/>
    <xf numFmtId="0" fontId="9" fillId="0" borderId="12" xfId="0" quotePrefix="1" applyFont="1" applyFill="1" applyBorder="1" applyAlignment="1" applyProtection="1">
      <alignment horizontal="left"/>
    </xf>
    <xf numFmtId="39" fontId="9" fillId="0" borderId="0" xfId="0" applyNumberFormat="1" applyFont="1" applyFill="1" applyBorder="1" applyProtection="1"/>
    <xf numFmtId="0" fontId="7" fillId="0" borderId="13" xfId="0" applyFont="1" applyFill="1" applyBorder="1" applyProtection="1"/>
    <xf numFmtId="0" fontId="9" fillId="0" borderId="12" xfId="0" applyFont="1" applyFill="1" applyBorder="1" applyAlignment="1" applyProtection="1">
      <alignment horizontal="left"/>
    </xf>
    <xf numFmtId="0" fontId="9" fillId="0" borderId="0" xfId="0" quotePrefix="1" applyFont="1" applyFill="1" applyBorder="1" applyProtection="1"/>
    <xf numFmtId="39" fontId="9" fillId="0" borderId="22" xfId="0" applyNumberFormat="1" applyFont="1" applyFill="1" applyBorder="1" applyProtection="1"/>
    <xf numFmtId="0" fontId="9" fillId="2" borderId="19" xfId="0" applyFont="1" applyFill="1" applyBorder="1" applyAlignment="1" applyProtection="1">
      <alignment horizontal="center"/>
    </xf>
    <xf numFmtId="0" fontId="9" fillId="0" borderId="19" xfId="0" applyFont="1" applyFill="1" applyBorder="1" applyProtection="1"/>
    <xf numFmtId="0" fontId="0" fillId="2" borderId="19" xfId="0" applyFill="1" applyBorder="1"/>
    <xf numFmtId="0" fontId="9" fillId="0" borderId="19" xfId="0" applyFont="1" applyFill="1" applyBorder="1" applyAlignment="1" applyProtection="1">
      <alignment horizontal="center"/>
    </xf>
    <xf numFmtId="2" fontId="9" fillId="0" borderId="19" xfId="0" applyNumberFormat="1" applyFont="1" applyFill="1" applyBorder="1" applyProtection="1"/>
    <xf numFmtId="0" fontId="9" fillId="2" borderId="19" xfId="0" applyFont="1" applyFill="1" applyBorder="1" applyAlignment="1" applyProtection="1">
      <alignment horizontal="left"/>
    </xf>
    <xf numFmtId="0" fontId="9" fillId="2" borderId="19" xfId="0" applyFont="1" applyFill="1" applyBorder="1" applyAlignment="1" applyProtection="1">
      <alignment horizontal="left" indent="4"/>
    </xf>
    <xf numFmtId="0" fontId="9" fillId="2" borderId="19" xfId="0" quotePrefix="1" applyFont="1" applyFill="1" applyBorder="1" applyAlignment="1" applyProtection="1">
      <alignment horizontal="center"/>
    </xf>
    <xf numFmtId="0" fontId="9" fillId="0" borderId="19" xfId="0" applyFont="1" applyFill="1" applyBorder="1" applyAlignment="1" applyProtection="1">
      <alignment horizontal="left"/>
    </xf>
    <xf numFmtId="2" fontId="9" fillId="0" borderId="19" xfId="0" applyNumberFormat="1" applyFont="1" applyFill="1" applyBorder="1" applyAlignment="1" applyProtection="1">
      <alignment horizontal="right"/>
    </xf>
    <xf numFmtId="0" fontId="9" fillId="0" borderId="21" xfId="0" applyFont="1" applyFill="1" applyBorder="1" applyAlignment="1" applyProtection="1">
      <alignment horizontal="center"/>
    </xf>
    <xf numFmtId="0" fontId="9" fillId="0" borderId="8" xfId="0" applyFont="1" applyFill="1" applyBorder="1" applyAlignment="1" applyProtection="1">
      <alignment horizontal="center"/>
    </xf>
    <xf numFmtId="0" fontId="9" fillId="0" borderId="19" xfId="0" quotePrefix="1" applyFont="1" applyFill="1" applyBorder="1" applyAlignment="1" applyProtection="1">
      <alignment horizontal="left"/>
    </xf>
    <xf numFmtId="0" fontId="9" fillId="0" borderId="19" xfId="0" applyFont="1" applyFill="1" applyBorder="1" applyAlignment="1" applyProtection="1">
      <alignment horizontal="left" indent="4"/>
    </xf>
    <xf numFmtId="0" fontId="0" fillId="0" borderId="19" xfId="0" applyFill="1" applyBorder="1"/>
    <xf numFmtId="0" fontId="9" fillId="0" borderId="19" xfId="0" quotePrefix="1" applyFont="1" applyFill="1" applyBorder="1" applyAlignment="1" applyProtection="1">
      <alignment horizontal="center"/>
    </xf>
    <xf numFmtId="37" fontId="9" fillId="0" borderId="19" xfId="0" applyNumberFormat="1" applyFont="1" applyFill="1" applyBorder="1" applyProtection="1"/>
    <xf numFmtId="37" fontId="9" fillId="0" borderId="0" xfId="0" applyNumberFormat="1" applyFont="1" applyFill="1" applyBorder="1" applyProtection="1"/>
    <xf numFmtId="164" fontId="9" fillId="0" borderId="0" xfId="1" applyNumberFormat="1" applyFont="1" applyFill="1" applyBorder="1" applyProtection="1"/>
    <xf numFmtId="164" fontId="13" fillId="0" borderId="0" xfId="1" applyNumberFormat="1" applyFont="1" applyFill="1" applyBorder="1" applyProtection="1"/>
    <xf numFmtId="0" fontId="9" fillId="0" borderId="14" xfId="0" applyFont="1" applyFill="1" applyBorder="1" applyProtection="1"/>
    <xf numFmtId="37" fontId="9" fillId="2" borderId="19" xfId="0" applyNumberFormat="1" applyFont="1" applyFill="1" applyBorder="1" applyProtection="1"/>
    <xf numFmtId="0" fontId="9" fillId="2" borderId="12" xfId="0" quotePrefix="1" applyFont="1" applyFill="1" applyBorder="1" applyAlignment="1" applyProtection="1">
      <alignment horizontal="center"/>
    </xf>
    <xf numFmtId="0" fontId="9" fillId="2" borderId="13" xfId="0" applyFont="1" applyFill="1" applyBorder="1" applyAlignment="1" applyProtection="1">
      <alignment horizontal="center"/>
    </xf>
    <xf numFmtId="0" fontId="9" fillId="2" borderId="12" xfId="0" applyFont="1" applyFill="1" applyBorder="1" applyAlignment="1" applyProtection="1">
      <alignment horizontal="center"/>
    </xf>
    <xf numFmtId="0" fontId="9" fillId="0" borderId="12" xfId="0" applyFont="1" applyFill="1" applyBorder="1" applyAlignment="1" applyProtection="1">
      <alignment horizontal="center"/>
    </xf>
    <xf numFmtId="0" fontId="9" fillId="0" borderId="13" xfId="0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left"/>
    </xf>
    <xf numFmtId="37" fontId="9" fillId="0" borderId="19" xfId="0" applyNumberFormat="1" applyFont="1" applyFill="1" applyBorder="1"/>
    <xf numFmtId="37" fontId="5" fillId="2" borderId="19" xfId="0" applyNumberFormat="1" applyFont="1" applyFill="1" applyBorder="1"/>
    <xf numFmtId="37" fontId="5" fillId="2" borderId="0" xfId="0" applyNumberFormat="1" applyFont="1" applyFill="1"/>
    <xf numFmtId="37" fontId="9" fillId="0" borderId="19" xfId="1" applyNumberFormat="1" applyFont="1" applyFill="1" applyBorder="1"/>
    <xf numFmtId="37" fontId="9" fillId="0" borderId="19" xfId="1" applyNumberFormat="1" applyFont="1" applyFill="1" applyBorder="1" applyProtection="1"/>
    <xf numFmtId="37" fontId="9" fillId="2" borderId="19" xfId="1" applyNumberFormat="1" applyFont="1" applyFill="1" applyBorder="1" applyProtection="1"/>
    <xf numFmtId="37" fontId="9" fillId="2" borderId="19" xfId="0" applyNumberFormat="1" applyFont="1" applyFill="1" applyBorder="1"/>
    <xf numFmtId="0" fontId="5" fillId="2" borderId="19" xfId="0" applyFont="1" applyFill="1" applyBorder="1"/>
    <xf numFmtId="164" fontId="9" fillId="0" borderId="19" xfId="1" applyNumberFormat="1" applyFont="1" applyFill="1" applyBorder="1" applyProtection="1"/>
    <xf numFmtId="43" fontId="9" fillId="2" borderId="19" xfId="1" applyFont="1" applyFill="1" applyBorder="1" applyProtection="1"/>
  </cellXfs>
  <cellStyles count="4">
    <cellStyle name="Comma" xfId="1" builtinId="3"/>
    <cellStyle name="Normal" xfId="0" builtinId="0"/>
    <cellStyle name="Normal 2" xfId="2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5"/>
  <sheetViews>
    <sheetView tabSelected="1" view="pageBreakPreview" zoomScale="60" zoomScaleNormal="75" workbookViewId="0"/>
  </sheetViews>
  <sheetFormatPr defaultColWidth="8.33203125" defaultRowHeight="11.25"/>
  <cols>
    <col min="1" max="1" width="3.33203125" style="20" customWidth="1"/>
    <col min="2" max="2" width="10.83203125" style="20" customWidth="1"/>
    <col min="3" max="3" width="5" style="20" customWidth="1"/>
    <col min="4" max="4" width="8.1640625" style="20" customWidth="1"/>
    <col min="5" max="5" width="2.5" style="20" customWidth="1"/>
    <col min="6" max="6" width="134.1640625" style="20" customWidth="1"/>
    <col min="7" max="7" width="7.83203125" style="20" customWidth="1"/>
    <col min="8" max="8" width="4.6640625" style="20" customWidth="1"/>
    <col min="9" max="16384" width="8.33203125" style="20"/>
  </cols>
  <sheetData>
    <row r="1" spans="1:8" ht="15" customHeight="1">
      <c r="A1" s="35" t="str">
        <f>'P - 26 - 27'!H1</f>
        <v>Road Initials:  BNSF               Year 2016</v>
      </c>
      <c r="B1" s="26"/>
      <c r="C1" s="26"/>
      <c r="D1" s="26"/>
      <c r="E1" s="26"/>
      <c r="F1" s="26"/>
      <c r="G1" s="26"/>
      <c r="H1" s="37" t="s">
        <v>49</v>
      </c>
    </row>
    <row r="2" spans="1:8" ht="15" customHeight="1">
      <c r="A2" s="16"/>
      <c r="B2" s="17"/>
      <c r="C2" s="17"/>
      <c r="D2" s="17"/>
      <c r="E2" s="17"/>
      <c r="F2" s="17"/>
      <c r="G2" s="17"/>
      <c r="H2" s="18"/>
    </row>
    <row r="3" spans="1:8" ht="15" customHeight="1">
      <c r="A3" s="19"/>
      <c r="B3" s="128"/>
      <c r="C3" s="128"/>
      <c r="D3" s="128"/>
      <c r="E3" s="128"/>
      <c r="F3" s="128"/>
      <c r="G3" s="128"/>
      <c r="H3" s="21"/>
    </row>
    <row r="4" spans="1:8" ht="15" customHeight="1">
      <c r="A4" s="129"/>
      <c r="B4" s="130" t="s">
        <v>50</v>
      </c>
      <c r="C4" s="131"/>
      <c r="D4" s="131"/>
      <c r="E4" s="131"/>
      <c r="F4" s="131"/>
      <c r="G4" s="131"/>
      <c r="H4" s="132"/>
    </row>
    <row r="5" spans="1:8" ht="15" customHeight="1">
      <c r="A5" s="19"/>
      <c r="B5" s="128"/>
      <c r="C5" s="128"/>
      <c r="D5" s="128"/>
      <c r="E5" s="128"/>
      <c r="F5" s="128"/>
      <c r="G5" s="128"/>
      <c r="H5" s="21"/>
    </row>
    <row r="6" spans="1:8" ht="15" customHeight="1">
      <c r="A6" s="19"/>
      <c r="B6" s="35" t="s">
        <v>84</v>
      </c>
      <c r="C6" s="25"/>
      <c r="D6" s="25"/>
      <c r="E6" s="25"/>
      <c r="F6" s="25"/>
      <c r="G6" s="25"/>
      <c r="H6" s="21"/>
    </row>
    <row r="7" spans="1:8" ht="15" customHeight="1">
      <c r="A7" s="19"/>
      <c r="B7" s="35" t="s">
        <v>83</v>
      </c>
      <c r="C7" s="25"/>
      <c r="D7" s="25"/>
      <c r="E7" s="25"/>
      <c r="F7" s="25"/>
      <c r="G7" s="25"/>
      <c r="H7" s="21"/>
    </row>
    <row r="8" spans="1:8" ht="15" customHeight="1">
      <c r="A8" s="19"/>
      <c r="B8" s="35" t="s">
        <v>82</v>
      </c>
      <c r="C8" s="25"/>
      <c r="D8" s="25"/>
      <c r="E8" s="25"/>
      <c r="F8" s="25"/>
      <c r="G8" s="25"/>
      <c r="H8" s="21"/>
    </row>
    <row r="9" spans="1:8" ht="15" customHeight="1">
      <c r="A9" s="19"/>
      <c r="B9" s="35" t="s">
        <v>85</v>
      </c>
      <c r="C9" s="25"/>
      <c r="D9" s="25"/>
      <c r="E9" s="25"/>
      <c r="F9" s="25"/>
      <c r="G9" s="25"/>
      <c r="H9" s="21"/>
    </row>
    <row r="10" spans="1:8" ht="15" customHeight="1">
      <c r="A10" s="19"/>
      <c r="B10" s="36" t="s">
        <v>230</v>
      </c>
      <c r="C10" s="25"/>
      <c r="D10" s="25"/>
      <c r="E10" s="25"/>
      <c r="F10" s="25"/>
      <c r="G10" s="25"/>
      <c r="H10" s="21"/>
    </row>
    <row r="11" spans="1:8" ht="15" customHeight="1">
      <c r="A11" s="19"/>
      <c r="B11" s="35"/>
      <c r="C11" s="25"/>
      <c r="D11" s="25"/>
      <c r="E11" s="25"/>
      <c r="F11" s="25"/>
      <c r="G11" s="25"/>
      <c r="H11" s="21"/>
    </row>
    <row r="12" spans="1:8" ht="15" customHeight="1">
      <c r="A12" s="19"/>
      <c r="B12" s="25" t="s">
        <v>51</v>
      </c>
      <c r="C12" s="25"/>
      <c r="D12" s="25"/>
      <c r="E12" s="25"/>
      <c r="F12" s="25"/>
      <c r="G12" s="25"/>
      <c r="H12" s="21"/>
    </row>
    <row r="13" spans="1:8" ht="15" customHeight="1">
      <c r="A13" s="19"/>
      <c r="B13" s="25"/>
      <c r="C13" s="25"/>
      <c r="D13" s="25"/>
      <c r="E13" s="25"/>
      <c r="F13" s="25"/>
      <c r="G13" s="25"/>
      <c r="H13" s="21"/>
    </row>
    <row r="14" spans="1:8" ht="20.100000000000001" customHeight="1">
      <c r="A14" s="19"/>
      <c r="C14" s="35" t="s">
        <v>107</v>
      </c>
      <c r="D14" s="35"/>
      <c r="E14" s="25" t="s">
        <v>108</v>
      </c>
      <c r="H14" s="21"/>
    </row>
    <row r="15" spans="1:8" ht="20.100000000000001" customHeight="1">
      <c r="A15" s="19"/>
      <c r="C15" s="25"/>
      <c r="D15" s="25"/>
      <c r="E15" s="25"/>
      <c r="F15" s="35" t="s">
        <v>103</v>
      </c>
      <c r="G15" s="35"/>
      <c r="H15" s="21"/>
    </row>
    <row r="16" spans="1:8" ht="20.100000000000001" customHeight="1">
      <c r="A16" s="19"/>
      <c r="C16" s="25"/>
      <c r="D16" s="25"/>
      <c r="E16" s="25"/>
      <c r="F16" s="35" t="s">
        <v>104</v>
      </c>
      <c r="G16" s="35"/>
      <c r="H16" s="21"/>
    </row>
    <row r="17" spans="1:8" ht="20.100000000000001" customHeight="1">
      <c r="A17" s="19"/>
      <c r="C17" s="25"/>
      <c r="D17" s="25"/>
      <c r="E17" s="25"/>
      <c r="F17" s="35" t="s">
        <v>105</v>
      </c>
      <c r="G17" s="35"/>
      <c r="H17" s="21"/>
    </row>
    <row r="18" spans="1:8" ht="20.100000000000001" customHeight="1">
      <c r="A18" s="19"/>
      <c r="C18" s="25"/>
      <c r="D18" s="25"/>
      <c r="E18" s="25"/>
      <c r="F18" s="35" t="s">
        <v>106</v>
      </c>
      <c r="G18" s="35"/>
      <c r="H18" s="21"/>
    </row>
    <row r="19" spans="1:8" ht="20.100000000000001" customHeight="1">
      <c r="A19" s="19"/>
      <c r="C19" s="35" t="s">
        <v>109</v>
      </c>
      <c r="D19" s="35"/>
      <c r="E19" s="36" t="s">
        <v>110</v>
      </c>
      <c r="F19" s="25"/>
      <c r="G19" s="25"/>
      <c r="H19" s="21"/>
    </row>
    <row r="20" spans="1:8" ht="20.100000000000001" customHeight="1">
      <c r="A20" s="19"/>
      <c r="C20" s="35" t="s">
        <v>111</v>
      </c>
      <c r="D20" s="35"/>
      <c r="E20" s="36" t="s">
        <v>112</v>
      </c>
      <c r="F20" s="25"/>
      <c r="G20" s="25"/>
      <c r="H20" s="21"/>
    </row>
    <row r="21" spans="1:8" ht="20.100000000000001" customHeight="1">
      <c r="A21" s="19"/>
      <c r="C21" s="35" t="s">
        <v>113</v>
      </c>
      <c r="D21" s="35"/>
      <c r="E21" s="36" t="s">
        <v>114</v>
      </c>
      <c r="F21" s="25"/>
      <c r="G21" s="25"/>
      <c r="H21" s="21"/>
    </row>
    <row r="22" spans="1:8" ht="20.100000000000001" customHeight="1">
      <c r="A22" s="19"/>
      <c r="C22" s="35" t="s">
        <v>115</v>
      </c>
      <c r="D22" s="35"/>
      <c r="E22" s="36" t="s">
        <v>116</v>
      </c>
      <c r="F22" s="25"/>
      <c r="G22" s="25"/>
      <c r="H22" s="21"/>
    </row>
    <row r="23" spans="1:8" ht="20.100000000000001" customHeight="1">
      <c r="A23" s="19"/>
      <c r="B23" s="25"/>
      <c r="C23" s="25"/>
      <c r="D23" s="25"/>
      <c r="E23" s="25"/>
      <c r="F23" s="25"/>
      <c r="G23" s="25"/>
      <c r="H23" s="21"/>
    </row>
    <row r="24" spans="1:8" ht="15" customHeight="1">
      <c r="A24" s="19"/>
      <c r="B24" s="25" t="s">
        <v>52</v>
      </c>
      <c r="C24" s="25"/>
      <c r="D24" s="25"/>
      <c r="E24" s="25"/>
      <c r="F24" s="25"/>
      <c r="G24" s="25"/>
      <c r="H24" s="21"/>
    </row>
    <row r="25" spans="1:8" ht="15" customHeight="1">
      <c r="A25" s="19"/>
      <c r="B25" s="25"/>
      <c r="C25" s="25"/>
      <c r="D25" s="25"/>
      <c r="E25" s="25"/>
      <c r="F25" s="25"/>
      <c r="G25" s="25"/>
      <c r="H25" s="21"/>
    </row>
    <row r="26" spans="1:8" ht="15" customHeight="1">
      <c r="A26" s="19"/>
      <c r="B26" s="35" t="s">
        <v>86</v>
      </c>
      <c r="C26" s="25"/>
      <c r="D26" s="25"/>
      <c r="E26" s="25"/>
      <c r="F26" s="25"/>
      <c r="G26" s="25"/>
      <c r="H26" s="21"/>
    </row>
    <row r="27" spans="1:8" ht="15" customHeight="1">
      <c r="A27" s="19"/>
      <c r="B27" s="35" t="s">
        <v>87</v>
      </c>
      <c r="C27" s="25"/>
      <c r="D27" s="25"/>
      <c r="E27" s="25"/>
      <c r="F27" s="25"/>
      <c r="G27" s="25"/>
      <c r="H27" s="21"/>
    </row>
    <row r="28" spans="1:8" ht="15" customHeight="1">
      <c r="A28" s="19"/>
      <c r="B28" s="35"/>
      <c r="C28" s="25"/>
      <c r="D28" s="25"/>
      <c r="E28" s="25"/>
      <c r="F28" s="25"/>
      <c r="G28" s="25"/>
      <c r="H28" s="21"/>
    </row>
    <row r="29" spans="1:8" ht="15" customHeight="1">
      <c r="A29" s="19"/>
      <c r="B29" s="35"/>
      <c r="C29" s="37" t="s">
        <v>117</v>
      </c>
      <c r="D29" s="37"/>
      <c r="E29" s="25" t="s">
        <v>118</v>
      </c>
      <c r="F29" s="25"/>
      <c r="G29" s="25"/>
      <c r="H29" s="21"/>
    </row>
    <row r="30" spans="1:8" ht="15" customHeight="1">
      <c r="A30" s="19"/>
      <c r="B30" s="25"/>
      <c r="C30" s="25"/>
      <c r="D30" s="25"/>
      <c r="E30" s="25"/>
      <c r="F30" s="25"/>
      <c r="G30" s="25"/>
      <c r="H30" s="21"/>
    </row>
    <row r="31" spans="1:8" ht="20.100000000000001" customHeight="1">
      <c r="A31" s="19"/>
      <c r="B31" s="25"/>
      <c r="C31" s="37" t="s">
        <v>119</v>
      </c>
      <c r="D31" s="25"/>
      <c r="E31" s="25" t="s">
        <v>129</v>
      </c>
      <c r="F31" s="25"/>
      <c r="G31" s="25"/>
      <c r="H31" s="21"/>
    </row>
    <row r="32" spans="1:8" ht="20.100000000000001" customHeight="1">
      <c r="A32" s="19"/>
      <c r="B32" s="38"/>
      <c r="C32" s="40" t="s">
        <v>120</v>
      </c>
      <c r="D32" s="39"/>
      <c r="E32" s="39" t="s">
        <v>130</v>
      </c>
      <c r="F32" s="39"/>
      <c r="G32" s="39"/>
      <c r="H32" s="21"/>
    </row>
    <row r="33" spans="1:8" ht="20.100000000000001" customHeight="1">
      <c r="A33" s="19"/>
      <c r="B33" s="38"/>
      <c r="C33" s="40" t="s">
        <v>121</v>
      </c>
      <c r="D33" s="39"/>
      <c r="E33" s="39" t="s">
        <v>131</v>
      </c>
      <c r="F33" s="39"/>
      <c r="G33" s="39"/>
      <c r="H33" s="21"/>
    </row>
    <row r="34" spans="1:8" ht="20.100000000000001" customHeight="1">
      <c r="A34" s="19"/>
      <c r="B34" s="38"/>
      <c r="C34" s="37" t="s">
        <v>122</v>
      </c>
      <c r="D34" s="25"/>
      <c r="E34" s="25" t="s">
        <v>231</v>
      </c>
      <c r="F34" s="25"/>
      <c r="G34" s="25"/>
      <c r="H34" s="21"/>
    </row>
    <row r="35" spans="1:8" ht="20.100000000000001" customHeight="1">
      <c r="A35" s="19"/>
      <c r="B35" s="38"/>
      <c r="C35" s="37" t="s">
        <v>123</v>
      </c>
      <c r="D35" s="25"/>
      <c r="E35" s="25" t="s">
        <v>132</v>
      </c>
      <c r="F35" s="25"/>
      <c r="G35" s="25"/>
      <c r="H35" s="21"/>
    </row>
    <row r="36" spans="1:8" ht="20.100000000000001" customHeight="1">
      <c r="A36" s="19"/>
      <c r="B36" s="38"/>
      <c r="C36" s="37" t="s">
        <v>124</v>
      </c>
      <c r="D36" s="25"/>
      <c r="E36" s="25" t="s">
        <v>133</v>
      </c>
      <c r="F36" s="25"/>
      <c r="G36" s="25"/>
      <c r="H36" s="21"/>
    </row>
    <row r="37" spans="1:8" ht="20.100000000000001" customHeight="1">
      <c r="A37" s="19"/>
      <c r="B37" s="38"/>
      <c r="C37" s="37" t="s">
        <v>125</v>
      </c>
      <c r="D37" s="25"/>
      <c r="E37" s="25" t="s">
        <v>134</v>
      </c>
      <c r="F37" s="25"/>
      <c r="G37" s="25"/>
      <c r="H37" s="21"/>
    </row>
    <row r="38" spans="1:8" ht="20.100000000000001" customHeight="1">
      <c r="A38" s="19"/>
      <c r="B38" s="38"/>
      <c r="C38" s="37" t="s">
        <v>126</v>
      </c>
      <c r="D38" s="25"/>
      <c r="E38" s="25" t="s">
        <v>135</v>
      </c>
      <c r="F38" s="25"/>
      <c r="G38" s="25"/>
      <c r="H38" s="21"/>
    </row>
    <row r="39" spans="1:8" ht="20.100000000000001" customHeight="1">
      <c r="A39" s="19"/>
      <c r="B39" s="38"/>
      <c r="C39" s="37" t="s">
        <v>127</v>
      </c>
      <c r="D39" s="25"/>
      <c r="E39" s="25" t="s">
        <v>136</v>
      </c>
      <c r="F39" s="25"/>
      <c r="G39" s="25"/>
      <c r="H39" s="21"/>
    </row>
    <row r="40" spans="1:8" ht="20.100000000000001" customHeight="1">
      <c r="A40" s="19"/>
      <c r="B40" s="38"/>
      <c r="C40" s="37" t="s">
        <v>128</v>
      </c>
      <c r="D40" s="25"/>
      <c r="E40" s="25" t="s">
        <v>137</v>
      </c>
      <c r="F40" s="25"/>
      <c r="G40" s="25"/>
      <c r="H40" s="21"/>
    </row>
    <row r="41" spans="1:8" ht="20.100000000000001" customHeight="1">
      <c r="A41" s="19"/>
      <c r="B41" s="25"/>
      <c r="C41" s="25"/>
      <c r="D41" s="25"/>
      <c r="E41" s="25"/>
      <c r="F41" s="25"/>
      <c r="G41" s="25"/>
      <c r="H41" s="21"/>
    </row>
    <row r="42" spans="1:8" ht="15" customHeight="1">
      <c r="A42" s="19"/>
      <c r="B42" s="35" t="s">
        <v>88</v>
      </c>
      <c r="C42" s="25"/>
      <c r="D42" s="25"/>
      <c r="E42" s="25"/>
      <c r="F42" s="25"/>
      <c r="G42" s="25"/>
      <c r="H42" s="21"/>
    </row>
    <row r="43" spans="1:8" ht="15" customHeight="1">
      <c r="A43" s="19"/>
      <c r="B43" s="35" t="s">
        <v>89</v>
      </c>
      <c r="C43" s="25"/>
      <c r="D43" s="25"/>
      <c r="E43" s="25"/>
      <c r="F43" s="25"/>
      <c r="G43" s="25"/>
      <c r="H43" s="21"/>
    </row>
    <row r="44" spans="1:8" ht="15" customHeight="1">
      <c r="A44" s="19"/>
      <c r="B44" s="35" t="s">
        <v>90</v>
      </c>
      <c r="C44" s="25"/>
      <c r="D44" s="25"/>
      <c r="E44" s="25"/>
      <c r="F44" s="25"/>
      <c r="G44" s="25"/>
      <c r="H44" s="21"/>
    </row>
    <row r="45" spans="1:8" ht="15" customHeight="1">
      <c r="A45" s="19"/>
      <c r="B45" s="35" t="s">
        <v>91</v>
      </c>
      <c r="C45" s="25"/>
      <c r="D45" s="25"/>
      <c r="E45" s="25"/>
      <c r="F45" s="25"/>
      <c r="G45" s="25"/>
      <c r="H45" s="21"/>
    </row>
    <row r="46" spans="1:8" ht="15" customHeight="1">
      <c r="A46" s="19"/>
      <c r="B46" s="36" t="s">
        <v>92</v>
      </c>
      <c r="C46" s="25"/>
      <c r="D46" s="25"/>
      <c r="E46" s="25"/>
      <c r="F46" s="25"/>
      <c r="G46" s="25"/>
      <c r="H46" s="21"/>
    </row>
    <row r="47" spans="1:8" ht="15" customHeight="1">
      <c r="A47" s="19"/>
      <c r="B47" s="36"/>
      <c r="C47" s="25"/>
      <c r="D47" s="25"/>
      <c r="E47" s="25"/>
      <c r="F47" s="25"/>
      <c r="G47" s="25"/>
      <c r="H47" s="21"/>
    </row>
    <row r="48" spans="1:8" ht="15" customHeight="1">
      <c r="A48" s="19"/>
      <c r="B48" s="35" t="s">
        <v>93</v>
      </c>
      <c r="C48" s="25"/>
      <c r="D48" s="25"/>
      <c r="E48" s="25"/>
      <c r="F48" s="25"/>
      <c r="G48" s="25"/>
      <c r="H48" s="21"/>
    </row>
    <row r="49" spans="1:8" ht="15" customHeight="1">
      <c r="A49" s="19"/>
      <c r="B49" s="35" t="s">
        <v>94</v>
      </c>
      <c r="C49" s="25"/>
      <c r="D49" s="25"/>
      <c r="E49" s="25"/>
      <c r="F49" s="25"/>
      <c r="G49" s="25"/>
      <c r="H49" s="21"/>
    </row>
    <row r="50" spans="1:8" ht="15" customHeight="1">
      <c r="A50" s="19"/>
      <c r="B50" s="35" t="s">
        <v>95</v>
      </c>
      <c r="C50" s="25"/>
      <c r="D50" s="25"/>
      <c r="E50" s="25"/>
      <c r="F50" s="25"/>
      <c r="G50" s="25"/>
      <c r="H50" s="21"/>
    </row>
    <row r="51" spans="1:8" ht="15" customHeight="1">
      <c r="A51" s="19"/>
      <c r="B51" s="35"/>
      <c r="C51" s="25"/>
      <c r="D51" s="25"/>
      <c r="E51" s="25"/>
      <c r="F51" s="25"/>
      <c r="G51" s="25"/>
      <c r="H51" s="21"/>
    </row>
    <row r="52" spans="1:8" ht="15" customHeight="1">
      <c r="A52" s="19"/>
      <c r="B52" s="35" t="s">
        <v>96</v>
      </c>
      <c r="C52" s="25"/>
      <c r="D52" s="25"/>
      <c r="E52" s="25"/>
      <c r="F52" s="25"/>
      <c r="G52" s="25"/>
      <c r="H52" s="21"/>
    </row>
    <row r="53" spans="1:8" ht="15" customHeight="1">
      <c r="A53" s="19"/>
      <c r="B53" s="35" t="s">
        <v>97</v>
      </c>
      <c r="C53" s="25"/>
      <c r="D53" s="25"/>
      <c r="E53" s="25"/>
      <c r="F53" s="25"/>
      <c r="G53" s="25"/>
      <c r="H53" s="21"/>
    </row>
    <row r="54" spans="1:8" ht="15" customHeight="1">
      <c r="A54" s="19"/>
      <c r="B54" s="35" t="s">
        <v>98</v>
      </c>
      <c r="C54" s="25"/>
      <c r="D54" s="25"/>
      <c r="E54" s="25"/>
      <c r="F54" s="25"/>
      <c r="G54" s="25"/>
      <c r="H54" s="21"/>
    </row>
    <row r="55" spans="1:8" ht="15" customHeight="1">
      <c r="A55" s="19"/>
      <c r="B55" s="36" t="s">
        <v>99</v>
      </c>
      <c r="C55" s="25"/>
      <c r="D55" s="25"/>
      <c r="E55" s="25"/>
      <c r="F55" s="25"/>
      <c r="G55" s="25"/>
      <c r="H55" s="21"/>
    </row>
    <row r="56" spans="1:8" ht="15" customHeight="1">
      <c r="A56" s="19"/>
      <c r="B56" s="35"/>
      <c r="C56" s="25"/>
      <c r="D56" s="25"/>
      <c r="E56" s="25"/>
      <c r="F56" s="25"/>
      <c r="G56" s="25"/>
      <c r="H56" s="21"/>
    </row>
    <row r="57" spans="1:8" ht="15" customHeight="1">
      <c r="A57" s="19"/>
      <c r="B57" s="25" t="s">
        <v>53</v>
      </c>
      <c r="C57" s="25"/>
      <c r="D57" s="25"/>
      <c r="E57" s="25"/>
      <c r="F57" s="25"/>
      <c r="G57" s="25"/>
      <c r="H57" s="21"/>
    </row>
    <row r="58" spans="1:8" ht="15" customHeight="1">
      <c r="A58" s="19"/>
      <c r="B58" s="25"/>
      <c r="C58" s="25"/>
      <c r="D58" s="25"/>
      <c r="E58" s="25"/>
      <c r="F58" s="25"/>
      <c r="G58" s="25"/>
      <c r="H58" s="21"/>
    </row>
    <row r="59" spans="1:8" ht="15" customHeight="1">
      <c r="A59" s="19"/>
      <c r="B59" s="35" t="s">
        <v>100</v>
      </c>
      <c r="C59" s="25"/>
      <c r="D59" s="25"/>
      <c r="E59" s="25"/>
      <c r="F59" s="25"/>
      <c r="G59" s="25"/>
      <c r="H59" s="21"/>
    </row>
    <row r="60" spans="1:8" ht="15" customHeight="1">
      <c r="A60" s="19"/>
      <c r="B60" s="35"/>
      <c r="C60" s="25"/>
      <c r="D60" s="25"/>
      <c r="E60" s="25"/>
      <c r="F60" s="25"/>
      <c r="G60" s="25"/>
      <c r="H60" s="21"/>
    </row>
    <row r="61" spans="1:8" ht="15" customHeight="1">
      <c r="A61" s="19"/>
      <c r="B61" s="25" t="s">
        <v>54</v>
      </c>
      <c r="C61" s="25"/>
      <c r="D61" s="25"/>
      <c r="E61" s="25"/>
      <c r="F61" s="25"/>
      <c r="G61" s="25"/>
      <c r="H61" s="21"/>
    </row>
    <row r="62" spans="1:8" ht="15" customHeight="1">
      <c r="A62" s="19"/>
      <c r="B62" s="25"/>
      <c r="C62" s="25"/>
      <c r="D62" s="25"/>
      <c r="E62" s="25"/>
      <c r="F62" s="25"/>
      <c r="G62" s="25"/>
      <c r="H62" s="21"/>
    </row>
    <row r="63" spans="1:8" ht="15" customHeight="1">
      <c r="A63" s="19"/>
      <c r="B63" s="35" t="s">
        <v>101</v>
      </c>
      <c r="C63" s="25"/>
      <c r="D63" s="25"/>
      <c r="E63" s="25"/>
      <c r="F63" s="25"/>
      <c r="G63" s="25"/>
      <c r="H63" s="21"/>
    </row>
    <row r="64" spans="1:8" ht="15" customHeight="1">
      <c r="A64" s="19"/>
      <c r="B64" s="25" t="s">
        <v>102</v>
      </c>
      <c r="C64" s="25"/>
      <c r="D64" s="25"/>
      <c r="E64" s="25"/>
      <c r="F64" s="25"/>
      <c r="G64" s="25"/>
      <c r="H64" s="21"/>
    </row>
    <row r="65" spans="1:8" ht="15" customHeight="1">
      <c r="A65" s="19"/>
      <c r="B65" s="25"/>
      <c r="C65" s="25"/>
      <c r="D65" s="25"/>
      <c r="E65" s="25"/>
      <c r="F65" s="25"/>
      <c r="G65" s="25"/>
      <c r="H65" s="21"/>
    </row>
    <row r="66" spans="1:8" ht="15" customHeight="1">
      <c r="A66" s="19"/>
      <c r="B66" s="25"/>
      <c r="C66" s="25"/>
      <c r="D66" s="25"/>
      <c r="E66" s="25"/>
      <c r="F66" s="25"/>
      <c r="G66" s="25"/>
      <c r="H66" s="21"/>
    </row>
    <row r="67" spans="1:8" ht="15" customHeight="1">
      <c r="A67" s="19"/>
      <c r="H67" s="21"/>
    </row>
    <row r="68" spans="1:8" ht="15" customHeight="1">
      <c r="A68" s="19"/>
      <c r="H68" s="21"/>
    </row>
    <row r="69" spans="1:8" ht="15" customHeight="1">
      <c r="A69" s="19"/>
      <c r="H69" s="21"/>
    </row>
    <row r="70" spans="1:8" ht="15" customHeight="1">
      <c r="A70" s="19"/>
      <c r="H70" s="21"/>
    </row>
    <row r="71" spans="1:8" ht="15" customHeight="1">
      <c r="A71" s="19"/>
      <c r="H71" s="21"/>
    </row>
    <row r="72" spans="1:8" ht="15" customHeight="1">
      <c r="A72" s="19"/>
      <c r="H72" s="21"/>
    </row>
    <row r="73" spans="1:8" ht="15" customHeight="1">
      <c r="A73" s="19"/>
      <c r="H73" s="21"/>
    </row>
    <row r="74" spans="1:8" ht="15" customHeight="1">
      <c r="A74" s="19"/>
      <c r="H74" s="21"/>
    </row>
    <row r="75" spans="1:8" ht="15" customHeight="1">
      <c r="A75" s="19"/>
      <c r="H75" s="21"/>
    </row>
    <row r="76" spans="1:8" ht="15" customHeight="1">
      <c r="A76" s="19"/>
      <c r="H76" s="21"/>
    </row>
    <row r="77" spans="1:8" ht="15" customHeight="1">
      <c r="A77" s="19"/>
      <c r="H77" s="21"/>
    </row>
    <row r="78" spans="1:8" ht="15" customHeight="1">
      <c r="A78" s="19"/>
      <c r="H78" s="21"/>
    </row>
    <row r="79" spans="1:8" ht="15" customHeight="1">
      <c r="A79" s="19"/>
      <c r="H79" s="21"/>
    </row>
    <row r="80" spans="1:8" ht="15" customHeight="1">
      <c r="A80" s="19"/>
      <c r="H80" s="21"/>
    </row>
    <row r="81" spans="1:8" ht="15" customHeight="1">
      <c r="A81" s="19"/>
      <c r="H81" s="21"/>
    </row>
    <row r="82" spans="1:8" ht="15" customHeight="1">
      <c r="A82" s="19"/>
      <c r="H82" s="21"/>
    </row>
    <row r="83" spans="1:8" ht="15" customHeight="1">
      <c r="A83" s="19"/>
      <c r="H83" s="21"/>
    </row>
    <row r="84" spans="1:8" ht="15" customHeight="1">
      <c r="A84" s="22"/>
      <c r="B84" s="23"/>
      <c r="C84" s="23"/>
      <c r="D84" s="23"/>
      <c r="E84" s="23"/>
      <c r="F84" s="23"/>
      <c r="G84" s="23"/>
      <c r="H84" s="24"/>
    </row>
    <row r="85" spans="1:8" ht="15" customHeight="1">
      <c r="A85" s="25" t="s">
        <v>48</v>
      </c>
      <c r="B85" s="25"/>
      <c r="C85" s="25"/>
      <c r="D85" s="25"/>
      <c r="E85" s="25"/>
      <c r="F85" s="25"/>
      <c r="G85" s="25"/>
      <c r="H85" s="25"/>
    </row>
  </sheetData>
  <phoneticPr fontId="0" type="noConversion"/>
  <printOptions horizontalCentered="1"/>
  <pageMargins left="0.75" right="0.75" top="0.5" bottom="0.5" header="0.5" footer="0.5"/>
  <pageSetup scale="5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Q266"/>
  <sheetViews>
    <sheetView showGridLines="0" showZeros="0" view="pageBreakPreview" zoomScale="72" zoomScaleNormal="88" zoomScaleSheetLayoutView="72" workbookViewId="0"/>
  </sheetViews>
  <sheetFormatPr defaultColWidth="0" defaultRowHeight="11.25" zeroHeight="1"/>
  <cols>
    <col min="1" max="1" width="5" style="2" customWidth="1"/>
    <col min="2" max="2" width="10.6640625" style="2" customWidth="1"/>
    <col min="3" max="3" width="10" style="2" customWidth="1"/>
    <col min="4" max="4" width="10.1640625" style="2" customWidth="1"/>
    <col min="5" max="5" width="63" style="2" customWidth="1"/>
    <col min="6" max="6" width="23.1640625" style="2" customWidth="1"/>
    <col min="7" max="7" width="18.1640625" style="2" customWidth="1"/>
    <col min="8" max="8" width="5" style="2" customWidth="1"/>
    <col min="9" max="9" width="4.6640625" style="2" customWidth="1"/>
    <col min="10" max="10" width="20.6640625" style="2" customWidth="1"/>
    <col min="11" max="11" width="19" style="2" customWidth="1"/>
    <col min="12" max="12" width="18.83203125" style="2" customWidth="1"/>
    <col min="13" max="13" width="19.33203125" style="2" customWidth="1"/>
    <col min="14" max="14" width="17.83203125" style="2" customWidth="1"/>
    <col min="15" max="15" width="19.1640625" style="2" customWidth="1"/>
    <col min="16" max="16" width="17.33203125" style="2" customWidth="1"/>
    <col min="17" max="17" width="6.6640625" style="2" customWidth="1"/>
    <col min="18" max="20" width="9.33203125" style="2" customWidth="1"/>
    <col min="21" max="16384" width="0" style="2" hidden="1"/>
  </cols>
  <sheetData>
    <row r="1" spans="1:17" ht="12" customHeight="1">
      <c r="A1" s="27">
        <v>26</v>
      </c>
      <c r="B1" s="27"/>
      <c r="C1" s="28"/>
      <c r="D1" s="28"/>
      <c r="E1" s="33"/>
      <c r="F1" s="27"/>
      <c r="G1" s="33"/>
      <c r="H1" s="31" t="s">
        <v>249</v>
      </c>
      <c r="I1" s="34" t="str">
        <f>H1</f>
        <v>Road Initials:  BNSF               Year 2016</v>
      </c>
      <c r="J1" s="27"/>
      <c r="K1" s="27"/>
      <c r="L1" s="29"/>
      <c r="M1" s="28"/>
      <c r="N1" s="28"/>
      <c r="O1" s="28"/>
      <c r="P1" s="28"/>
      <c r="Q1" s="30">
        <v>27</v>
      </c>
    </row>
    <row r="2" spans="1:17" ht="12" customHeight="1">
      <c r="A2" s="42" t="s">
        <v>154</v>
      </c>
      <c r="B2" s="3"/>
      <c r="C2" s="3"/>
      <c r="D2" s="3"/>
      <c r="E2" s="3"/>
      <c r="F2" s="3"/>
      <c r="G2" s="3"/>
      <c r="H2" s="4"/>
      <c r="I2" s="42" t="s">
        <v>153</v>
      </c>
      <c r="J2" s="47"/>
      <c r="K2" s="47"/>
      <c r="L2" s="47"/>
      <c r="M2" s="47"/>
      <c r="N2" s="47"/>
      <c r="O2" s="47"/>
      <c r="P2" s="3"/>
      <c r="Q2" s="4"/>
    </row>
    <row r="3" spans="1:17" ht="12" customHeight="1">
      <c r="A3" s="41" t="s">
        <v>0</v>
      </c>
      <c r="B3" s="5"/>
      <c r="C3" s="5"/>
      <c r="D3" s="5"/>
      <c r="E3" s="5"/>
      <c r="F3" s="5"/>
      <c r="G3" s="5"/>
      <c r="H3" s="6"/>
      <c r="I3" s="41" t="s">
        <v>0</v>
      </c>
      <c r="J3" s="48"/>
      <c r="K3" s="48"/>
      <c r="L3" s="48"/>
      <c r="M3" s="48"/>
      <c r="N3" s="48"/>
      <c r="O3" s="48"/>
      <c r="P3" s="5"/>
      <c r="Q3" s="6"/>
    </row>
    <row r="4" spans="1:17" ht="48" customHeight="1">
      <c r="A4" s="41"/>
      <c r="B4" s="5"/>
      <c r="C4" s="5"/>
      <c r="D4" s="5"/>
      <c r="E4" s="5"/>
      <c r="F4" s="5"/>
      <c r="G4" s="5"/>
      <c r="H4" s="6"/>
      <c r="I4" s="41"/>
      <c r="J4" s="48"/>
      <c r="K4" s="48"/>
      <c r="L4" s="48"/>
      <c r="M4" s="48"/>
      <c r="N4" s="48"/>
      <c r="O4" s="48"/>
      <c r="P4" s="5"/>
      <c r="Q4" s="6"/>
    </row>
    <row r="5" spans="1:17" ht="12" customHeight="1">
      <c r="A5" s="7"/>
      <c r="B5" s="8"/>
      <c r="C5" s="8"/>
      <c r="D5" s="8"/>
      <c r="E5" s="8"/>
      <c r="F5" s="8"/>
      <c r="G5" s="8"/>
      <c r="H5" s="9"/>
      <c r="I5" s="45"/>
      <c r="J5" s="44"/>
      <c r="K5" s="44"/>
      <c r="L5" s="44"/>
      <c r="M5" s="44"/>
      <c r="N5" s="44"/>
      <c r="O5" s="44"/>
      <c r="P5" s="8"/>
      <c r="Q5" s="9"/>
    </row>
    <row r="6" spans="1:17" ht="12" customHeight="1">
      <c r="A6" s="43" t="s">
        <v>1</v>
      </c>
      <c r="B6" s="60" t="s">
        <v>138</v>
      </c>
      <c r="C6" s="8"/>
      <c r="D6" s="8"/>
      <c r="E6" s="8"/>
      <c r="F6" s="8"/>
      <c r="G6" s="8"/>
      <c r="H6" s="9"/>
      <c r="I6" s="43" t="s">
        <v>2</v>
      </c>
      <c r="J6" s="60" t="s">
        <v>180</v>
      </c>
      <c r="K6" s="44"/>
      <c r="L6" s="44"/>
      <c r="M6" s="44"/>
      <c r="N6" s="44"/>
      <c r="O6" s="44"/>
      <c r="P6" s="8"/>
      <c r="Q6" s="9"/>
    </row>
    <row r="7" spans="1:17" ht="12" customHeight="1">
      <c r="A7" s="61" t="s">
        <v>178</v>
      </c>
      <c r="B7" s="44"/>
      <c r="C7" s="8"/>
      <c r="D7" s="8"/>
      <c r="E7" s="8"/>
      <c r="F7" s="8"/>
      <c r="G7" s="8"/>
      <c r="H7" s="9"/>
      <c r="I7" s="61" t="s">
        <v>174</v>
      </c>
      <c r="J7" s="44"/>
      <c r="K7" s="44"/>
      <c r="L7" s="44"/>
      <c r="M7" s="44"/>
      <c r="N7" s="44"/>
      <c r="O7" s="44"/>
      <c r="P7" s="8"/>
      <c r="Q7" s="9"/>
    </row>
    <row r="8" spans="1:17" ht="12" customHeight="1">
      <c r="A8" s="7"/>
      <c r="B8" s="1"/>
      <c r="C8" s="8"/>
      <c r="D8" s="8"/>
      <c r="E8" s="8"/>
      <c r="F8" s="8"/>
      <c r="G8" s="8"/>
      <c r="H8" s="9"/>
      <c r="I8" s="61" t="s">
        <v>146</v>
      </c>
      <c r="J8" s="44"/>
      <c r="K8" s="44"/>
      <c r="L8" s="44"/>
      <c r="M8" s="44"/>
      <c r="N8" s="44"/>
      <c r="O8" s="44"/>
      <c r="P8" s="8"/>
      <c r="Q8" s="9"/>
    </row>
    <row r="9" spans="1:17" ht="12" customHeight="1">
      <c r="A9" s="43" t="s">
        <v>3</v>
      </c>
      <c r="B9" s="60" t="s">
        <v>139</v>
      </c>
      <c r="C9" s="8"/>
      <c r="D9" s="8"/>
      <c r="E9" s="8"/>
      <c r="F9" s="8"/>
      <c r="G9" s="8"/>
      <c r="H9" s="9"/>
      <c r="I9" s="45"/>
      <c r="J9" s="44"/>
      <c r="K9" s="44"/>
      <c r="L9" s="44"/>
      <c r="M9" s="44"/>
      <c r="N9" s="44"/>
      <c r="O9" s="44"/>
      <c r="P9" s="8"/>
      <c r="Q9" s="9"/>
    </row>
    <row r="10" spans="1:17" ht="12" customHeight="1">
      <c r="A10" s="61" t="s">
        <v>140</v>
      </c>
      <c r="B10" s="44"/>
      <c r="C10" s="8"/>
      <c r="D10" s="8"/>
      <c r="E10" s="8"/>
      <c r="F10" s="8"/>
      <c r="G10" s="8"/>
      <c r="H10" s="9"/>
      <c r="I10" s="43" t="s">
        <v>4</v>
      </c>
      <c r="J10" s="60" t="s">
        <v>147</v>
      </c>
      <c r="K10" s="44"/>
      <c r="L10" s="44"/>
      <c r="M10" s="44"/>
      <c r="N10" s="44"/>
      <c r="O10" s="44"/>
      <c r="P10" s="8"/>
      <c r="Q10" s="9"/>
    </row>
    <row r="11" spans="1:17" ht="12" customHeight="1">
      <c r="A11" s="7"/>
      <c r="B11" s="8"/>
      <c r="C11" s="8"/>
      <c r="D11" s="8"/>
      <c r="E11" s="8"/>
      <c r="F11" s="8"/>
      <c r="G11" s="8"/>
      <c r="H11" s="9"/>
      <c r="I11" s="45"/>
      <c r="J11" s="44"/>
      <c r="K11" s="44"/>
      <c r="L11" s="44"/>
      <c r="M11" s="44"/>
      <c r="N11" s="44"/>
      <c r="O11" s="44"/>
      <c r="P11" s="8"/>
      <c r="Q11" s="9"/>
    </row>
    <row r="12" spans="1:17" ht="12" customHeight="1">
      <c r="A12" s="43" t="s">
        <v>5</v>
      </c>
      <c r="B12" s="60" t="s">
        <v>141</v>
      </c>
      <c r="C12" s="8"/>
      <c r="D12" s="8"/>
      <c r="E12" s="8"/>
      <c r="F12" s="8"/>
      <c r="G12" s="8"/>
      <c r="H12" s="9"/>
      <c r="I12" s="43" t="s">
        <v>6</v>
      </c>
      <c r="J12" s="60" t="s">
        <v>148</v>
      </c>
      <c r="K12" s="44"/>
      <c r="L12" s="44"/>
      <c r="M12" s="44"/>
      <c r="N12" s="44"/>
      <c r="O12" s="44"/>
      <c r="P12" s="8"/>
      <c r="Q12" s="9"/>
    </row>
    <row r="13" spans="1:17" ht="12" customHeight="1">
      <c r="A13" s="61" t="s">
        <v>179</v>
      </c>
      <c r="B13" s="44"/>
      <c r="C13" s="8"/>
      <c r="D13" s="8"/>
      <c r="E13" s="8"/>
      <c r="F13" s="8"/>
      <c r="G13" s="8"/>
      <c r="H13" s="9"/>
      <c r="I13" s="45"/>
      <c r="J13" s="44"/>
      <c r="K13" s="44"/>
      <c r="L13" s="44"/>
      <c r="M13" s="44"/>
      <c r="N13" s="44"/>
      <c r="O13" s="44"/>
      <c r="P13" s="8"/>
      <c r="Q13" s="9"/>
    </row>
    <row r="14" spans="1:17" ht="12" customHeight="1">
      <c r="A14" s="7"/>
      <c r="B14" s="8"/>
      <c r="C14" s="8"/>
      <c r="D14" s="8"/>
      <c r="E14" s="8"/>
      <c r="F14" s="8"/>
      <c r="G14" s="8"/>
      <c r="H14" s="9"/>
      <c r="I14" s="43" t="s">
        <v>7</v>
      </c>
      <c r="J14" s="60" t="s">
        <v>149</v>
      </c>
      <c r="K14" s="44"/>
      <c r="L14" s="44"/>
      <c r="M14" s="44"/>
      <c r="N14" s="44"/>
      <c r="O14" s="44"/>
      <c r="P14" s="8"/>
      <c r="Q14" s="9"/>
    </row>
    <row r="15" spans="1:17" ht="12" customHeight="1">
      <c r="A15" s="43" t="s">
        <v>8</v>
      </c>
      <c r="B15" s="60" t="s">
        <v>142</v>
      </c>
      <c r="C15" s="8"/>
      <c r="D15" s="8"/>
      <c r="E15" s="8"/>
      <c r="F15" s="8"/>
      <c r="G15" s="8"/>
      <c r="H15" s="9"/>
      <c r="I15" s="45"/>
      <c r="J15" s="44"/>
      <c r="K15" s="44"/>
      <c r="L15" s="44"/>
      <c r="M15" s="44"/>
      <c r="N15" s="44"/>
      <c r="O15" s="44"/>
      <c r="P15" s="8"/>
      <c r="Q15" s="9"/>
    </row>
    <row r="16" spans="1:17" ht="12" customHeight="1">
      <c r="A16" s="7"/>
      <c r="B16" s="8"/>
      <c r="C16" s="8"/>
      <c r="D16" s="8"/>
      <c r="E16" s="8"/>
      <c r="F16" s="8"/>
      <c r="G16" s="8"/>
      <c r="H16" s="9"/>
      <c r="I16" s="43" t="s">
        <v>9</v>
      </c>
      <c r="J16" s="60" t="s">
        <v>150</v>
      </c>
      <c r="K16" s="44"/>
      <c r="L16" s="44"/>
      <c r="M16" s="44"/>
      <c r="N16" s="44"/>
      <c r="O16" s="44"/>
      <c r="P16" s="8"/>
      <c r="Q16" s="9"/>
    </row>
    <row r="17" spans="1:17" ht="12" customHeight="1">
      <c r="A17" s="43" t="s">
        <v>10</v>
      </c>
      <c r="B17" s="60" t="s">
        <v>143</v>
      </c>
      <c r="C17" s="8"/>
      <c r="D17" s="8"/>
      <c r="E17" s="8"/>
      <c r="F17" s="8"/>
      <c r="G17" s="8"/>
      <c r="H17" s="9"/>
      <c r="I17" s="45"/>
      <c r="J17" s="44"/>
      <c r="K17" s="44"/>
      <c r="L17" s="44"/>
      <c r="M17" s="44"/>
      <c r="N17" s="44"/>
      <c r="O17" s="44"/>
      <c r="P17" s="8"/>
      <c r="Q17" s="9"/>
    </row>
    <row r="18" spans="1:17" ht="12" customHeight="1">
      <c r="A18" s="61" t="s">
        <v>144</v>
      </c>
      <c r="B18" s="44"/>
      <c r="C18" s="8"/>
      <c r="D18" s="8"/>
      <c r="E18" s="8"/>
      <c r="F18" s="8"/>
      <c r="G18" s="8"/>
      <c r="H18" s="9"/>
      <c r="I18" s="43" t="s">
        <v>11</v>
      </c>
      <c r="J18" s="60" t="s">
        <v>151</v>
      </c>
      <c r="K18" s="44"/>
      <c r="L18" s="44"/>
      <c r="M18" s="44"/>
      <c r="N18" s="44"/>
      <c r="O18" s="44"/>
      <c r="P18" s="8"/>
      <c r="Q18" s="9"/>
    </row>
    <row r="19" spans="1:17" ht="12" customHeight="1">
      <c r="A19" s="61" t="s">
        <v>145</v>
      </c>
      <c r="B19" s="44"/>
      <c r="C19" s="8"/>
      <c r="D19" s="8"/>
      <c r="E19" s="8"/>
      <c r="F19" s="8"/>
      <c r="G19" s="8"/>
      <c r="H19" s="9"/>
      <c r="I19" s="61" t="s">
        <v>152</v>
      </c>
      <c r="J19" s="44"/>
      <c r="K19" s="44"/>
      <c r="L19" s="44"/>
      <c r="M19" s="44"/>
      <c r="N19" s="44"/>
      <c r="O19" s="44"/>
      <c r="P19" s="8"/>
      <c r="Q19" s="9"/>
    </row>
    <row r="20" spans="1:17" ht="12" customHeight="1">
      <c r="A20" s="61"/>
      <c r="B20" s="44"/>
      <c r="C20" s="8"/>
      <c r="D20" s="8"/>
      <c r="E20" s="8"/>
      <c r="F20" s="8"/>
      <c r="G20" s="8"/>
      <c r="H20" s="9"/>
      <c r="I20" s="61"/>
      <c r="J20" s="44"/>
      <c r="K20" s="44"/>
      <c r="L20" s="44"/>
      <c r="M20" s="44"/>
      <c r="N20" s="44"/>
      <c r="O20" s="44"/>
      <c r="P20" s="8"/>
      <c r="Q20" s="9"/>
    </row>
    <row r="21" spans="1:17" ht="12" customHeight="1">
      <c r="A21" s="10"/>
      <c r="B21" s="11"/>
      <c r="C21" s="11"/>
      <c r="D21" s="11"/>
      <c r="E21" s="66"/>
      <c r="F21" s="66"/>
      <c r="G21" s="66"/>
      <c r="H21" s="12"/>
      <c r="I21" s="49"/>
      <c r="J21" s="50"/>
      <c r="K21" s="50"/>
      <c r="L21" s="50"/>
      <c r="M21" s="50"/>
      <c r="N21" s="50"/>
      <c r="O21" s="50"/>
      <c r="P21" s="11"/>
      <c r="Q21" s="12"/>
    </row>
    <row r="22" spans="1:17" ht="12" customHeight="1">
      <c r="A22" s="13"/>
      <c r="B22" s="13"/>
      <c r="C22" s="13"/>
      <c r="D22" s="7"/>
      <c r="E22" s="67"/>
      <c r="F22" s="68"/>
      <c r="G22" s="88"/>
      <c r="H22" s="13"/>
      <c r="I22" s="13"/>
      <c r="J22" s="52" t="s">
        <v>12</v>
      </c>
      <c r="K22" s="52"/>
      <c r="L22" s="52"/>
      <c r="M22" s="52"/>
      <c r="N22" s="51"/>
      <c r="O22" s="51"/>
      <c r="P22" s="51"/>
      <c r="Q22" s="13"/>
    </row>
    <row r="23" spans="1:17" ht="18" customHeight="1">
      <c r="A23" s="13"/>
      <c r="B23" s="13"/>
      <c r="C23" s="13"/>
      <c r="D23" s="7"/>
      <c r="E23" s="69"/>
      <c r="F23" s="70"/>
      <c r="G23" s="89"/>
      <c r="H23" s="13"/>
      <c r="I23" s="13"/>
      <c r="J23" s="51"/>
      <c r="K23" s="51"/>
      <c r="L23" s="46" t="s">
        <v>13</v>
      </c>
      <c r="M23" s="51"/>
      <c r="N23" s="51"/>
      <c r="O23" s="51"/>
      <c r="P23" s="46" t="s">
        <v>14</v>
      </c>
      <c r="Q23" s="13"/>
    </row>
    <row r="24" spans="1:17" ht="12" customHeight="1">
      <c r="A24" s="46" t="s">
        <v>15</v>
      </c>
      <c r="B24" s="46" t="s">
        <v>16</v>
      </c>
      <c r="C24" s="46" t="s">
        <v>17</v>
      </c>
      <c r="D24" s="43" t="s">
        <v>18</v>
      </c>
      <c r="E24" s="165" t="s">
        <v>171</v>
      </c>
      <c r="F24" s="166"/>
      <c r="G24" s="90" t="s">
        <v>19</v>
      </c>
      <c r="H24" s="46" t="s">
        <v>15</v>
      </c>
      <c r="I24" s="46" t="s">
        <v>15</v>
      </c>
      <c r="J24" s="46" t="s">
        <v>20</v>
      </c>
      <c r="K24" s="46" t="s">
        <v>21</v>
      </c>
      <c r="L24" s="46" t="s">
        <v>22</v>
      </c>
      <c r="M24" s="46" t="s">
        <v>23</v>
      </c>
      <c r="N24" s="46" t="s">
        <v>24</v>
      </c>
      <c r="O24" s="46" t="s">
        <v>25</v>
      </c>
      <c r="P24" s="46" t="s">
        <v>26</v>
      </c>
      <c r="Q24" s="46" t="s">
        <v>15</v>
      </c>
    </row>
    <row r="25" spans="1:17" ht="12" customHeight="1">
      <c r="A25" s="46" t="s">
        <v>27</v>
      </c>
      <c r="B25" s="46" t="s">
        <v>27</v>
      </c>
      <c r="C25" s="46" t="s">
        <v>27</v>
      </c>
      <c r="D25" s="43" t="s">
        <v>28</v>
      </c>
      <c r="E25" s="167" t="s">
        <v>29</v>
      </c>
      <c r="F25" s="166"/>
      <c r="G25" s="90" t="s">
        <v>30</v>
      </c>
      <c r="H25" s="46" t="s">
        <v>27</v>
      </c>
      <c r="I25" s="46" t="s">
        <v>27</v>
      </c>
      <c r="J25" s="46" t="s">
        <v>31</v>
      </c>
      <c r="K25" s="46"/>
      <c r="L25" s="46" t="s">
        <v>32</v>
      </c>
      <c r="M25" s="46" t="s">
        <v>31</v>
      </c>
      <c r="N25" s="46" t="s">
        <v>33</v>
      </c>
      <c r="O25" s="46" t="s">
        <v>34</v>
      </c>
      <c r="P25" s="46" t="s">
        <v>35</v>
      </c>
      <c r="Q25" s="46" t="s">
        <v>27</v>
      </c>
    </row>
    <row r="26" spans="1:17" ht="12" customHeight="1">
      <c r="A26" s="46"/>
      <c r="B26" s="46" t="s">
        <v>36</v>
      </c>
      <c r="C26" s="46" t="s">
        <v>37</v>
      </c>
      <c r="D26" s="43" t="s">
        <v>38</v>
      </c>
      <c r="E26" s="168" t="s">
        <v>39</v>
      </c>
      <c r="F26" s="169"/>
      <c r="G26" s="153" t="s">
        <v>40</v>
      </c>
      <c r="H26" s="154"/>
      <c r="I26" s="154"/>
      <c r="J26" s="154" t="s">
        <v>41</v>
      </c>
      <c r="K26" s="46" t="s">
        <v>42</v>
      </c>
      <c r="L26" s="46" t="s">
        <v>43</v>
      </c>
      <c r="M26" s="46" t="s">
        <v>44</v>
      </c>
      <c r="N26" s="46" t="s">
        <v>45</v>
      </c>
      <c r="O26" s="46" t="s">
        <v>46</v>
      </c>
      <c r="P26" s="46" t="s">
        <v>47</v>
      </c>
      <c r="Q26" s="46"/>
    </row>
    <row r="27" spans="1:17" ht="12" customHeight="1">
      <c r="A27" s="143">
        <v>1</v>
      </c>
      <c r="B27" s="143">
        <v>721</v>
      </c>
      <c r="C27" s="143" t="s">
        <v>155</v>
      </c>
      <c r="D27" s="143" t="s">
        <v>125</v>
      </c>
      <c r="E27" s="155" t="s">
        <v>156</v>
      </c>
      <c r="F27" s="146" t="s">
        <v>157</v>
      </c>
      <c r="G27" s="147">
        <v>50</v>
      </c>
      <c r="H27" s="143">
        <v>1</v>
      </c>
      <c r="I27" s="143">
        <v>1</v>
      </c>
      <c r="J27" s="171">
        <v>0</v>
      </c>
      <c r="K27" s="164"/>
      <c r="L27" s="159"/>
      <c r="M27" s="171">
        <f>J27+K27+L27+N27+O27</f>
        <v>0</v>
      </c>
      <c r="N27" s="164"/>
      <c r="O27" s="159"/>
      <c r="P27" s="87"/>
      <c r="Q27" s="143">
        <v>1</v>
      </c>
    </row>
    <row r="28" spans="1:17" ht="12" customHeight="1">
      <c r="A28" s="146">
        <f>A27+1</f>
        <v>2</v>
      </c>
      <c r="B28" s="87"/>
      <c r="C28" s="87"/>
      <c r="D28" s="143" t="s">
        <v>125</v>
      </c>
      <c r="E28" s="155" t="s">
        <v>175</v>
      </c>
      <c r="F28" s="146" t="s">
        <v>157</v>
      </c>
      <c r="G28" s="144">
        <v>16.670000000000002</v>
      </c>
      <c r="H28" s="146">
        <f>H27+1</f>
        <v>2</v>
      </c>
      <c r="I28" s="146">
        <f>I27+1</f>
        <v>2</v>
      </c>
      <c r="J28" s="171">
        <v>14900</v>
      </c>
      <c r="K28" s="172"/>
      <c r="L28" s="159"/>
      <c r="M28" s="171">
        <f t="shared" ref="M28:M43" si="0">J28+K28+L28+N28+O28</f>
        <v>14900</v>
      </c>
      <c r="N28" s="164"/>
      <c r="O28" s="159"/>
      <c r="P28" s="87"/>
      <c r="Q28" s="146">
        <v>2</v>
      </c>
    </row>
    <row r="29" spans="1:17" ht="12" customHeight="1">
      <c r="A29" s="146">
        <f t="shared" ref="A29:A76" si="1">A28+1</f>
        <v>3</v>
      </c>
      <c r="B29" s="87"/>
      <c r="C29" s="87"/>
      <c r="D29" s="143" t="s">
        <v>125</v>
      </c>
      <c r="E29" s="155" t="s">
        <v>176</v>
      </c>
      <c r="F29" s="146" t="s">
        <v>157</v>
      </c>
      <c r="G29" s="144">
        <v>33.33</v>
      </c>
      <c r="H29" s="146">
        <f t="shared" ref="H29:I76" si="2">H28+1</f>
        <v>3</v>
      </c>
      <c r="I29" s="146">
        <f t="shared" si="2"/>
        <v>3</v>
      </c>
      <c r="J29" s="171">
        <v>-232</v>
      </c>
      <c r="K29" s="164"/>
      <c r="L29" s="159">
        <v>-20</v>
      </c>
      <c r="M29" s="171">
        <f t="shared" si="0"/>
        <v>0</v>
      </c>
      <c r="N29" s="164">
        <v>0</v>
      </c>
      <c r="O29" s="164">
        <v>252</v>
      </c>
      <c r="P29" s="159"/>
      <c r="Q29" s="146">
        <v>3</v>
      </c>
    </row>
    <row r="30" spans="1:17" ht="12" customHeight="1">
      <c r="A30" s="146">
        <f t="shared" si="1"/>
        <v>4</v>
      </c>
      <c r="B30" s="87"/>
      <c r="C30" s="87"/>
      <c r="D30" s="143" t="s">
        <v>125</v>
      </c>
      <c r="E30" s="155" t="s">
        <v>159</v>
      </c>
      <c r="F30" s="146" t="s">
        <v>157</v>
      </c>
      <c r="G30" s="147">
        <v>50</v>
      </c>
      <c r="H30" s="146">
        <f t="shared" si="2"/>
        <v>4</v>
      </c>
      <c r="I30" s="146">
        <f t="shared" si="2"/>
        <v>4</v>
      </c>
      <c r="J30" s="171">
        <v>21020</v>
      </c>
      <c r="K30" s="164">
        <v>2879</v>
      </c>
      <c r="L30" s="159">
        <v>-3520</v>
      </c>
      <c r="M30" s="171">
        <f t="shared" si="0"/>
        <v>20379</v>
      </c>
      <c r="N30" s="164"/>
      <c r="O30" s="164"/>
      <c r="P30" s="159"/>
      <c r="Q30" s="146">
        <v>4</v>
      </c>
    </row>
    <row r="31" spans="1:17" ht="12" customHeight="1">
      <c r="A31" s="146">
        <f t="shared" si="1"/>
        <v>5</v>
      </c>
      <c r="B31" s="87"/>
      <c r="C31" s="87"/>
      <c r="D31" s="143" t="s">
        <v>125</v>
      </c>
      <c r="E31" s="155" t="s">
        <v>160</v>
      </c>
      <c r="F31" s="146" t="s">
        <v>157</v>
      </c>
      <c r="G31" s="147">
        <v>25</v>
      </c>
      <c r="H31" s="146">
        <f t="shared" si="2"/>
        <v>5</v>
      </c>
      <c r="I31" s="146">
        <f t="shared" si="2"/>
        <v>5</v>
      </c>
      <c r="J31" s="171">
        <v>4668</v>
      </c>
      <c r="K31" s="164">
        <v>438</v>
      </c>
      <c r="L31" s="159">
        <v>0</v>
      </c>
      <c r="M31" s="171">
        <f>J31+K31+L31+N31+O31</f>
        <v>5106</v>
      </c>
      <c r="N31" s="164"/>
      <c r="O31" s="164"/>
      <c r="P31" s="159"/>
      <c r="Q31" s="146">
        <v>5</v>
      </c>
    </row>
    <row r="32" spans="1:17" ht="12" customHeight="1">
      <c r="A32" s="146">
        <f t="shared" si="1"/>
        <v>6</v>
      </c>
      <c r="B32" s="87"/>
      <c r="C32" s="87"/>
      <c r="D32" s="143" t="s">
        <v>125</v>
      </c>
      <c r="E32" s="155" t="s">
        <v>167</v>
      </c>
      <c r="F32" s="146" t="s">
        <v>157</v>
      </c>
      <c r="G32" s="147">
        <v>50</v>
      </c>
      <c r="H32" s="146">
        <f t="shared" si="2"/>
        <v>6</v>
      </c>
      <c r="I32" s="146">
        <f t="shared" si="2"/>
        <v>6</v>
      </c>
      <c r="J32" s="171">
        <v>359</v>
      </c>
      <c r="K32" s="164"/>
      <c r="L32" s="159">
        <v>-351</v>
      </c>
      <c r="M32" s="171">
        <f>J32+K32+L32+N32+O32</f>
        <v>8</v>
      </c>
      <c r="N32" s="164"/>
      <c r="O32" s="164"/>
      <c r="P32" s="173"/>
      <c r="Q32" s="146">
        <v>6</v>
      </c>
    </row>
    <row r="33" spans="1:17" ht="12" customHeight="1">
      <c r="A33" s="146">
        <f t="shared" si="1"/>
        <v>7</v>
      </c>
      <c r="B33" s="87"/>
      <c r="C33" s="87"/>
      <c r="D33" s="143" t="s">
        <v>125</v>
      </c>
      <c r="E33" s="151" t="s">
        <v>161</v>
      </c>
      <c r="F33" s="146" t="s">
        <v>157</v>
      </c>
      <c r="G33" s="147">
        <v>43.3</v>
      </c>
      <c r="H33" s="146">
        <f t="shared" si="2"/>
        <v>7</v>
      </c>
      <c r="I33" s="146">
        <f t="shared" si="2"/>
        <v>7</v>
      </c>
      <c r="J33" s="171">
        <v>1800</v>
      </c>
      <c r="K33" s="164">
        <v>76</v>
      </c>
      <c r="L33" s="159">
        <v>-433</v>
      </c>
      <c r="M33" s="171">
        <f t="shared" si="0"/>
        <v>1443</v>
      </c>
      <c r="N33" s="164"/>
      <c r="O33" s="164"/>
      <c r="P33" s="159"/>
      <c r="Q33" s="146">
        <v>7</v>
      </c>
    </row>
    <row r="34" spans="1:17" ht="12" customHeight="1">
      <c r="A34" s="146">
        <f t="shared" si="1"/>
        <v>8</v>
      </c>
      <c r="B34" s="87"/>
      <c r="C34" s="87"/>
      <c r="D34" s="143" t="s">
        <v>125</v>
      </c>
      <c r="E34" s="155" t="s">
        <v>172</v>
      </c>
      <c r="F34" s="146" t="s">
        <v>157</v>
      </c>
      <c r="G34" s="147">
        <v>50</v>
      </c>
      <c r="H34" s="146">
        <f t="shared" si="2"/>
        <v>8</v>
      </c>
      <c r="I34" s="146">
        <f t="shared" si="2"/>
        <v>8</v>
      </c>
      <c r="J34" s="171">
        <v>0</v>
      </c>
      <c r="K34" s="164"/>
      <c r="L34" s="159"/>
      <c r="M34" s="174">
        <f t="shared" si="0"/>
        <v>0</v>
      </c>
      <c r="N34" s="164"/>
      <c r="O34" s="164"/>
      <c r="P34" s="159"/>
      <c r="Q34" s="146">
        <v>8</v>
      </c>
    </row>
    <row r="35" spans="1:17" ht="12" customHeight="1">
      <c r="A35" s="146">
        <f t="shared" si="1"/>
        <v>9</v>
      </c>
      <c r="B35" s="87"/>
      <c r="C35" s="87"/>
      <c r="D35" s="143" t="s">
        <v>125</v>
      </c>
      <c r="E35" s="155" t="s">
        <v>168</v>
      </c>
      <c r="F35" s="146" t="s">
        <v>157</v>
      </c>
      <c r="G35" s="147">
        <v>33.340000000000003</v>
      </c>
      <c r="H35" s="146">
        <f t="shared" si="2"/>
        <v>9</v>
      </c>
      <c r="I35" s="146">
        <f t="shared" si="2"/>
        <v>9</v>
      </c>
      <c r="J35" s="171">
        <v>5101</v>
      </c>
      <c r="K35" s="164">
        <v>596</v>
      </c>
      <c r="L35" s="159">
        <v>-566</v>
      </c>
      <c r="M35" s="171">
        <f t="shared" si="0"/>
        <v>5131</v>
      </c>
      <c r="N35" s="164"/>
      <c r="O35" s="164"/>
      <c r="P35" s="159"/>
      <c r="Q35" s="146">
        <v>9</v>
      </c>
    </row>
    <row r="36" spans="1:17" ht="12" customHeight="1">
      <c r="A36" s="146">
        <f t="shared" si="1"/>
        <v>10</v>
      </c>
      <c r="B36" s="87"/>
      <c r="C36" s="87"/>
      <c r="D36" s="143" t="s">
        <v>125</v>
      </c>
      <c r="E36" s="155" t="s">
        <v>169</v>
      </c>
      <c r="F36" s="146" t="s">
        <v>157</v>
      </c>
      <c r="G36" s="147">
        <v>40</v>
      </c>
      <c r="H36" s="146">
        <f t="shared" si="2"/>
        <v>10</v>
      </c>
      <c r="I36" s="146">
        <f t="shared" si="2"/>
        <v>10</v>
      </c>
      <c r="J36" s="171">
        <v>1517</v>
      </c>
      <c r="K36" s="164">
        <v>93</v>
      </c>
      <c r="L36" s="159">
        <v>-71</v>
      </c>
      <c r="M36" s="171">
        <f t="shared" si="0"/>
        <v>1539</v>
      </c>
      <c r="N36" s="164"/>
      <c r="O36" s="164"/>
      <c r="P36" s="159"/>
      <c r="Q36" s="146">
        <v>10</v>
      </c>
    </row>
    <row r="37" spans="1:17" ht="12" customHeight="1">
      <c r="A37" s="146">
        <f t="shared" si="1"/>
        <v>11</v>
      </c>
      <c r="B37" s="87"/>
      <c r="C37" s="87"/>
      <c r="D37" s="143" t="s">
        <v>125</v>
      </c>
      <c r="E37" s="155" t="s">
        <v>182</v>
      </c>
      <c r="F37" s="146" t="s">
        <v>157</v>
      </c>
      <c r="G37" s="147">
        <v>50</v>
      </c>
      <c r="H37" s="146">
        <f t="shared" si="2"/>
        <v>11</v>
      </c>
      <c r="I37" s="146">
        <f t="shared" si="2"/>
        <v>11</v>
      </c>
      <c r="J37" s="171">
        <v>150</v>
      </c>
      <c r="K37" s="164"/>
      <c r="L37" s="159"/>
      <c r="M37" s="171">
        <f t="shared" si="0"/>
        <v>150</v>
      </c>
      <c r="N37" s="164"/>
      <c r="O37" s="164"/>
      <c r="P37" s="159"/>
      <c r="Q37" s="146">
        <v>11</v>
      </c>
    </row>
    <row r="38" spans="1:17" ht="12" customHeight="1">
      <c r="A38" s="146">
        <f t="shared" si="1"/>
        <v>12</v>
      </c>
      <c r="B38" s="87"/>
      <c r="C38" s="87"/>
      <c r="D38" s="143" t="s">
        <v>125</v>
      </c>
      <c r="E38" s="155" t="s">
        <v>183</v>
      </c>
      <c r="F38" s="146" t="s">
        <v>157</v>
      </c>
      <c r="G38" s="147">
        <v>50</v>
      </c>
      <c r="H38" s="146">
        <f t="shared" si="2"/>
        <v>12</v>
      </c>
      <c r="I38" s="146">
        <f t="shared" si="2"/>
        <v>12</v>
      </c>
      <c r="J38" s="171">
        <v>4251</v>
      </c>
      <c r="K38" s="164">
        <v>22</v>
      </c>
      <c r="L38" s="159"/>
      <c r="M38" s="171">
        <f>J38+K38+L38+N38+O38</f>
        <v>4273</v>
      </c>
      <c r="N38" s="164"/>
      <c r="O38" s="164"/>
      <c r="P38" s="159"/>
      <c r="Q38" s="146">
        <v>12</v>
      </c>
    </row>
    <row r="39" spans="1:17" ht="12" customHeight="1">
      <c r="A39" s="146">
        <f t="shared" si="1"/>
        <v>13</v>
      </c>
      <c r="B39" s="87"/>
      <c r="C39" s="87"/>
      <c r="D39" s="143" t="s">
        <v>125</v>
      </c>
      <c r="E39" s="151" t="s">
        <v>193</v>
      </c>
      <c r="F39" s="146" t="s">
        <v>157</v>
      </c>
      <c r="G39" s="147">
        <v>14.29</v>
      </c>
      <c r="H39" s="146">
        <f t="shared" si="2"/>
        <v>13</v>
      </c>
      <c r="I39" s="146">
        <f t="shared" si="2"/>
        <v>13</v>
      </c>
      <c r="J39" s="174">
        <v>0</v>
      </c>
      <c r="K39" s="164"/>
      <c r="L39" s="159"/>
      <c r="M39" s="174">
        <f>J39+K39+L39+N39+O39</f>
        <v>0</v>
      </c>
      <c r="N39" s="164"/>
      <c r="O39" s="164"/>
      <c r="P39" s="159"/>
      <c r="Q39" s="146">
        <v>13</v>
      </c>
    </row>
    <row r="40" spans="1:17" ht="12" customHeight="1">
      <c r="A40" s="146">
        <f t="shared" si="1"/>
        <v>14</v>
      </c>
      <c r="B40" s="87"/>
      <c r="C40" s="87"/>
      <c r="D40" s="143" t="s">
        <v>125</v>
      </c>
      <c r="E40" s="155" t="s">
        <v>184</v>
      </c>
      <c r="F40" s="146" t="s">
        <v>157</v>
      </c>
      <c r="G40" s="147">
        <v>33.299999999999997</v>
      </c>
      <c r="H40" s="146">
        <f t="shared" si="2"/>
        <v>14</v>
      </c>
      <c r="I40" s="146">
        <f t="shared" si="2"/>
        <v>14</v>
      </c>
      <c r="J40" s="171">
        <v>44702</v>
      </c>
      <c r="K40" s="164">
        <v>8120</v>
      </c>
      <c r="L40" s="159">
        <f>-94-5250</f>
        <v>-5344</v>
      </c>
      <c r="M40" s="171">
        <f t="shared" si="0"/>
        <v>47478</v>
      </c>
      <c r="N40" s="164"/>
      <c r="O40" s="164"/>
      <c r="P40" s="159"/>
      <c r="Q40" s="146">
        <v>14</v>
      </c>
    </row>
    <row r="41" spans="1:17" ht="12" customHeight="1">
      <c r="A41" s="146">
        <f t="shared" si="1"/>
        <v>15</v>
      </c>
      <c r="B41" s="87"/>
      <c r="C41" s="87"/>
      <c r="D41" s="143" t="s">
        <v>125</v>
      </c>
      <c r="E41" s="151" t="s">
        <v>162</v>
      </c>
      <c r="F41" s="146" t="s">
        <v>157</v>
      </c>
      <c r="G41" s="147">
        <v>17.3</v>
      </c>
      <c r="H41" s="146">
        <f t="shared" si="2"/>
        <v>15</v>
      </c>
      <c r="I41" s="146">
        <f t="shared" si="2"/>
        <v>15</v>
      </c>
      <c r="J41" s="171">
        <v>391368</v>
      </c>
      <c r="K41" s="164">
        <v>23268</v>
      </c>
      <c r="L41" s="159">
        <v>-395</v>
      </c>
      <c r="M41" s="171">
        <f t="shared" si="0"/>
        <v>414241</v>
      </c>
      <c r="N41" s="164"/>
      <c r="O41" s="164"/>
      <c r="P41" s="159"/>
      <c r="Q41" s="146">
        <v>15</v>
      </c>
    </row>
    <row r="42" spans="1:17" ht="12" customHeight="1">
      <c r="A42" s="146">
        <f t="shared" si="1"/>
        <v>16</v>
      </c>
      <c r="B42" s="87"/>
      <c r="C42" s="87"/>
      <c r="D42" s="143" t="s">
        <v>125</v>
      </c>
      <c r="E42" s="155" t="s">
        <v>170</v>
      </c>
      <c r="F42" s="146" t="s">
        <v>157</v>
      </c>
      <c r="G42" s="147">
        <v>66.67</v>
      </c>
      <c r="H42" s="146">
        <f t="shared" si="2"/>
        <v>16</v>
      </c>
      <c r="I42" s="146">
        <f t="shared" si="2"/>
        <v>16</v>
      </c>
      <c r="J42" s="171">
        <v>79</v>
      </c>
      <c r="K42" s="164"/>
      <c r="L42" s="159">
        <v>-9</v>
      </c>
      <c r="M42" s="171">
        <f t="shared" si="0"/>
        <v>70</v>
      </c>
      <c r="N42" s="164"/>
      <c r="O42" s="164"/>
      <c r="P42" s="164"/>
      <c r="Q42" s="146">
        <v>16</v>
      </c>
    </row>
    <row r="43" spans="1:17" ht="12" customHeight="1">
      <c r="A43" s="146">
        <f t="shared" si="1"/>
        <v>17</v>
      </c>
      <c r="B43" s="87"/>
      <c r="C43" s="87"/>
      <c r="D43" s="143" t="s">
        <v>125</v>
      </c>
      <c r="E43" s="155" t="s">
        <v>177</v>
      </c>
      <c r="F43" s="146" t="s">
        <v>158</v>
      </c>
      <c r="G43" s="144">
        <v>33.33</v>
      </c>
      <c r="H43" s="146">
        <f t="shared" si="2"/>
        <v>17</v>
      </c>
      <c r="I43" s="146">
        <f t="shared" si="2"/>
        <v>17</v>
      </c>
      <c r="J43" s="174">
        <v>0</v>
      </c>
      <c r="K43" s="164"/>
      <c r="L43" s="164"/>
      <c r="M43" s="174">
        <f t="shared" si="0"/>
        <v>0</v>
      </c>
      <c r="N43" s="164"/>
      <c r="O43" s="164"/>
      <c r="P43" s="87"/>
      <c r="Q43" s="146">
        <v>17</v>
      </c>
    </row>
    <row r="44" spans="1:17" ht="12" customHeight="1">
      <c r="A44" s="146">
        <f t="shared" si="1"/>
        <v>18</v>
      </c>
      <c r="B44" s="87"/>
      <c r="C44" s="87"/>
      <c r="D44" s="143"/>
      <c r="E44" s="151"/>
      <c r="F44" s="146"/>
      <c r="G44" s="144"/>
      <c r="H44" s="146">
        <f t="shared" si="2"/>
        <v>18</v>
      </c>
      <c r="I44" s="146">
        <f t="shared" si="2"/>
        <v>18</v>
      </c>
      <c r="J44" s="174"/>
      <c r="K44" s="164"/>
      <c r="L44" s="164"/>
      <c r="M44" s="174"/>
      <c r="N44" s="164"/>
      <c r="O44" s="164"/>
      <c r="P44" s="87"/>
      <c r="Q44" s="146">
        <v>18</v>
      </c>
    </row>
    <row r="45" spans="1:17" ht="12" customHeight="1">
      <c r="A45" s="146">
        <f t="shared" si="1"/>
        <v>19</v>
      </c>
      <c r="B45" s="87"/>
      <c r="C45" s="87"/>
      <c r="D45" s="143"/>
      <c r="E45" s="156" t="s">
        <v>240</v>
      </c>
      <c r="F45" s="146"/>
      <c r="G45" s="144"/>
      <c r="H45" s="146">
        <f t="shared" si="2"/>
        <v>19</v>
      </c>
      <c r="I45" s="146">
        <f t="shared" si="2"/>
        <v>19</v>
      </c>
      <c r="J45" s="159">
        <f t="shared" ref="J45:P45" si="3">SUM(J27:J43)</f>
        <v>489683</v>
      </c>
      <c r="K45" s="159">
        <f t="shared" si="3"/>
        <v>35492</v>
      </c>
      <c r="L45" s="159">
        <f t="shared" si="3"/>
        <v>-10709</v>
      </c>
      <c r="M45" s="159">
        <f t="shared" si="3"/>
        <v>514718</v>
      </c>
      <c r="N45" s="159">
        <f t="shared" si="3"/>
        <v>0</v>
      </c>
      <c r="O45" s="159">
        <f t="shared" si="3"/>
        <v>252</v>
      </c>
      <c r="P45" s="159">
        <f t="shared" si="3"/>
        <v>0</v>
      </c>
      <c r="Q45" s="146">
        <v>19</v>
      </c>
    </row>
    <row r="46" spans="1:17" ht="12" customHeight="1">
      <c r="A46" s="146">
        <f t="shared" si="1"/>
        <v>20</v>
      </c>
      <c r="B46" s="87"/>
      <c r="C46" s="87"/>
      <c r="D46" s="143"/>
      <c r="E46" s="156"/>
      <c r="F46" s="146"/>
      <c r="G46" s="144"/>
      <c r="H46" s="146">
        <f t="shared" si="2"/>
        <v>20</v>
      </c>
      <c r="I46" s="146">
        <f t="shared" si="2"/>
        <v>20</v>
      </c>
      <c r="J46" s="159"/>
      <c r="K46" s="159"/>
      <c r="L46" s="159"/>
      <c r="M46" s="159"/>
      <c r="N46" s="159"/>
      <c r="O46" s="159"/>
      <c r="P46" s="87"/>
      <c r="Q46" s="146">
        <v>20</v>
      </c>
    </row>
    <row r="47" spans="1:17" ht="12" customHeight="1">
      <c r="A47" s="146">
        <f t="shared" si="1"/>
        <v>21</v>
      </c>
      <c r="B47" s="143">
        <v>721</v>
      </c>
      <c r="C47" s="143" t="s">
        <v>241</v>
      </c>
      <c r="D47" s="143" t="s">
        <v>128</v>
      </c>
      <c r="E47" s="151" t="s">
        <v>237</v>
      </c>
      <c r="F47" s="158" t="s">
        <v>234</v>
      </c>
      <c r="G47" s="144">
        <v>0.5</v>
      </c>
      <c r="H47" s="146">
        <f t="shared" si="2"/>
        <v>21</v>
      </c>
      <c r="I47" s="146">
        <f t="shared" si="2"/>
        <v>21</v>
      </c>
      <c r="J47" s="171">
        <v>6893</v>
      </c>
      <c r="K47" s="164"/>
      <c r="L47" s="164"/>
      <c r="M47" s="171">
        <f t="shared" ref="M47:M52" si="4">J47+K47+L47+N47+O47</f>
        <v>6893</v>
      </c>
      <c r="N47" s="164"/>
      <c r="O47" s="164"/>
      <c r="P47" s="87"/>
      <c r="Q47" s="146">
        <v>21</v>
      </c>
    </row>
    <row r="48" spans="1:17" ht="12" customHeight="1">
      <c r="A48" s="146">
        <f t="shared" si="1"/>
        <v>22</v>
      </c>
      <c r="B48" s="87"/>
      <c r="C48" s="87"/>
      <c r="D48" s="143" t="s">
        <v>128</v>
      </c>
      <c r="E48" s="151" t="s">
        <v>212</v>
      </c>
      <c r="F48" s="146" t="s">
        <v>233</v>
      </c>
      <c r="G48" s="147">
        <v>25</v>
      </c>
      <c r="H48" s="146">
        <f t="shared" si="2"/>
        <v>22</v>
      </c>
      <c r="I48" s="146">
        <f t="shared" si="2"/>
        <v>22</v>
      </c>
      <c r="J48" s="174">
        <v>27671</v>
      </c>
      <c r="K48" s="159">
        <v>6501</v>
      </c>
      <c r="L48" s="159">
        <v>-10739</v>
      </c>
      <c r="M48" s="171">
        <f t="shared" si="4"/>
        <v>23433</v>
      </c>
      <c r="N48" s="164"/>
      <c r="O48" s="164"/>
      <c r="P48" s="87"/>
      <c r="Q48" s="146">
        <v>22</v>
      </c>
    </row>
    <row r="49" spans="1:17" ht="12" customHeight="1">
      <c r="A49" s="146">
        <f t="shared" si="1"/>
        <v>23</v>
      </c>
      <c r="B49" s="87"/>
      <c r="C49" s="87"/>
      <c r="D49" s="143" t="s">
        <v>128</v>
      </c>
      <c r="E49" s="151" t="s">
        <v>210</v>
      </c>
      <c r="F49" s="146" t="s">
        <v>233</v>
      </c>
      <c r="G49" s="147">
        <v>50</v>
      </c>
      <c r="H49" s="146">
        <f t="shared" si="2"/>
        <v>23</v>
      </c>
      <c r="I49" s="146">
        <f t="shared" si="2"/>
        <v>23</v>
      </c>
      <c r="J49" s="174">
        <v>0</v>
      </c>
      <c r="K49" s="159"/>
      <c r="L49" s="159"/>
      <c r="M49" s="174">
        <f t="shared" si="4"/>
        <v>0</v>
      </c>
      <c r="N49" s="164"/>
      <c r="O49" s="164"/>
      <c r="P49" s="87"/>
      <c r="Q49" s="146">
        <v>23</v>
      </c>
    </row>
    <row r="50" spans="1:17" ht="12" customHeight="1">
      <c r="A50" s="146">
        <f t="shared" si="1"/>
        <v>24</v>
      </c>
      <c r="B50" s="87"/>
      <c r="C50" s="87"/>
      <c r="D50" s="143" t="s">
        <v>128</v>
      </c>
      <c r="E50" s="151" t="s">
        <v>213</v>
      </c>
      <c r="F50" s="146" t="s">
        <v>233</v>
      </c>
      <c r="G50" s="147">
        <v>14.29</v>
      </c>
      <c r="H50" s="146">
        <f t="shared" si="2"/>
        <v>24</v>
      </c>
      <c r="I50" s="146">
        <f t="shared" si="2"/>
        <v>24</v>
      </c>
      <c r="J50" s="174">
        <v>6569</v>
      </c>
      <c r="K50" s="159">
        <v>864</v>
      </c>
      <c r="L50" s="159">
        <v>-747</v>
      </c>
      <c r="M50" s="171">
        <f t="shared" si="4"/>
        <v>6686</v>
      </c>
      <c r="N50" s="164"/>
      <c r="O50" s="164"/>
      <c r="P50" s="87"/>
      <c r="Q50" s="146">
        <v>24</v>
      </c>
    </row>
    <row r="51" spans="1:17" ht="12" customHeight="1">
      <c r="A51" s="146">
        <f t="shared" si="1"/>
        <v>25</v>
      </c>
      <c r="B51" s="87"/>
      <c r="C51" s="87"/>
      <c r="D51" s="143" t="s">
        <v>128</v>
      </c>
      <c r="E51" s="151" t="s">
        <v>217</v>
      </c>
      <c r="F51" s="146" t="s">
        <v>233</v>
      </c>
      <c r="G51" s="147">
        <v>39.450000000000003</v>
      </c>
      <c r="H51" s="146">
        <f t="shared" si="2"/>
        <v>25</v>
      </c>
      <c r="I51" s="146">
        <f t="shared" si="2"/>
        <v>25</v>
      </c>
      <c r="J51" s="174">
        <v>21781</v>
      </c>
      <c r="K51" s="159"/>
      <c r="L51" s="159">
        <v>-20</v>
      </c>
      <c r="M51" s="171">
        <f t="shared" si="4"/>
        <v>0</v>
      </c>
      <c r="N51" s="164"/>
      <c r="O51" s="164">
        <v>-21761</v>
      </c>
      <c r="P51" s="87"/>
      <c r="Q51" s="146">
        <v>25</v>
      </c>
    </row>
    <row r="52" spans="1:17" ht="12" customHeight="1">
      <c r="A52" s="146">
        <f t="shared" si="1"/>
        <v>26</v>
      </c>
      <c r="B52" s="145"/>
      <c r="C52" s="145"/>
      <c r="D52" s="143" t="s">
        <v>125</v>
      </c>
      <c r="E52" s="151" t="s">
        <v>202</v>
      </c>
      <c r="F52" s="146" t="s">
        <v>158</v>
      </c>
      <c r="G52" s="144">
        <v>18.850000000000001</v>
      </c>
      <c r="H52" s="146">
        <f t="shared" si="2"/>
        <v>26</v>
      </c>
      <c r="I52" s="146">
        <f t="shared" si="2"/>
        <v>26</v>
      </c>
      <c r="J52" s="174">
        <v>0</v>
      </c>
      <c r="K52" s="164"/>
      <c r="L52" s="164"/>
      <c r="M52" s="174">
        <f t="shared" si="4"/>
        <v>0</v>
      </c>
      <c r="N52" s="164"/>
      <c r="O52" s="159"/>
      <c r="P52" s="87"/>
      <c r="Q52" s="146">
        <v>26</v>
      </c>
    </row>
    <row r="53" spans="1:17" ht="12" customHeight="1">
      <c r="A53" s="146">
        <f t="shared" si="1"/>
        <v>27</v>
      </c>
      <c r="B53" s="87"/>
      <c r="C53" s="87"/>
      <c r="D53" s="143"/>
      <c r="E53" s="151"/>
      <c r="F53" s="146"/>
      <c r="G53" s="144"/>
      <c r="H53" s="146">
        <f t="shared" si="2"/>
        <v>27</v>
      </c>
      <c r="I53" s="146">
        <f t="shared" si="2"/>
        <v>27</v>
      </c>
      <c r="J53" s="174"/>
      <c r="K53" s="164"/>
      <c r="L53" s="164"/>
      <c r="M53" s="174"/>
      <c r="N53" s="164"/>
      <c r="O53" s="159"/>
      <c r="P53" s="87"/>
      <c r="Q53" s="146">
        <v>27</v>
      </c>
    </row>
    <row r="54" spans="1:17" ht="12" customHeight="1">
      <c r="A54" s="146">
        <f t="shared" si="1"/>
        <v>28</v>
      </c>
      <c r="B54" s="87"/>
      <c r="C54" s="87"/>
      <c r="D54" s="87"/>
      <c r="E54" s="156" t="s">
        <v>242</v>
      </c>
      <c r="F54" s="146"/>
      <c r="G54" s="144"/>
      <c r="H54" s="146">
        <f t="shared" si="2"/>
        <v>28</v>
      </c>
      <c r="I54" s="146">
        <f t="shared" si="2"/>
        <v>28</v>
      </c>
      <c r="J54" s="159">
        <f t="shared" ref="J54:P54" si="5">SUM(J47:J52)</f>
        <v>62914</v>
      </c>
      <c r="K54" s="159">
        <f t="shared" si="5"/>
        <v>7365</v>
      </c>
      <c r="L54" s="159">
        <f t="shared" si="5"/>
        <v>-11506</v>
      </c>
      <c r="M54" s="159">
        <f t="shared" si="5"/>
        <v>37012</v>
      </c>
      <c r="N54" s="159">
        <f t="shared" si="5"/>
        <v>0</v>
      </c>
      <c r="O54" s="159">
        <f t="shared" si="5"/>
        <v>-21761</v>
      </c>
      <c r="P54" s="159">
        <f t="shared" si="5"/>
        <v>0</v>
      </c>
      <c r="Q54" s="146">
        <v>28</v>
      </c>
    </row>
    <row r="55" spans="1:17" ht="12" customHeight="1">
      <c r="A55" s="146">
        <f t="shared" si="1"/>
        <v>29</v>
      </c>
      <c r="B55" s="87"/>
      <c r="C55" s="87"/>
      <c r="D55" s="87"/>
      <c r="E55" s="156"/>
      <c r="F55" s="146"/>
      <c r="G55" s="144"/>
      <c r="H55" s="146">
        <f t="shared" si="2"/>
        <v>29</v>
      </c>
      <c r="I55" s="146">
        <f t="shared" si="2"/>
        <v>29</v>
      </c>
      <c r="J55" s="175"/>
      <c r="K55" s="159"/>
      <c r="L55" s="176"/>
      <c r="M55" s="171"/>
      <c r="N55" s="171"/>
      <c r="O55" s="171"/>
      <c r="P55" s="171"/>
      <c r="Q55" s="146">
        <v>29</v>
      </c>
    </row>
    <row r="56" spans="1:17" ht="12" customHeight="1">
      <c r="A56" s="146">
        <f t="shared" si="1"/>
        <v>30</v>
      </c>
      <c r="B56" s="87"/>
      <c r="C56" s="87"/>
      <c r="D56" s="87"/>
      <c r="E56" s="156" t="s">
        <v>222</v>
      </c>
      <c r="F56" s="146"/>
      <c r="G56" s="144"/>
      <c r="H56" s="146">
        <f t="shared" si="2"/>
        <v>30</v>
      </c>
      <c r="I56" s="146">
        <f t="shared" si="2"/>
        <v>30</v>
      </c>
      <c r="J56" s="159">
        <f t="shared" ref="J56:P56" si="6">J45+J54</f>
        <v>552597</v>
      </c>
      <c r="K56" s="159">
        <f t="shared" si="6"/>
        <v>42857</v>
      </c>
      <c r="L56" s="159">
        <f t="shared" si="6"/>
        <v>-22215</v>
      </c>
      <c r="M56" s="159">
        <f t="shared" si="6"/>
        <v>551730</v>
      </c>
      <c r="N56" s="159">
        <f t="shared" si="6"/>
        <v>0</v>
      </c>
      <c r="O56" s="159">
        <f t="shared" si="6"/>
        <v>-21509</v>
      </c>
      <c r="P56" s="159">
        <f t="shared" si="6"/>
        <v>0</v>
      </c>
      <c r="Q56" s="146">
        <v>30</v>
      </c>
    </row>
    <row r="57" spans="1:17" ht="12" customHeight="1">
      <c r="A57" s="146">
        <f t="shared" si="1"/>
        <v>31</v>
      </c>
      <c r="B57" s="143"/>
      <c r="C57" s="143"/>
      <c r="D57" s="87"/>
      <c r="E57" s="157"/>
      <c r="F57" s="157"/>
      <c r="G57" s="157"/>
      <c r="H57" s="146">
        <f t="shared" si="2"/>
        <v>31</v>
      </c>
      <c r="I57" s="146">
        <f t="shared" si="2"/>
        <v>31</v>
      </c>
      <c r="J57" s="171"/>
      <c r="K57" s="164"/>
      <c r="L57" s="164"/>
      <c r="M57" s="171"/>
      <c r="N57" s="164"/>
      <c r="O57" s="164"/>
      <c r="P57" s="87"/>
      <c r="Q57" s="146">
        <v>31</v>
      </c>
    </row>
    <row r="58" spans="1:17" ht="12" customHeight="1">
      <c r="A58" s="146">
        <f t="shared" si="1"/>
        <v>32</v>
      </c>
      <c r="B58" s="143">
        <v>721</v>
      </c>
      <c r="C58" s="143" t="s">
        <v>163</v>
      </c>
      <c r="D58" s="143" t="s">
        <v>125</v>
      </c>
      <c r="E58" s="151" t="s">
        <v>245</v>
      </c>
      <c r="F58" s="146" t="s">
        <v>232</v>
      </c>
      <c r="G58" s="152" t="s">
        <v>235</v>
      </c>
      <c r="H58" s="146">
        <f t="shared" si="2"/>
        <v>32</v>
      </c>
      <c r="I58" s="146">
        <f t="shared" si="2"/>
        <v>32</v>
      </c>
      <c r="J58" s="175">
        <v>1100</v>
      </c>
      <c r="K58" s="159"/>
      <c r="L58" s="176"/>
      <c r="M58" s="174">
        <f t="shared" ref="M58:M59" si="7">J58+K58+L58+N58+O58</f>
        <v>1100</v>
      </c>
      <c r="N58" s="164"/>
      <c r="O58" s="164"/>
      <c r="P58" s="87"/>
      <c r="Q58" s="146">
        <v>32</v>
      </c>
    </row>
    <row r="59" spans="1:17" ht="12" customHeight="1">
      <c r="A59" s="146">
        <f t="shared" si="1"/>
        <v>33</v>
      </c>
      <c r="B59" s="143"/>
      <c r="C59" s="143"/>
      <c r="D59" s="143" t="s">
        <v>125</v>
      </c>
      <c r="E59" s="151" t="s">
        <v>164</v>
      </c>
      <c r="F59" s="146" t="s">
        <v>232</v>
      </c>
      <c r="G59" s="152" t="s">
        <v>235</v>
      </c>
      <c r="H59" s="146">
        <f t="shared" si="2"/>
        <v>33</v>
      </c>
      <c r="I59" s="146">
        <f t="shared" si="2"/>
        <v>33</v>
      </c>
      <c r="J59" s="174">
        <v>4</v>
      </c>
      <c r="K59" s="164"/>
      <c r="L59" s="164"/>
      <c r="M59" s="174">
        <f t="shared" si="7"/>
        <v>4</v>
      </c>
      <c r="N59" s="159"/>
      <c r="O59" s="159"/>
      <c r="P59" s="87"/>
      <c r="Q59" s="146">
        <v>33</v>
      </c>
    </row>
    <row r="60" spans="1:17" ht="12" customHeight="1">
      <c r="A60" s="146">
        <f t="shared" si="1"/>
        <v>34</v>
      </c>
      <c r="B60" s="87"/>
      <c r="C60" s="87"/>
      <c r="D60" s="143"/>
      <c r="E60" s="151"/>
      <c r="F60" s="146"/>
      <c r="G60" s="152"/>
      <c r="H60" s="146">
        <f t="shared" si="2"/>
        <v>34</v>
      </c>
      <c r="I60" s="146">
        <f t="shared" si="2"/>
        <v>34</v>
      </c>
      <c r="J60" s="175"/>
      <c r="K60" s="159"/>
      <c r="L60" s="176"/>
      <c r="M60" s="171">
        <f>J60+K60+L60+N58+O58</f>
        <v>0</v>
      </c>
      <c r="N60" s="164"/>
      <c r="O60" s="164"/>
      <c r="P60" s="87"/>
      <c r="Q60" s="146">
        <v>34</v>
      </c>
    </row>
    <row r="61" spans="1:17" ht="12" customHeight="1">
      <c r="A61" s="146">
        <f t="shared" si="1"/>
        <v>35</v>
      </c>
      <c r="B61" s="143"/>
      <c r="C61" s="143"/>
      <c r="D61" s="143"/>
      <c r="E61" s="156" t="s">
        <v>239</v>
      </c>
      <c r="F61" s="158"/>
      <c r="G61" s="144"/>
      <c r="H61" s="146">
        <f t="shared" si="2"/>
        <v>35</v>
      </c>
      <c r="I61" s="146">
        <f t="shared" si="2"/>
        <v>35</v>
      </c>
      <c r="J61" s="159">
        <f t="shared" ref="J61:P61" si="8">SUM(J58:J59)</f>
        <v>1104</v>
      </c>
      <c r="K61" s="159">
        <f t="shared" si="8"/>
        <v>0</v>
      </c>
      <c r="L61" s="159">
        <f t="shared" si="8"/>
        <v>0</v>
      </c>
      <c r="M61" s="159">
        <f t="shared" si="8"/>
        <v>1104</v>
      </c>
      <c r="N61" s="159">
        <f t="shared" si="8"/>
        <v>0</v>
      </c>
      <c r="O61" s="159">
        <f t="shared" si="8"/>
        <v>0</v>
      </c>
      <c r="P61" s="159">
        <f t="shared" si="8"/>
        <v>0</v>
      </c>
      <c r="Q61" s="146">
        <v>35</v>
      </c>
    </row>
    <row r="62" spans="1:17" ht="12" customHeight="1">
      <c r="A62" s="146">
        <f t="shared" si="1"/>
        <v>36</v>
      </c>
      <c r="B62" s="143"/>
      <c r="C62" s="143"/>
      <c r="D62" s="143"/>
      <c r="E62" s="151"/>
      <c r="F62" s="158"/>
      <c r="G62" s="144"/>
      <c r="H62" s="146">
        <f t="shared" si="2"/>
        <v>36</v>
      </c>
      <c r="I62" s="146">
        <f t="shared" si="2"/>
        <v>36</v>
      </c>
      <c r="J62" s="159"/>
      <c r="K62" s="159"/>
      <c r="L62" s="159"/>
      <c r="M62" s="159"/>
      <c r="N62" s="159"/>
      <c r="O62" s="159"/>
      <c r="P62" s="159"/>
      <c r="Q62" s="146">
        <v>36</v>
      </c>
    </row>
    <row r="63" spans="1:17" ht="12" customHeight="1">
      <c r="A63" s="146">
        <f t="shared" si="1"/>
        <v>37</v>
      </c>
      <c r="B63" s="143">
        <v>721</v>
      </c>
      <c r="C63" s="143" t="s">
        <v>251</v>
      </c>
      <c r="D63" s="143" t="s">
        <v>126</v>
      </c>
      <c r="E63" s="151" t="s">
        <v>247</v>
      </c>
      <c r="F63" s="146" t="s">
        <v>248</v>
      </c>
      <c r="G63" s="152" t="s">
        <v>235</v>
      </c>
      <c r="H63" s="146">
        <f t="shared" si="2"/>
        <v>37</v>
      </c>
      <c r="I63" s="146">
        <f t="shared" si="2"/>
        <v>37</v>
      </c>
      <c r="J63" s="171"/>
      <c r="K63" s="164">
        <v>5</v>
      </c>
      <c r="L63" s="164"/>
      <c r="M63" s="174">
        <f t="shared" ref="M63" si="9">J63+K63+L63+N63+O63</f>
        <v>5</v>
      </c>
      <c r="N63" s="176"/>
      <c r="O63" s="176"/>
      <c r="P63" s="87"/>
      <c r="Q63" s="146">
        <v>37</v>
      </c>
    </row>
    <row r="64" spans="1:17" ht="12" customHeight="1">
      <c r="A64" s="146">
        <f t="shared" si="1"/>
        <v>38</v>
      </c>
      <c r="B64" s="87"/>
      <c r="C64" s="87"/>
      <c r="D64" s="87"/>
      <c r="E64" s="148"/>
      <c r="F64" s="150"/>
      <c r="G64" s="87"/>
      <c r="H64" s="146">
        <f t="shared" si="2"/>
        <v>38</v>
      </c>
      <c r="I64" s="146">
        <f t="shared" si="2"/>
        <v>38</v>
      </c>
      <c r="J64" s="176"/>
      <c r="K64" s="176"/>
      <c r="L64" s="176"/>
      <c r="M64" s="176"/>
      <c r="N64" s="171"/>
      <c r="O64" s="171"/>
      <c r="P64" s="87"/>
      <c r="Q64" s="146">
        <v>38</v>
      </c>
    </row>
    <row r="65" spans="1:17" ht="12" customHeight="1">
      <c r="A65" s="146">
        <f t="shared" si="1"/>
        <v>39</v>
      </c>
      <c r="B65" s="143"/>
      <c r="C65" s="143"/>
      <c r="D65" s="143"/>
      <c r="E65" s="156" t="s">
        <v>250</v>
      </c>
      <c r="F65" s="87"/>
      <c r="G65" s="87"/>
      <c r="H65" s="146">
        <f t="shared" si="2"/>
        <v>39</v>
      </c>
      <c r="I65" s="146">
        <f t="shared" si="2"/>
        <v>39</v>
      </c>
      <c r="J65" s="159">
        <f t="shared" ref="J65:P65" si="10">SUM(J63)</f>
        <v>0</v>
      </c>
      <c r="K65" s="159">
        <f t="shared" si="10"/>
        <v>5</v>
      </c>
      <c r="L65" s="159">
        <f t="shared" si="10"/>
        <v>0</v>
      </c>
      <c r="M65" s="159">
        <f t="shared" si="10"/>
        <v>5</v>
      </c>
      <c r="N65" s="159">
        <f t="shared" si="10"/>
        <v>0</v>
      </c>
      <c r="O65" s="159">
        <f t="shared" si="10"/>
        <v>0</v>
      </c>
      <c r="P65" s="159">
        <f t="shared" si="10"/>
        <v>0</v>
      </c>
      <c r="Q65" s="146">
        <v>39</v>
      </c>
    </row>
    <row r="66" spans="1:17" ht="12" customHeight="1">
      <c r="A66" s="146">
        <f t="shared" si="1"/>
        <v>40</v>
      </c>
      <c r="B66" s="87"/>
      <c r="C66" s="87"/>
      <c r="D66" s="87"/>
      <c r="E66" s="156"/>
      <c r="F66" s="146"/>
      <c r="G66" s="144"/>
      <c r="H66" s="146">
        <f t="shared" si="2"/>
        <v>40</v>
      </c>
      <c r="I66" s="146">
        <f t="shared" si="2"/>
        <v>40</v>
      </c>
      <c r="J66" s="177"/>
      <c r="K66" s="177"/>
      <c r="L66" s="177"/>
      <c r="M66" s="177"/>
      <c r="N66" s="87"/>
      <c r="O66" s="87"/>
      <c r="P66" s="87"/>
      <c r="Q66" s="146">
        <v>40</v>
      </c>
    </row>
    <row r="67" spans="1:17" ht="12" customHeight="1">
      <c r="A67" s="146">
        <f t="shared" si="1"/>
        <v>41</v>
      </c>
      <c r="B67" s="87"/>
      <c r="C67" s="87"/>
      <c r="D67" s="87"/>
      <c r="E67" s="149" t="s">
        <v>238</v>
      </c>
      <c r="F67" s="87"/>
      <c r="G67" s="87"/>
      <c r="H67" s="146">
        <f t="shared" si="2"/>
        <v>41</v>
      </c>
      <c r="I67" s="146">
        <f t="shared" si="2"/>
        <v>41</v>
      </c>
      <c r="J67" s="159">
        <f t="shared" ref="J67:P67" si="11">J61+J65</f>
        <v>1104</v>
      </c>
      <c r="K67" s="159">
        <f t="shared" si="11"/>
        <v>5</v>
      </c>
      <c r="L67" s="159">
        <f t="shared" si="11"/>
        <v>0</v>
      </c>
      <c r="M67" s="159">
        <f t="shared" si="11"/>
        <v>1109</v>
      </c>
      <c r="N67" s="159">
        <f t="shared" si="11"/>
        <v>0</v>
      </c>
      <c r="O67" s="159">
        <f t="shared" si="11"/>
        <v>0</v>
      </c>
      <c r="P67" s="159">
        <f t="shared" si="11"/>
        <v>0</v>
      </c>
      <c r="Q67" s="146">
        <v>41</v>
      </c>
    </row>
    <row r="68" spans="1:17" ht="12" customHeight="1">
      <c r="A68" s="146">
        <f t="shared" si="1"/>
        <v>42</v>
      </c>
      <c r="B68" s="87"/>
      <c r="C68" s="87"/>
      <c r="D68" s="87"/>
      <c r="E68" s="148"/>
      <c r="F68" s="150"/>
      <c r="G68" s="87"/>
      <c r="H68" s="146">
        <f t="shared" si="2"/>
        <v>42</v>
      </c>
      <c r="I68" s="146">
        <f t="shared" si="2"/>
        <v>42</v>
      </c>
      <c r="J68" s="176">
        <f>J66</f>
        <v>0</v>
      </c>
      <c r="K68" s="176">
        <f>K66</f>
        <v>0</v>
      </c>
      <c r="L68" s="176">
        <f>L66</f>
        <v>0</v>
      </c>
      <c r="M68" s="176"/>
      <c r="N68" s="176"/>
      <c r="O68" s="176"/>
      <c r="P68" s="176"/>
      <c r="Q68" s="146">
        <v>42</v>
      </c>
    </row>
    <row r="69" spans="1:17" ht="12" customHeight="1">
      <c r="A69" s="146">
        <f t="shared" si="1"/>
        <v>43</v>
      </c>
      <c r="B69" s="87"/>
      <c r="C69" s="87"/>
      <c r="D69" s="87"/>
      <c r="E69" s="149" t="s">
        <v>236</v>
      </c>
      <c r="F69" s="87"/>
      <c r="G69" s="87"/>
      <c r="H69" s="146">
        <f t="shared" si="2"/>
        <v>43</v>
      </c>
      <c r="I69" s="146">
        <f t="shared" si="2"/>
        <v>43</v>
      </c>
      <c r="J69" s="171">
        <f>J67+J56</f>
        <v>553701</v>
      </c>
      <c r="K69" s="171">
        <f>K67+K56</f>
        <v>42862</v>
      </c>
      <c r="L69" s="171">
        <f>L67+L56</f>
        <v>-22215</v>
      </c>
      <c r="M69" s="174">
        <f t="shared" ref="M69" si="12">J69+K69+L69+N69+O69</f>
        <v>552839</v>
      </c>
      <c r="N69" s="171">
        <f>N67+N56</f>
        <v>0</v>
      </c>
      <c r="O69" s="171">
        <f>O67+O56</f>
        <v>-21509</v>
      </c>
      <c r="P69" s="171">
        <f>P67+P56</f>
        <v>0</v>
      </c>
      <c r="Q69" s="146">
        <v>43</v>
      </c>
    </row>
    <row r="70" spans="1:17" ht="12" customHeight="1">
      <c r="A70" s="146">
        <f t="shared" si="1"/>
        <v>44</v>
      </c>
      <c r="B70" s="87"/>
      <c r="C70" s="87"/>
      <c r="D70" s="87"/>
      <c r="E70" s="156"/>
      <c r="F70" s="146"/>
      <c r="G70" s="144"/>
      <c r="H70" s="146">
        <f t="shared" si="2"/>
        <v>44</v>
      </c>
      <c r="I70" s="146">
        <f t="shared" si="2"/>
        <v>44</v>
      </c>
      <c r="J70" s="177">
        <f>J60+J68</f>
        <v>0</v>
      </c>
      <c r="K70" s="177">
        <f>K60+K68</f>
        <v>0</v>
      </c>
      <c r="L70" s="177">
        <f>L60+L68</f>
        <v>0</v>
      </c>
      <c r="M70" s="177">
        <f>M60+M68</f>
        <v>0</v>
      </c>
      <c r="N70" s="87"/>
      <c r="O70" s="87"/>
      <c r="P70" s="178"/>
      <c r="Q70" s="146">
        <v>44</v>
      </c>
    </row>
    <row r="71" spans="1:17" ht="12" customHeight="1">
      <c r="A71" s="146">
        <f t="shared" si="1"/>
        <v>45</v>
      </c>
      <c r="B71" s="87"/>
      <c r="C71" s="87"/>
      <c r="D71" s="87"/>
      <c r="E71" s="156"/>
      <c r="F71" s="146"/>
      <c r="G71" s="144"/>
      <c r="H71" s="146">
        <f t="shared" si="2"/>
        <v>45</v>
      </c>
      <c r="I71" s="146">
        <f t="shared" si="2"/>
        <v>45</v>
      </c>
      <c r="J71" s="179"/>
      <c r="K71" s="159"/>
      <c r="L71" s="180"/>
      <c r="M71" s="171"/>
      <c r="N71" s="87"/>
      <c r="O71" s="87"/>
      <c r="P71" s="87"/>
      <c r="Q71" s="146">
        <v>45</v>
      </c>
    </row>
    <row r="72" spans="1:17" ht="12" customHeight="1">
      <c r="A72" s="146">
        <f t="shared" si="1"/>
        <v>46</v>
      </c>
      <c r="B72" s="87"/>
      <c r="C72" s="87"/>
      <c r="D72" s="87"/>
      <c r="E72" s="156"/>
      <c r="F72" s="146"/>
      <c r="G72" s="144"/>
      <c r="H72" s="146">
        <f t="shared" si="2"/>
        <v>46</v>
      </c>
      <c r="I72" s="146">
        <f t="shared" si="2"/>
        <v>46</v>
      </c>
      <c r="J72" s="179"/>
      <c r="K72" s="159"/>
      <c r="L72" s="180"/>
      <c r="M72" s="171"/>
      <c r="N72" s="87"/>
      <c r="O72" s="87"/>
      <c r="P72" s="87"/>
      <c r="Q72" s="146">
        <v>46</v>
      </c>
    </row>
    <row r="73" spans="1:17" ht="12" customHeight="1">
      <c r="A73" s="146">
        <f t="shared" si="1"/>
        <v>47</v>
      </c>
      <c r="B73" s="87"/>
      <c r="C73" s="87"/>
      <c r="D73" s="87"/>
      <c r="E73" s="156"/>
      <c r="F73" s="146"/>
      <c r="G73" s="144"/>
      <c r="H73" s="146">
        <f t="shared" si="2"/>
        <v>47</v>
      </c>
      <c r="I73" s="146">
        <f t="shared" si="2"/>
        <v>47</v>
      </c>
      <c r="J73" s="179"/>
      <c r="K73" s="159"/>
      <c r="L73" s="180"/>
      <c r="M73" s="171"/>
      <c r="N73" s="87"/>
      <c r="O73" s="87"/>
      <c r="P73" s="87"/>
      <c r="Q73" s="146">
        <v>47</v>
      </c>
    </row>
    <row r="74" spans="1:17" ht="12" customHeight="1">
      <c r="A74" s="146">
        <f t="shared" si="1"/>
        <v>48</v>
      </c>
      <c r="B74" s="87"/>
      <c r="C74" s="87"/>
      <c r="D74" s="87"/>
      <c r="E74" s="156"/>
      <c r="F74" s="146"/>
      <c r="G74" s="144"/>
      <c r="H74" s="146">
        <f t="shared" si="2"/>
        <v>48</v>
      </c>
      <c r="I74" s="146">
        <f t="shared" si="2"/>
        <v>48</v>
      </c>
      <c r="J74" s="179"/>
      <c r="K74" s="159"/>
      <c r="L74" s="180"/>
      <c r="M74" s="171"/>
      <c r="N74" s="87"/>
      <c r="O74" s="87"/>
      <c r="P74" s="87"/>
      <c r="Q74" s="146">
        <v>48</v>
      </c>
    </row>
    <row r="75" spans="1:17" ht="12" customHeight="1">
      <c r="A75" s="146">
        <f t="shared" si="1"/>
        <v>49</v>
      </c>
      <c r="B75" s="87"/>
      <c r="C75" s="87"/>
      <c r="D75" s="87"/>
      <c r="E75" s="156"/>
      <c r="F75" s="146"/>
      <c r="G75" s="144"/>
      <c r="H75" s="146">
        <f t="shared" si="2"/>
        <v>49</v>
      </c>
      <c r="I75" s="146">
        <f t="shared" si="2"/>
        <v>49</v>
      </c>
      <c r="J75" s="179"/>
      <c r="K75" s="159"/>
      <c r="L75" s="180"/>
      <c r="M75" s="171"/>
      <c r="N75" s="87"/>
      <c r="O75" s="87"/>
      <c r="P75" s="87"/>
      <c r="Q75" s="146">
        <v>49</v>
      </c>
    </row>
    <row r="76" spans="1:17" ht="12" customHeight="1">
      <c r="A76" s="146">
        <f t="shared" si="1"/>
        <v>50</v>
      </c>
      <c r="B76" s="87"/>
      <c r="C76" s="87"/>
      <c r="D76" s="87"/>
      <c r="E76" s="156"/>
      <c r="F76" s="146"/>
      <c r="G76" s="144"/>
      <c r="H76" s="146">
        <f t="shared" si="2"/>
        <v>50</v>
      </c>
      <c r="I76" s="146">
        <f t="shared" si="2"/>
        <v>50</v>
      </c>
      <c r="J76" s="179"/>
      <c r="K76" s="159"/>
      <c r="L76" s="180"/>
      <c r="M76" s="171"/>
      <c r="N76" s="87"/>
      <c r="O76" s="87"/>
      <c r="P76" s="87"/>
      <c r="Q76" s="146">
        <v>50</v>
      </c>
    </row>
    <row r="77" spans="1:17" ht="12" customHeight="1">
      <c r="A77" s="45"/>
      <c r="B77" s="54"/>
      <c r="C77" s="54"/>
      <c r="D77" s="54"/>
      <c r="E77" s="54"/>
      <c r="F77" s="54"/>
      <c r="G77" s="54"/>
      <c r="H77" s="55"/>
      <c r="I77" s="45"/>
      <c r="J77" s="117"/>
      <c r="K77" s="117"/>
      <c r="L77" s="117"/>
      <c r="M77" s="117"/>
      <c r="N77" s="117"/>
      <c r="O77" s="117"/>
      <c r="P77" s="117"/>
      <c r="Q77" s="55"/>
    </row>
    <row r="78" spans="1:17" ht="12" customHeight="1">
      <c r="A78" s="45"/>
      <c r="B78" s="54"/>
      <c r="C78" s="54"/>
      <c r="D78" s="54"/>
      <c r="E78" s="54"/>
      <c r="F78" s="54"/>
      <c r="G78" s="54"/>
      <c r="H78" s="55"/>
      <c r="I78" s="45"/>
      <c r="J78" s="170" t="s">
        <v>246</v>
      </c>
      <c r="K78" s="170"/>
      <c r="L78" s="170"/>
      <c r="M78" s="170"/>
      <c r="N78" s="170"/>
      <c r="O78" s="117"/>
      <c r="P78" s="117"/>
      <c r="Q78" s="55"/>
    </row>
    <row r="79" spans="1:17" ht="12" customHeight="1">
      <c r="A79" s="45"/>
      <c r="B79" s="54"/>
      <c r="C79" s="54"/>
      <c r="D79" s="54"/>
      <c r="E79" s="54"/>
      <c r="F79" s="54"/>
      <c r="G79" s="54"/>
      <c r="H79" s="55"/>
      <c r="I79" s="45"/>
      <c r="J79" s="117"/>
      <c r="K79" s="117"/>
      <c r="L79" s="117"/>
      <c r="M79" s="117"/>
      <c r="N79" s="161"/>
      <c r="O79" s="117"/>
      <c r="P79" s="117"/>
      <c r="Q79" s="55"/>
    </row>
    <row r="80" spans="1:17" ht="12">
      <c r="A80" s="45"/>
      <c r="B80" s="54"/>
      <c r="C80" s="54"/>
      <c r="D80" s="54"/>
      <c r="E80" s="54"/>
      <c r="F80" s="54"/>
      <c r="G80" s="54"/>
      <c r="H80" s="55"/>
      <c r="I80" s="45"/>
      <c r="J80" s="117"/>
      <c r="K80" s="117"/>
      <c r="L80" s="117"/>
      <c r="M80" s="117"/>
      <c r="N80" s="160"/>
      <c r="O80" s="162"/>
      <c r="P80" s="117"/>
      <c r="Q80" s="55"/>
    </row>
    <row r="81" spans="1:17" ht="12" customHeight="1">
      <c r="A81" s="49"/>
      <c r="B81" s="50"/>
      <c r="C81" s="50"/>
      <c r="D81" s="50"/>
      <c r="E81" s="50"/>
      <c r="F81" s="50"/>
      <c r="G81" s="50"/>
      <c r="H81" s="53"/>
      <c r="I81" s="49"/>
      <c r="J81" s="50"/>
      <c r="K81" s="50"/>
      <c r="L81" s="50"/>
      <c r="M81" s="50"/>
      <c r="N81" s="50"/>
      <c r="O81" s="50"/>
      <c r="P81" s="50"/>
      <c r="Q81" s="53"/>
    </row>
    <row r="82" spans="1:17" ht="12" customHeight="1">
      <c r="A82" s="1"/>
      <c r="B82" s="1"/>
      <c r="C82" s="1"/>
      <c r="D82" s="1"/>
      <c r="E82" s="28"/>
      <c r="F82" s="28"/>
      <c r="G82" s="28"/>
      <c r="H82" s="31" t="s">
        <v>48</v>
      </c>
      <c r="I82" s="29" t="s">
        <v>48</v>
      </c>
      <c r="J82" s="32"/>
      <c r="K82" s="32"/>
    </row>
    <row r="83" spans="1:17">
      <c r="E83" s="32"/>
      <c r="F83" s="32"/>
      <c r="G83" s="32"/>
      <c r="H83" s="32"/>
      <c r="I83" s="32"/>
      <c r="J83" s="32"/>
      <c r="K83" s="32"/>
    </row>
    <row r="84" spans="1:17"/>
    <row r="85" spans="1:17"/>
    <row r="86" spans="1:17"/>
    <row r="87" spans="1:17"/>
    <row r="88" spans="1:17"/>
    <row r="89" spans="1:17"/>
    <row r="90" spans="1:17"/>
    <row r="91" spans="1:17"/>
    <row r="92" spans="1:17"/>
    <row r="93" spans="1:17"/>
    <row r="94" spans="1:17"/>
    <row r="95" spans="1:17"/>
    <row r="96" spans="1:17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 hidden="1"/>
    <row r="266" hidden="1"/>
  </sheetData>
  <mergeCells count="4">
    <mergeCell ref="E24:F24"/>
    <mergeCell ref="E25:F25"/>
    <mergeCell ref="E26:F26"/>
    <mergeCell ref="J78:N78"/>
  </mergeCells>
  <phoneticPr fontId="0" type="noConversion"/>
  <printOptions horizontalCentered="1"/>
  <pageMargins left="0.75" right="0.75" top="0.5" bottom="0.5" header="0.25" footer="0.25"/>
  <pageSetup scale="76" fitToWidth="2" fitToHeight="0" pageOrder="overThenDown" orientation="portrait" r:id="rId1"/>
  <headerFooter alignWithMargins="0"/>
  <colBreaks count="1" manualBreakCount="1">
    <brk id="8" max="8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3"/>
  <sheetViews>
    <sheetView view="pageBreakPreview" zoomScale="70" zoomScaleNormal="75" zoomScaleSheetLayoutView="70" workbookViewId="0"/>
  </sheetViews>
  <sheetFormatPr defaultRowHeight="11.25"/>
  <cols>
    <col min="1" max="1" width="7.33203125" customWidth="1"/>
    <col min="3" max="3" width="86.83203125" customWidth="1"/>
    <col min="4" max="4" width="10.6640625" customWidth="1"/>
    <col min="5" max="5" width="4" customWidth="1"/>
    <col min="6" max="6" width="19.1640625" customWidth="1"/>
    <col min="7" max="7" width="3.33203125" customWidth="1"/>
  </cols>
  <sheetData>
    <row r="1" spans="1:10" ht="12.95" customHeight="1">
      <c r="A1" s="58">
        <v>28</v>
      </c>
      <c r="B1" s="57"/>
      <c r="C1" s="20"/>
      <c r="D1" s="20"/>
      <c r="E1" s="58"/>
      <c r="F1" s="62"/>
      <c r="G1" s="62" t="str">
        <f>'P - 26 - 27'!H1</f>
        <v>Road Initials:  BNSF               Year 2016</v>
      </c>
      <c r="H1" s="14"/>
      <c r="I1" s="14"/>
      <c r="J1" s="14"/>
    </row>
    <row r="2" spans="1:10" ht="12.95" customHeight="1">
      <c r="A2" s="114"/>
      <c r="B2" s="115"/>
      <c r="C2" s="115"/>
      <c r="D2" s="115"/>
      <c r="E2" s="115"/>
      <c r="F2" s="115"/>
      <c r="G2" s="76"/>
      <c r="H2" s="14"/>
      <c r="I2" s="14"/>
      <c r="J2" s="14"/>
    </row>
    <row r="3" spans="1:10" ht="12.95" customHeight="1">
      <c r="A3" s="80"/>
      <c r="B3" s="78" t="s">
        <v>56</v>
      </c>
      <c r="C3" s="78"/>
      <c r="D3" s="78"/>
      <c r="E3" s="78"/>
      <c r="F3" s="78"/>
      <c r="G3" s="79"/>
      <c r="H3" s="14"/>
      <c r="I3" s="14"/>
      <c r="J3" s="14"/>
    </row>
    <row r="4" spans="1:10" ht="12.95" customHeight="1">
      <c r="A4" s="77"/>
      <c r="B4" s="81"/>
      <c r="C4" s="81"/>
      <c r="D4" s="81"/>
      <c r="E4" s="81"/>
      <c r="F4" s="81"/>
      <c r="G4" s="82"/>
      <c r="H4" s="14"/>
      <c r="I4" s="14"/>
      <c r="J4" s="14"/>
    </row>
    <row r="5" spans="1:10" ht="12.95" customHeight="1">
      <c r="A5" s="77"/>
      <c r="B5" s="81"/>
      <c r="C5" s="81"/>
      <c r="D5" s="116"/>
      <c r="E5" s="81"/>
      <c r="F5" s="81"/>
      <c r="G5" s="82"/>
      <c r="H5" s="14"/>
      <c r="I5" s="14"/>
      <c r="J5" s="14"/>
    </row>
    <row r="6" spans="1:10" ht="12.95" customHeight="1">
      <c r="A6" s="77"/>
      <c r="B6" s="81"/>
      <c r="C6" s="81"/>
      <c r="D6" s="116"/>
      <c r="E6" s="81"/>
      <c r="F6" s="63" t="s">
        <v>57</v>
      </c>
      <c r="G6" s="82"/>
      <c r="H6" s="14"/>
      <c r="I6" s="14"/>
      <c r="J6" s="14"/>
    </row>
    <row r="7" spans="1:10" ht="12.95" customHeight="1">
      <c r="A7" s="77"/>
      <c r="B7" s="81"/>
      <c r="C7" s="81"/>
      <c r="D7" s="81"/>
      <c r="E7" s="81"/>
      <c r="F7" s="81"/>
      <c r="G7" s="82"/>
      <c r="H7" s="14"/>
      <c r="I7" s="14"/>
      <c r="J7" s="14"/>
    </row>
    <row r="8" spans="1:10" ht="12.95" customHeight="1">
      <c r="A8" s="120">
        <v>1</v>
      </c>
      <c r="B8" s="81" t="s">
        <v>58</v>
      </c>
      <c r="C8" s="81"/>
      <c r="D8" s="81"/>
      <c r="E8" s="81"/>
      <c r="F8" s="81"/>
      <c r="G8" s="82"/>
      <c r="H8" s="14"/>
      <c r="I8" s="14"/>
      <c r="J8" s="14"/>
    </row>
    <row r="9" spans="1:10" ht="12.95" customHeight="1">
      <c r="A9" s="77"/>
      <c r="B9" s="81" t="s">
        <v>196</v>
      </c>
      <c r="C9" s="81"/>
      <c r="D9" s="81"/>
      <c r="E9" s="81"/>
      <c r="F9" s="73">
        <v>50</v>
      </c>
      <c r="G9" s="82"/>
      <c r="H9" s="14"/>
      <c r="I9" s="14"/>
      <c r="J9" s="14"/>
    </row>
    <row r="10" spans="1:10" ht="12.95" customHeight="1">
      <c r="A10" s="120"/>
      <c r="B10" s="81" t="s">
        <v>59</v>
      </c>
      <c r="C10" s="81"/>
      <c r="D10" s="81"/>
      <c r="E10" s="81"/>
      <c r="F10" s="73">
        <v>50</v>
      </c>
      <c r="G10" s="82"/>
      <c r="H10" s="14"/>
      <c r="I10" s="14"/>
      <c r="J10" s="14"/>
    </row>
    <row r="11" spans="1:10" ht="12.95" customHeight="1">
      <c r="A11" s="120"/>
      <c r="B11" s="81"/>
      <c r="C11" s="81"/>
      <c r="D11" s="81"/>
      <c r="E11" s="81"/>
      <c r="F11" s="72">
        <f>SUM(F9:F10)</f>
        <v>100</v>
      </c>
      <c r="G11" s="82"/>
      <c r="H11" s="14"/>
      <c r="I11" s="14"/>
      <c r="J11" s="14"/>
    </row>
    <row r="12" spans="1:10" ht="12.95" customHeight="1">
      <c r="A12" s="120"/>
      <c r="B12" s="81"/>
      <c r="C12" s="81"/>
      <c r="D12" s="81"/>
      <c r="E12" s="81"/>
      <c r="F12" s="73"/>
      <c r="G12" s="82"/>
      <c r="H12" s="14"/>
      <c r="I12" s="14"/>
      <c r="J12" s="14"/>
    </row>
    <row r="13" spans="1:10" ht="12.95" customHeight="1">
      <c r="A13" s="120">
        <v>2</v>
      </c>
      <c r="B13" s="81" t="s">
        <v>60</v>
      </c>
      <c r="C13" s="81"/>
      <c r="D13" s="81"/>
      <c r="E13" s="81"/>
      <c r="F13" s="73"/>
      <c r="G13" s="82"/>
      <c r="H13" s="14"/>
      <c r="I13" s="14"/>
      <c r="J13" s="14"/>
    </row>
    <row r="14" spans="1:10" ht="12.95" customHeight="1">
      <c r="A14" s="120"/>
      <c r="B14" s="81" t="s">
        <v>61</v>
      </c>
      <c r="C14" s="81"/>
      <c r="D14" s="81"/>
      <c r="E14" s="81"/>
      <c r="F14" s="134">
        <v>25</v>
      </c>
      <c r="G14" s="82"/>
      <c r="H14" s="14"/>
      <c r="I14" s="14"/>
      <c r="J14" s="14"/>
    </row>
    <row r="15" spans="1:10" ht="12.95" customHeight="1">
      <c r="A15" s="120"/>
      <c r="B15" s="81" t="s">
        <v>186</v>
      </c>
      <c r="C15" s="81"/>
      <c r="D15" s="81"/>
      <c r="E15" s="81"/>
      <c r="F15" s="134">
        <v>25</v>
      </c>
      <c r="G15" s="82"/>
      <c r="H15" s="14"/>
      <c r="I15" s="14"/>
      <c r="J15" s="14"/>
    </row>
    <row r="16" spans="1:10" ht="12.95" customHeight="1">
      <c r="A16" s="120"/>
      <c r="B16" s="81" t="s">
        <v>196</v>
      </c>
      <c r="C16" s="81"/>
      <c r="D16" s="81"/>
      <c r="E16" s="81"/>
      <c r="F16" s="134">
        <v>16.670000000000002</v>
      </c>
      <c r="G16" s="82"/>
      <c r="H16" s="14"/>
      <c r="I16" s="14"/>
      <c r="J16" s="14"/>
    </row>
    <row r="17" spans="1:17" ht="12.95" customHeight="1">
      <c r="A17" s="120"/>
      <c r="B17" s="81" t="s">
        <v>206</v>
      </c>
      <c r="C17" s="81"/>
      <c r="D17" s="81"/>
      <c r="E17" s="81"/>
      <c r="F17" s="134">
        <v>16.670000000000002</v>
      </c>
      <c r="G17" s="82"/>
      <c r="H17" s="14"/>
      <c r="I17" s="14"/>
      <c r="J17" s="14"/>
    </row>
    <row r="18" spans="1:17" ht="12.95" customHeight="1">
      <c r="A18" s="120"/>
      <c r="B18" s="81" t="s">
        <v>62</v>
      </c>
      <c r="C18" s="81"/>
      <c r="D18" s="81"/>
      <c r="E18" s="81"/>
      <c r="F18" s="134">
        <v>8.33</v>
      </c>
      <c r="G18" s="82"/>
      <c r="H18" s="14"/>
      <c r="I18" s="14"/>
      <c r="J18" s="14"/>
    </row>
    <row r="19" spans="1:17" ht="12.95" customHeight="1">
      <c r="A19" s="120"/>
      <c r="B19" s="83" t="s">
        <v>59</v>
      </c>
      <c r="C19" s="81"/>
      <c r="D19" s="81"/>
      <c r="E19" s="81"/>
      <c r="F19" s="133">
        <v>8.33</v>
      </c>
      <c r="G19" s="82"/>
      <c r="H19" s="14"/>
      <c r="I19" s="14"/>
      <c r="J19" s="14"/>
    </row>
    <row r="20" spans="1:17" ht="12.95" customHeight="1">
      <c r="A20" s="120"/>
      <c r="B20" s="81"/>
      <c r="C20" s="81"/>
      <c r="D20" s="81"/>
      <c r="E20" s="81"/>
      <c r="F20" s="64">
        <f>SUM(F13:F19)</f>
        <v>100</v>
      </c>
      <c r="G20" s="82"/>
      <c r="H20" s="14"/>
      <c r="I20" s="14"/>
      <c r="J20" s="14"/>
    </row>
    <row r="21" spans="1:17" ht="12.95" customHeight="1">
      <c r="A21" s="120"/>
      <c r="B21" s="117" t="s">
        <v>197</v>
      </c>
      <c r="C21" s="117"/>
      <c r="D21" s="81"/>
      <c r="E21" s="81"/>
      <c r="F21" s="73"/>
      <c r="G21" s="82"/>
      <c r="H21" s="14"/>
      <c r="I21" s="14"/>
      <c r="J21" s="14"/>
    </row>
    <row r="22" spans="1:17" ht="12.95" customHeight="1">
      <c r="A22" s="120"/>
      <c r="B22" s="117" t="s">
        <v>188</v>
      </c>
      <c r="C22" s="117"/>
      <c r="D22" s="81"/>
      <c r="E22" s="81"/>
      <c r="F22" s="73"/>
      <c r="G22" s="82"/>
      <c r="H22" s="14"/>
      <c r="I22" s="14"/>
      <c r="J22" s="14"/>
    </row>
    <row r="23" spans="1:17" ht="12.95" customHeight="1">
      <c r="A23" s="120"/>
      <c r="B23" s="81"/>
      <c r="C23" s="81"/>
      <c r="D23" s="81"/>
      <c r="E23" s="81"/>
      <c r="F23" s="73"/>
      <c r="G23" s="82"/>
      <c r="H23" s="14"/>
      <c r="I23" s="14"/>
      <c r="J23" s="14"/>
    </row>
    <row r="24" spans="1:17" ht="12.95" customHeight="1">
      <c r="A24" s="120" t="s">
        <v>243</v>
      </c>
      <c r="B24" s="81" t="s">
        <v>63</v>
      </c>
      <c r="C24" s="81"/>
      <c r="D24" s="81"/>
      <c r="E24" s="81"/>
      <c r="F24" s="73"/>
      <c r="G24" s="82"/>
      <c r="H24" s="14"/>
      <c r="I24" s="14"/>
      <c r="J24" s="14"/>
    </row>
    <row r="25" spans="1:17" ht="12.95" customHeight="1">
      <c r="A25" s="120"/>
      <c r="B25" s="81" t="s">
        <v>59</v>
      </c>
      <c r="C25" s="81"/>
      <c r="D25" s="81"/>
      <c r="E25" s="81"/>
      <c r="F25" s="134">
        <v>66.67</v>
      </c>
      <c r="G25" s="82"/>
      <c r="H25" s="14"/>
      <c r="I25" s="14"/>
      <c r="J25" s="14"/>
    </row>
    <row r="26" spans="1:17" ht="12.95" customHeight="1">
      <c r="A26" s="120"/>
      <c r="B26" s="81" t="s">
        <v>196</v>
      </c>
      <c r="C26" s="81"/>
      <c r="D26" s="81"/>
      <c r="E26" s="81"/>
      <c r="F26" s="134">
        <v>33.33</v>
      </c>
      <c r="G26" s="82"/>
      <c r="H26" s="14"/>
      <c r="I26" s="14"/>
      <c r="J26" s="14"/>
    </row>
    <row r="27" spans="1:17" ht="12.95" customHeight="1">
      <c r="A27" s="120"/>
      <c r="B27" s="81"/>
      <c r="C27" s="81"/>
      <c r="D27" s="81"/>
      <c r="E27" s="81"/>
      <c r="F27" s="72">
        <f>SUM(F25:F26)</f>
        <v>100</v>
      </c>
      <c r="G27" s="82"/>
      <c r="H27" s="14"/>
      <c r="I27" s="14"/>
      <c r="J27" s="14"/>
      <c r="O27" s="127"/>
      <c r="P27" s="127"/>
      <c r="Q27" s="126"/>
    </row>
    <row r="28" spans="1:17" ht="12.95" customHeight="1">
      <c r="A28" s="120"/>
      <c r="B28" s="81"/>
      <c r="C28" s="81"/>
      <c r="D28" s="81"/>
      <c r="E28" s="81"/>
      <c r="F28" s="73"/>
      <c r="G28" s="82"/>
      <c r="H28" s="14"/>
      <c r="I28" s="14"/>
      <c r="J28" s="14"/>
    </row>
    <row r="29" spans="1:17" ht="12.95" customHeight="1">
      <c r="A29" s="120">
        <v>4</v>
      </c>
      <c r="B29" s="81" t="s">
        <v>64</v>
      </c>
      <c r="C29" s="81"/>
      <c r="D29" s="81"/>
      <c r="E29" s="81"/>
      <c r="F29" s="73"/>
      <c r="G29" s="82"/>
      <c r="H29" s="14"/>
      <c r="I29" s="14"/>
      <c r="J29" s="14"/>
    </row>
    <row r="30" spans="1:17" ht="12.95" customHeight="1">
      <c r="A30" s="120"/>
      <c r="B30" s="81" t="s">
        <v>196</v>
      </c>
      <c r="C30" s="81"/>
      <c r="D30" s="81"/>
      <c r="E30" s="81"/>
      <c r="F30" s="134">
        <v>50</v>
      </c>
      <c r="G30" s="82"/>
      <c r="H30" s="14"/>
      <c r="I30" s="14"/>
      <c r="J30" s="14"/>
    </row>
    <row r="31" spans="1:17" ht="12.95" customHeight="1">
      <c r="A31" s="120"/>
      <c r="B31" s="81" t="s">
        <v>59</v>
      </c>
      <c r="C31" s="81"/>
      <c r="D31" s="81"/>
      <c r="E31" s="81"/>
      <c r="F31" s="134">
        <v>50</v>
      </c>
      <c r="G31" s="82"/>
      <c r="H31" s="14"/>
      <c r="I31" s="14"/>
      <c r="J31" s="14"/>
    </row>
    <row r="32" spans="1:17" ht="12.95" customHeight="1">
      <c r="A32" s="120"/>
      <c r="B32" s="81"/>
      <c r="C32" s="81"/>
      <c r="D32" s="81"/>
      <c r="E32" s="81"/>
      <c r="F32" s="72">
        <f>SUM(F30:F31)</f>
        <v>100</v>
      </c>
      <c r="G32" s="82"/>
      <c r="H32" s="14"/>
      <c r="I32" s="14"/>
      <c r="J32" s="14"/>
    </row>
    <row r="33" spans="1:10" ht="12.95" customHeight="1">
      <c r="A33" s="120"/>
      <c r="B33" s="117" t="s">
        <v>198</v>
      </c>
      <c r="C33" s="117"/>
      <c r="D33" s="81"/>
      <c r="E33" s="81"/>
      <c r="F33" s="73"/>
      <c r="G33" s="82"/>
      <c r="H33" s="14"/>
      <c r="I33" s="14"/>
      <c r="J33" s="14"/>
    </row>
    <row r="34" spans="1:10" ht="12.95" customHeight="1">
      <c r="A34" s="120"/>
      <c r="B34" s="117" t="s">
        <v>207</v>
      </c>
      <c r="C34" s="117"/>
      <c r="D34" s="81"/>
      <c r="E34" s="81"/>
      <c r="F34" s="73"/>
      <c r="G34" s="82"/>
      <c r="H34" s="14"/>
      <c r="I34" s="14"/>
      <c r="J34" s="14"/>
    </row>
    <row r="35" spans="1:10" ht="12.95" customHeight="1">
      <c r="A35" s="120"/>
      <c r="B35" s="81"/>
      <c r="C35" s="81"/>
      <c r="D35" s="81"/>
      <c r="E35" s="81"/>
      <c r="F35" s="73"/>
      <c r="G35" s="82"/>
      <c r="H35" s="14"/>
      <c r="I35" s="14"/>
      <c r="J35" s="14"/>
    </row>
    <row r="36" spans="1:10" ht="12.95" customHeight="1">
      <c r="A36" s="120">
        <v>5</v>
      </c>
      <c r="B36" s="81" t="s">
        <v>65</v>
      </c>
      <c r="C36" s="81"/>
      <c r="D36" s="81"/>
      <c r="E36" s="81"/>
      <c r="F36" s="73"/>
      <c r="G36" s="82"/>
      <c r="H36" s="14"/>
      <c r="I36" s="14"/>
      <c r="J36" s="14"/>
    </row>
    <row r="37" spans="1:10" ht="12.95" customHeight="1">
      <c r="A37" s="120"/>
      <c r="B37" s="81" t="s">
        <v>59</v>
      </c>
      <c r="C37" s="81"/>
      <c r="D37" s="81"/>
      <c r="E37" s="81"/>
      <c r="F37" s="134">
        <v>41.67</v>
      </c>
      <c r="G37" s="82"/>
      <c r="H37" s="14"/>
      <c r="I37" s="14"/>
      <c r="J37" s="14"/>
    </row>
    <row r="38" spans="1:10" ht="12.95" customHeight="1">
      <c r="A38" s="120"/>
      <c r="B38" s="81" t="s">
        <v>196</v>
      </c>
      <c r="C38" s="81"/>
      <c r="D38" s="81"/>
      <c r="E38" s="81"/>
      <c r="F38" s="134">
        <v>25</v>
      </c>
      <c r="G38" s="82"/>
      <c r="H38" s="14"/>
      <c r="I38" s="14"/>
      <c r="J38" s="14"/>
    </row>
    <row r="39" spans="1:10" ht="12.95" customHeight="1">
      <c r="A39" s="120"/>
      <c r="B39" s="83" t="s">
        <v>66</v>
      </c>
      <c r="C39" s="81"/>
      <c r="D39" s="81"/>
      <c r="E39" s="81"/>
      <c r="F39" s="134">
        <v>16.670000000000002</v>
      </c>
      <c r="G39" s="82"/>
      <c r="H39" s="14"/>
      <c r="I39" s="14"/>
      <c r="J39" s="14"/>
    </row>
    <row r="40" spans="1:10" ht="12.95" customHeight="1">
      <c r="A40" s="120"/>
      <c r="B40" s="83" t="s">
        <v>229</v>
      </c>
      <c r="C40" s="81"/>
      <c r="D40" s="81"/>
      <c r="E40" s="81"/>
      <c r="F40" s="134">
        <v>8.33</v>
      </c>
      <c r="G40" s="82"/>
      <c r="H40" s="14"/>
      <c r="I40" s="14"/>
      <c r="J40" s="14"/>
    </row>
    <row r="41" spans="1:10" ht="12.95" customHeight="1">
      <c r="A41" s="120"/>
      <c r="B41" s="83" t="s">
        <v>80</v>
      </c>
      <c r="C41" s="81"/>
      <c r="D41" s="81"/>
      <c r="E41" s="81"/>
      <c r="F41" s="133">
        <v>8.33</v>
      </c>
      <c r="G41" s="82"/>
      <c r="H41" s="14"/>
      <c r="I41" s="14"/>
      <c r="J41" s="14"/>
    </row>
    <row r="42" spans="1:10" ht="12.95" customHeight="1">
      <c r="A42" s="120"/>
      <c r="B42" s="117" t="s">
        <v>67</v>
      </c>
      <c r="C42" s="117"/>
      <c r="D42" s="81"/>
      <c r="E42" s="81"/>
      <c r="F42" s="64">
        <f>SUM(F37:F41)</f>
        <v>100</v>
      </c>
      <c r="G42" s="82"/>
      <c r="H42" s="14"/>
      <c r="I42" s="14"/>
      <c r="J42" s="14"/>
    </row>
    <row r="43" spans="1:10" ht="12.95" customHeight="1">
      <c r="A43" s="120"/>
      <c r="B43" s="117" t="s">
        <v>185</v>
      </c>
      <c r="C43" s="117"/>
      <c r="D43" s="81"/>
      <c r="E43" s="81"/>
      <c r="F43" s="73"/>
      <c r="G43" s="82"/>
      <c r="H43" s="14"/>
      <c r="I43" s="14"/>
      <c r="J43" s="14"/>
    </row>
    <row r="44" spans="1:10" ht="12.95" customHeight="1">
      <c r="A44" s="120"/>
      <c r="B44" s="117" t="s">
        <v>189</v>
      </c>
      <c r="C44" s="117"/>
      <c r="D44" s="81"/>
      <c r="E44" s="81"/>
      <c r="F44" s="73"/>
      <c r="G44" s="82"/>
      <c r="H44" s="14"/>
      <c r="I44" s="14"/>
      <c r="J44" s="14"/>
    </row>
    <row r="45" spans="1:10" ht="12.95" customHeight="1">
      <c r="A45" s="120"/>
      <c r="B45" s="117" t="s">
        <v>190</v>
      </c>
      <c r="C45" s="117"/>
      <c r="D45" s="81"/>
      <c r="E45" s="81"/>
      <c r="F45" s="73"/>
      <c r="G45" s="82"/>
      <c r="H45" s="14"/>
      <c r="I45" s="14"/>
      <c r="J45" s="14"/>
    </row>
    <row r="46" spans="1:10" ht="12.95" customHeight="1">
      <c r="A46" s="120"/>
      <c r="B46" s="81" t="s">
        <v>67</v>
      </c>
      <c r="C46" s="81"/>
      <c r="D46" s="81"/>
      <c r="E46" s="81"/>
      <c r="F46" s="73"/>
      <c r="G46" s="82"/>
      <c r="H46" s="14"/>
      <c r="I46" s="14"/>
      <c r="J46" s="14"/>
    </row>
    <row r="47" spans="1:10" ht="12.95" customHeight="1">
      <c r="A47" s="120">
        <v>6</v>
      </c>
      <c r="B47" s="81" t="s">
        <v>68</v>
      </c>
      <c r="C47" s="81"/>
      <c r="D47" s="81"/>
      <c r="E47" s="81"/>
      <c r="F47" s="73"/>
      <c r="G47" s="82"/>
      <c r="H47" s="14"/>
      <c r="I47" s="14"/>
      <c r="J47" s="14"/>
    </row>
    <row r="48" spans="1:10" ht="12.95" customHeight="1">
      <c r="A48" s="120"/>
      <c r="B48" s="81" t="s">
        <v>196</v>
      </c>
      <c r="C48" s="81"/>
      <c r="D48" s="81"/>
      <c r="E48" s="81"/>
      <c r="F48" s="134">
        <v>50</v>
      </c>
      <c r="G48" s="82"/>
      <c r="H48" s="14"/>
      <c r="I48" s="14"/>
      <c r="J48" s="14"/>
    </row>
    <row r="49" spans="1:10" ht="12.95" customHeight="1">
      <c r="A49" s="120"/>
      <c r="B49" s="81" t="s">
        <v>59</v>
      </c>
      <c r="C49" s="81"/>
      <c r="D49" s="81"/>
      <c r="E49" s="81"/>
      <c r="F49" s="134">
        <v>50</v>
      </c>
      <c r="G49" s="82"/>
      <c r="H49" s="14"/>
      <c r="I49" s="14"/>
      <c r="J49" s="14"/>
    </row>
    <row r="50" spans="1:10" ht="12.95" customHeight="1">
      <c r="A50" s="120"/>
      <c r="B50" s="81"/>
      <c r="C50" s="81"/>
      <c r="D50" s="81"/>
      <c r="E50" s="81"/>
      <c r="F50" s="99">
        <f>SUM(F48:F49)</f>
        <v>100</v>
      </c>
      <c r="G50" s="82"/>
      <c r="H50" s="14"/>
      <c r="I50" s="14"/>
      <c r="J50" s="14"/>
    </row>
    <row r="51" spans="1:10" ht="12.95" customHeight="1">
      <c r="A51" s="120"/>
      <c r="B51" s="117"/>
      <c r="C51" s="117"/>
      <c r="D51" s="81"/>
      <c r="E51" s="81"/>
      <c r="F51" s="73"/>
      <c r="G51" s="82"/>
      <c r="H51" s="14"/>
      <c r="I51" s="14"/>
      <c r="J51" s="14"/>
    </row>
    <row r="52" spans="1:10" ht="12.75" customHeight="1">
      <c r="A52" s="120">
        <v>7</v>
      </c>
      <c r="B52" s="81" t="s">
        <v>70</v>
      </c>
      <c r="C52" s="81"/>
      <c r="D52" s="81"/>
      <c r="E52" s="81"/>
      <c r="F52" s="73"/>
      <c r="G52" s="82"/>
      <c r="H52" s="14"/>
      <c r="I52" s="14"/>
      <c r="J52" s="14"/>
    </row>
    <row r="53" spans="1:10" ht="12.75" customHeight="1">
      <c r="A53" s="120"/>
      <c r="B53" s="81" t="s">
        <v>196</v>
      </c>
      <c r="C53" s="81"/>
      <c r="D53" s="81"/>
      <c r="E53" s="81"/>
      <c r="F53" s="134">
        <v>43.3</v>
      </c>
      <c r="G53" s="82"/>
      <c r="H53" s="14"/>
      <c r="I53" s="14"/>
      <c r="J53" s="14"/>
    </row>
    <row r="54" spans="1:10" ht="12.95" customHeight="1">
      <c r="A54" s="120"/>
      <c r="B54" s="81" t="s">
        <v>59</v>
      </c>
      <c r="C54" s="81"/>
      <c r="D54" s="81"/>
      <c r="E54" s="81"/>
      <c r="F54" s="134">
        <v>42.09</v>
      </c>
      <c r="G54" s="82"/>
      <c r="H54" s="14"/>
      <c r="I54" s="14"/>
      <c r="J54" s="14"/>
    </row>
    <row r="55" spans="1:10" ht="12.95" customHeight="1">
      <c r="A55" s="120"/>
      <c r="B55" s="81" t="s">
        <v>62</v>
      </c>
      <c r="C55" s="81"/>
      <c r="D55" s="81"/>
      <c r="E55" s="81"/>
      <c r="F55" s="133">
        <v>14.61</v>
      </c>
      <c r="G55" s="82"/>
      <c r="H55" s="14"/>
      <c r="I55" s="14"/>
      <c r="J55" s="14"/>
    </row>
    <row r="56" spans="1:10" ht="12.95" customHeight="1">
      <c r="A56" s="120"/>
      <c r="B56" s="81"/>
      <c r="C56" s="81"/>
      <c r="D56" s="81"/>
      <c r="E56" s="81"/>
      <c r="F56" s="64">
        <f>SUM(F52:F55)</f>
        <v>100</v>
      </c>
      <c r="G56" s="82"/>
      <c r="H56" s="14"/>
      <c r="I56" s="14"/>
      <c r="J56" s="14"/>
    </row>
    <row r="57" spans="1:10" ht="12.95" customHeight="1">
      <c r="A57" s="120"/>
      <c r="B57" s="117" t="s">
        <v>191</v>
      </c>
      <c r="C57" s="117"/>
      <c r="D57" s="81"/>
      <c r="E57" s="81"/>
      <c r="F57" s="73"/>
      <c r="G57" s="82"/>
      <c r="H57" s="14"/>
      <c r="I57" s="14"/>
      <c r="J57" s="14"/>
    </row>
    <row r="58" spans="1:10" ht="12.95" customHeight="1">
      <c r="A58" s="120"/>
      <c r="B58" s="117" t="s">
        <v>228</v>
      </c>
      <c r="C58" s="117"/>
      <c r="D58" s="81"/>
      <c r="E58" s="81"/>
      <c r="F58" s="73"/>
      <c r="G58" s="82"/>
      <c r="H58" s="14"/>
      <c r="I58" s="14"/>
      <c r="J58" s="14"/>
    </row>
    <row r="59" spans="1:10" ht="12.95" customHeight="1">
      <c r="A59" s="120"/>
      <c r="B59" s="119"/>
      <c r="C59" s="117"/>
      <c r="D59" s="81"/>
      <c r="E59" s="81"/>
      <c r="F59" s="73"/>
      <c r="G59" s="82"/>
      <c r="H59" s="14"/>
      <c r="I59" s="14"/>
      <c r="J59" s="14"/>
    </row>
    <row r="60" spans="1:10" ht="12.95" customHeight="1">
      <c r="A60" s="120">
        <v>8</v>
      </c>
      <c r="B60" s="81" t="s">
        <v>71</v>
      </c>
      <c r="C60" s="81"/>
      <c r="D60" s="81"/>
      <c r="E60" s="81"/>
      <c r="F60" s="73"/>
      <c r="G60" s="82"/>
      <c r="H60" s="14"/>
      <c r="I60" s="14"/>
      <c r="J60" s="14"/>
    </row>
    <row r="61" spans="1:10" ht="12.95" customHeight="1">
      <c r="A61" s="120"/>
      <c r="B61" s="81" t="s">
        <v>196</v>
      </c>
      <c r="C61" s="81"/>
      <c r="D61" s="81"/>
      <c r="E61" s="81"/>
      <c r="F61" s="134">
        <v>50</v>
      </c>
      <c r="G61" s="82"/>
      <c r="H61" s="14"/>
      <c r="I61" s="14"/>
      <c r="J61" s="14"/>
    </row>
    <row r="62" spans="1:10" ht="12.95" customHeight="1">
      <c r="A62" s="120"/>
      <c r="B62" s="81" t="s">
        <v>59</v>
      </c>
      <c r="C62" s="81"/>
      <c r="D62" s="81"/>
      <c r="E62" s="81"/>
      <c r="F62" s="134">
        <v>50</v>
      </c>
      <c r="G62" s="82"/>
      <c r="H62" s="14"/>
      <c r="I62" s="14"/>
      <c r="J62" s="14"/>
    </row>
    <row r="63" spans="1:10" ht="12.75" customHeight="1">
      <c r="A63" s="120"/>
      <c r="B63" s="81"/>
      <c r="C63" s="81"/>
      <c r="D63" s="81"/>
      <c r="E63" s="81"/>
      <c r="F63" s="72">
        <f>SUM(F61:F62)</f>
        <v>100</v>
      </c>
      <c r="G63" s="82"/>
      <c r="H63" s="14"/>
      <c r="I63" s="14"/>
      <c r="J63" s="14"/>
    </row>
    <row r="64" spans="1:10" ht="12.95" customHeight="1">
      <c r="A64" s="120"/>
      <c r="B64" s="81"/>
      <c r="C64" s="81"/>
      <c r="D64" s="81"/>
      <c r="E64" s="81"/>
      <c r="F64" s="73"/>
      <c r="G64" s="82"/>
      <c r="H64" s="14"/>
      <c r="I64" s="14"/>
      <c r="J64" s="14"/>
    </row>
    <row r="65" spans="1:10" ht="12.95" customHeight="1">
      <c r="A65" s="120">
        <v>9</v>
      </c>
      <c r="B65" s="81" t="s">
        <v>72</v>
      </c>
      <c r="C65" s="81"/>
      <c r="D65" s="81"/>
      <c r="E65" s="81"/>
      <c r="F65" s="73"/>
      <c r="G65" s="82"/>
      <c r="H65" s="14"/>
      <c r="I65" s="14"/>
      <c r="J65" s="14"/>
    </row>
    <row r="66" spans="1:10" ht="12.95" customHeight="1">
      <c r="A66" s="120"/>
      <c r="B66" s="81" t="s">
        <v>196</v>
      </c>
      <c r="C66" s="81"/>
      <c r="D66" s="81"/>
      <c r="E66" s="81"/>
      <c r="F66" s="134">
        <v>33.340000000000003</v>
      </c>
      <c r="G66" s="82"/>
      <c r="H66" s="14"/>
      <c r="I66" s="14"/>
      <c r="J66" s="14"/>
    </row>
    <row r="67" spans="1:10" ht="12.95" customHeight="1">
      <c r="A67" s="120"/>
      <c r="B67" s="83" t="s">
        <v>173</v>
      </c>
      <c r="C67" s="81"/>
      <c r="D67" s="81"/>
      <c r="E67" s="81"/>
      <c r="F67" s="134">
        <v>33.33</v>
      </c>
      <c r="G67" s="82"/>
      <c r="H67" s="14"/>
      <c r="I67" s="14"/>
      <c r="J67" s="14"/>
    </row>
    <row r="68" spans="1:10" ht="12.75">
      <c r="A68" s="120"/>
      <c r="B68" s="81" t="s">
        <v>187</v>
      </c>
      <c r="C68" s="81"/>
      <c r="D68" s="81"/>
      <c r="E68" s="81"/>
      <c r="F68" s="134">
        <v>33.33</v>
      </c>
      <c r="G68" s="82"/>
      <c r="H68" s="14"/>
      <c r="I68" s="14"/>
      <c r="J68" s="14"/>
    </row>
    <row r="69" spans="1:10" ht="12.95" customHeight="1">
      <c r="A69" s="120"/>
      <c r="B69" s="81" t="s">
        <v>67</v>
      </c>
      <c r="C69" s="81"/>
      <c r="D69" s="81"/>
      <c r="E69" s="81"/>
      <c r="F69" s="72">
        <f>SUM(F66:F68)</f>
        <v>100</v>
      </c>
      <c r="G69" s="82"/>
      <c r="H69" s="14"/>
      <c r="I69" s="14"/>
      <c r="J69" s="14"/>
    </row>
    <row r="70" spans="1:10" ht="12.95" customHeight="1">
      <c r="A70" s="120"/>
      <c r="B70" s="117" t="s">
        <v>208</v>
      </c>
      <c r="C70" s="81"/>
      <c r="D70" s="81"/>
      <c r="E70" s="81"/>
      <c r="F70" s="73"/>
      <c r="G70" s="82"/>
      <c r="H70" s="14"/>
      <c r="I70" s="14"/>
      <c r="J70" s="14"/>
    </row>
    <row r="71" spans="1:10" ht="12.95" customHeight="1">
      <c r="A71" s="120"/>
      <c r="B71" s="81" t="s">
        <v>188</v>
      </c>
      <c r="C71" s="81"/>
      <c r="D71" s="81"/>
      <c r="E71" s="81"/>
      <c r="F71" s="73"/>
      <c r="G71" s="82"/>
      <c r="H71" s="14"/>
      <c r="I71" s="14"/>
      <c r="J71" s="14"/>
    </row>
    <row r="72" spans="1:10" ht="12.95" customHeight="1">
      <c r="A72" s="120"/>
      <c r="B72" s="81"/>
      <c r="C72" s="81"/>
      <c r="D72" s="81"/>
      <c r="E72" s="81"/>
      <c r="F72" s="73"/>
      <c r="G72" s="82"/>
      <c r="H72" s="14"/>
      <c r="I72" s="14"/>
      <c r="J72" s="14"/>
    </row>
    <row r="73" spans="1:10" ht="12.95" customHeight="1">
      <c r="A73" s="120"/>
      <c r="B73" s="81"/>
      <c r="C73" s="81"/>
      <c r="D73" s="81"/>
      <c r="E73" s="81"/>
      <c r="F73" s="73"/>
      <c r="G73" s="82"/>
      <c r="H73" s="14"/>
      <c r="I73" s="14"/>
      <c r="J73" s="14"/>
    </row>
    <row r="74" spans="1:10" ht="12.95" customHeight="1">
      <c r="A74" s="120"/>
      <c r="C74" s="117"/>
      <c r="D74" s="81"/>
      <c r="E74" s="81"/>
      <c r="F74" s="73"/>
      <c r="G74" s="82"/>
      <c r="H74" s="14"/>
      <c r="I74" s="14"/>
      <c r="J74" s="14"/>
    </row>
    <row r="75" spans="1:10" ht="12.95" customHeight="1">
      <c r="A75" s="124"/>
      <c r="B75" s="163"/>
      <c r="C75" s="163"/>
      <c r="D75" s="112"/>
      <c r="E75" s="112"/>
      <c r="F75" s="113"/>
      <c r="G75" s="86"/>
      <c r="H75" s="14"/>
      <c r="I75" s="14"/>
      <c r="J75" s="14"/>
    </row>
    <row r="76" spans="1:10" ht="12.95" customHeight="1">
      <c r="A76" s="123"/>
      <c r="B76" s="56"/>
      <c r="C76" s="56"/>
      <c r="D76" s="20"/>
      <c r="E76" s="56"/>
      <c r="F76" s="91" t="s">
        <v>48</v>
      </c>
      <c r="G76" s="56"/>
      <c r="H76" s="14"/>
      <c r="I76" s="14"/>
      <c r="J76" s="14"/>
    </row>
    <row r="77" spans="1:10" ht="12.75">
      <c r="A77" s="123" t="str">
        <f>G1</f>
        <v>Road Initials:  BNSF               Year 2016</v>
      </c>
      <c r="B77" s="56"/>
      <c r="C77" s="56"/>
      <c r="D77" s="56"/>
      <c r="E77" s="56"/>
      <c r="F77" s="59"/>
      <c r="G77" s="65">
        <v>29</v>
      </c>
      <c r="H77" s="14"/>
      <c r="I77" s="14"/>
      <c r="J77" s="14"/>
    </row>
    <row r="78" spans="1:10" ht="12.75">
      <c r="A78" s="125"/>
      <c r="B78" s="75"/>
      <c r="C78" s="75"/>
      <c r="D78" s="75"/>
      <c r="E78" s="75"/>
      <c r="F78" s="95"/>
      <c r="G78" s="76"/>
      <c r="H78" s="14"/>
      <c r="I78" s="14"/>
      <c r="J78" s="14"/>
    </row>
    <row r="79" spans="1:10" ht="12.75">
      <c r="A79" s="120"/>
      <c r="B79" s="78" t="s">
        <v>56</v>
      </c>
      <c r="C79" s="78"/>
      <c r="D79" s="78"/>
      <c r="E79" s="78"/>
      <c r="F79" s="96"/>
      <c r="G79" s="79"/>
      <c r="H79" s="14"/>
      <c r="I79" s="14"/>
      <c r="J79" s="14"/>
    </row>
    <row r="80" spans="1:10" ht="12.75">
      <c r="A80" s="120"/>
      <c r="B80" s="81"/>
      <c r="C80" s="81"/>
      <c r="D80" s="81"/>
      <c r="E80" s="81"/>
      <c r="F80" s="73"/>
      <c r="G80" s="82"/>
      <c r="H80" s="14"/>
      <c r="I80" s="14"/>
      <c r="J80" s="14"/>
    </row>
    <row r="81" spans="1:10" ht="12.75">
      <c r="A81" s="120"/>
      <c r="B81" s="81"/>
      <c r="C81" s="81"/>
      <c r="D81" s="81"/>
      <c r="E81" s="81"/>
      <c r="F81" s="73"/>
      <c r="G81" s="82"/>
      <c r="H81" s="14"/>
      <c r="I81" s="14"/>
      <c r="J81" s="14"/>
    </row>
    <row r="82" spans="1:10" ht="12.75">
      <c r="A82" s="120"/>
      <c r="B82" s="81"/>
      <c r="C82" s="81"/>
      <c r="D82" s="81"/>
      <c r="E82" s="81"/>
      <c r="F82" s="92" t="s">
        <v>57</v>
      </c>
      <c r="G82" s="82"/>
      <c r="H82" s="14"/>
      <c r="I82" s="14"/>
      <c r="J82" s="14"/>
    </row>
    <row r="83" spans="1:10" ht="12.75">
      <c r="A83" s="120">
        <v>10</v>
      </c>
      <c r="B83" s="81" t="s">
        <v>73</v>
      </c>
      <c r="C83" s="81"/>
      <c r="D83" s="81"/>
      <c r="E83" s="81"/>
      <c r="F83" s="73"/>
      <c r="G83" s="82"/>
      <c r="H83" s="14"/>
      <c r="I83" s="14"/>
      <c r="J83" s="14"/>
    </row>
    <row r="84" spans="1:10" ht="12.75">
      <c r="A84" s="120"/>
      <c r="B84" s="81" t="s">
        <v>59</v>
      </c>
      <c r="C84" s="81"/>
      <c r="D84" s="81"/>
      <c r="E84" s="81"/>
      <c r="F84" s="134">
        <v>60</v>
      </c>
      <c r="G84" s="82"/>
      <c r="H84" s="14"/>
      <c r="I84" s="14"/>
      <c r="J84" s="14"/>
    </row>
    <row r="85" spans="1:10" ht="12.75">
      <c r="A85" s="120"/>
      <c r="B85" s="81" t="s">
        <v>196</v>
      </c>
      <c r="C85" s="81"/>
      <c r="D85" s="81"/>
      <c r="E85" s="81"/>
      <c r="F85" s="134">
        <v>40</v>
      </c>
      <c r="G85" s="82"/>
      <c r="H85" s="14"/>
      <c r="I85" s="14"/>
      <c r="J85" s="14"/>
    </row>
    <row r="86" spans="1:10" ht="12.75">
      <c r="A86" s="120"/>
      <c r="B86" s="81"/>
      <c r="C86" s="81"/>
      <c r="D86" s="81"/>
      <c r="E86" s="81"/>
      <c r="F86" s="99">
        <f>SUM(F84:F85)</f>
        <v>100</v>
      </c>
      <c r="G86" s="82"/>
      <c r="H86" s="14"/>
      <c r="I86" s="14"/>
      <c r="J86" s="14"/>
    </row>
    <row r="87" spans="1:10" ht="12.75">
      <c r="A87" s="120"/>
      <c r="B87" s="81" t="s">
        <v>67</v>
      </c>
      <c r="C87" s="81"/>
      <c r="D87" s="81"/>
      <c r="E87" s="81"/>
      <c r="F87" s="73"/>
      <c r="G87" s="82"/>
      <c r="H87" s="14"/>
      <c r="I87" s="14"/>
      <c r="J87" s="14"/>
    </row>
    <row r="88" spans="1:10" ht="12.75">
      <c r="A88" s="120">
        <v>11</v>
      </c>
      <c r="B88" s="81" t="s">
        <v>74</v>
      </c>
      <c r="C88" s="81"/>
      <c r="D88" s="81"/>
      <c r="E88" s="81"/>
      <c r="F88" s="73"/>
      <c r="G88" s="82"/>
      <c r="H88" s="14"/>
      <c r="I88" s="14"/>
      <c r="J88" s="14"/>
    </row>
    <row r="89" spans="1:10" ht="12.75">
      <c r="A89" s="120"/>
      <c r="B89" s="81" t="s">
        <v>196</v>
      </c>
      <c r="C89" s="81"/>
      <c r="D89" s="81"/>
      <c r="E89" s="81"/>
      <c r="F89" s="134">
        <v>50</v>
      </c>
      <c r="G89" s="82"/>
      <c r="H89" s="14"/>
      <c r="I89" s="14"/>
      <c r="J89" s="14"/>
    </row>
    <row r="90" spans="1:10" ht="12.75">
      <c r="A90" s="120"/>
      <c r="B90" s="81" t="s">
        <v>59</v>
      </c>
      <c r="C90" s="81"/>
      <c r="D90" s="81"/>
      <c r="E90" s="81"/>
      <c r="F90" s="134">
        <v>50</v>
      </c>
      <c r="G90" s="82"/>
      <c r="H90" s="14"/>
      <c r="I90" s="14"/>
      <c r="J90" s="14"/>
    </row>
    <row r="91" spans="1:10" ht="12.75">
      <c r="A91" s="120"/>
      <c r="B91" s="81"/>
      <c r="C91" s="81"/>
      <c r="D91" s="81"/>
      <c r="E91" s="81"/>
      <c r="F91" s="72">
        <f>SUM(F89:F90)</f>
        <v>100</v>
      </c>
      <c r="G91" s="82"/>
      <c r="H91" s="14"/>
      <c r="I91" s="14"/>
      <c r="J91" s="14"/>
    </row>
    <row r="92" spans="1:10" ht="12.75">
      <c r="A92" s="120"/>
      <c r="B92" s="81"/>
      <c r="C92" s="81"/>
      <c r="D92" s="81"/>
      <c r="E92" s="81"/>
      <c r="F92" s="73"/>
      <c r="G92" s="82"/>
      <c r="H92" s="14"/>
      <c r="I92" s="14"/>
      <c r="J92" s="14"/>
    </row>
    <row r="93" spans="1:10" ht="12.75">
      <c r="A93" s="120">
        <v>12</v>
      </c>
      <c r="B93" s="81" t="s">
        <v>75</v>
      </c>
      <c r="C93" s="81"/>
      <c r="D93" s="81"/>
      <c r="E93" s="81"/>
      <c r="F93" s="73"/>
      <c r="G93" s="82"/>
      <c r="H93" s="14"/>
      <c r="I93" s="14"/>
      <c r="J93" s="14"/>
    </row>
    <row r="94" spans="1:10" ht="12.75">
      <c r="A94" s="120"/>
      <c r="B94" s="81" t="s">
        <v>196</v>
      </c>
      <c r="C94" s="81"/>
      <c r="D94" s="81"/>
      <c r="E94" s="81"/>
      <c r="F94" s="134">
        <v>50</v>
      </c>
      <c r="G94" s="82"/>
      <c r="H94" s="14"/>
      <c r="I94" s="14"/>
      <c r="J94" s="14"/>
    </row>
    <row r="95" spans="1:10" ht="12.75">
      <c r="A95" s="120"/>
      <c r="B95" s="81" t="s">
        <v>59</v>
      </c>
      <c r="C95" s="81"/>
      <c r="D95" s="81"/>
      <c r="E95" s="81"/>
      <c r="F95" s="134">
        <v>50</v>
      </c>
      <c r="G95" s="82"/>
      <c r="H95" s="14"/>
      <c r="I95" s="14"/>
      <c r="J95" s="14"/>
    </row>
    <row r="96" spans="1:10" ht="12.75">
      <c r="A96" s="120"/>
      <c r="B96" s="81"/>
      <c r="C96" s="81"/>
      <c r="D96" s="81"/>
      <c r="E96" s="81"/>
      <c r="F96" s="72">
        <f>SUM(F94:F95)</f>
        <v>100</v>
      </c>
      <c r="G96" s="82"/>
      <c r="H96" s="14"/>
      <c r="I96" s="14"/>
      <c r="J96" s="14"/>
    </row>
    <row r="97" spans="1:10" ht="12.75">
      <c r="A97" s="120"/>
      <c r="B97" s="81"/>
      <c r="C97" s="81"/>
      <c r="D97" s="81"/>
      <c r="E97" s="81"/>
      <c r="F97" s="73"/>
      <c r="G97" s="82"/>
      <c r="H97" s="14"/>
      <c r="I97" s="14"/>
      <c r="J97" s="14"/>
    </row>
    <row r="98" spans="1:10" ht="12.75">
      <c r="A98" s="120">
        <v>13</v>
      </c>
      <c r="B98" s="117" t="s">
        <v>76</v>
      </c>
      <c r="C98" s="117"/>
      <c r="D98" s="81"/>
      <c r="E98" s="81"/>
      <c r="F98" s="73"/>
      <c r="G98" s="82"/>
      <c r="H98" s="14"/>
      <c r="I98" s="14"/>
      <c r="J98" s="14"/>
    </row>
    <row r="99" spans="1:10" ht="12.75">
      <c r="A99" s="120"/>
      <c r="B99" s="81" t="s">
        <v>59</v>
      </c>
      <c r="C99" s="81"/>
      <c r="D99" s="81"/>
      <c r="E99" s="81"/>
      <c r="F99" s="134">
        <v>42.84</v>
      </c>
      <c r="G99" s="82"/>
      <c r="H99" s="14"/>
      <c r="I99" s="14"/>
      <c r="J99" s="14"/>
    </row>
    <row r="100" spans="1:10" ht="12.75">
      <c r="A100" s="120"/>
      <c r="B100" s="81" t="s">
        <v>61</v>
      </c>
      <c r="C100" s="81"/>
      <c r="D100" s="81"/>
      <c r="E100" s="81"/>
      <c r="F100" s="134">
        <v>14.29</v>
      </c>
      <c r="G100" s="82"/>
      <c r="H100" s="14"/>
      <c r="I100" s="14"/>
      <c r="J100" s="14"/>
    </row>
    <row r="101" spans="1:10" ht="12.75">
      <c r="A101" s="120"/>
      <c r="B101" s="81" t="s">
        <v>181</v>
      </c>
      <c r="C101" s="81"/>
      <c r="D101" s="81"/>
      <c r="E101" s="81"/>
      <c r="F101" s="134">
        <v>14.29</v>
      </c>
      <c r="G101" s="82"/>
      <c r="H101" s="14"/>
      <c r="I101" s="14"/>
      <c r="J101" s="14"/>
    </row>
    <row r="102" spans="1:10" ht="12.75">
      <c r="A102" s="120"/>
      <c r="B102" s="81" t="s">
        <v>196</v>
      </c>
      <c r="C102" s="81"/>
      <c r="D102" s="81"/>
      <c r="E102" s="81"/>
      <c r="F102" s="134">
        <v>14.29</v>
      </c>
      <c r="G102" s="82"/>
      <c r="H102" s="14"/>
      <c r="I102" s="14"/>
      <c r="J102" s="14"/>
    </row>
    <row r="103" spans="1:10" ht="12.75">
      <c r="A103" s="120"/>
      <c r="B103" s="83" t="s">
        <v>80</v>
      </c>
      <c r="C103" s="81"/>
      <c r="D103" s="81"/>
      <c r="E103" s="81"/>
      <c r="F103" s="134">
        <v>14.29</v>
      </c>
      <c r="G103" s="82"/>
      <c r="H103" s="14"/>
      <c r="I103" s="14"/>
      <c r="J103" s="14"/>
    </row>
    <row r="104" spans="1:10" ht="12.75">
      <c r="A104" s="120"/>
      <c r="B104" s="83"/>
      <c r="C104" s="81"/>
      <c r="D104" s="81"/>
      <c r="E104" s="81"/>
      <c r="F104" s="72">
        <f>SUM(F98:F103)</f>
        <v>100</v>
      </c>
      <c r="G104" s="82"/>
      <c r="H104" s="14"/>
      <c r="I104" s="14"/>
      <c r="J104" s="14"/>
    </row>
    <row r="105" spans="1:10" ht="12.75">
      <c r="A105" s="120"/>
      <c r="B105" s="117" t="s">
        <v>192</v>
      </c>
      <c r="C105" s="117"/>
      <c r="D105" s="81"/>
      <c r="E105" s="81"/>
      <c r="F105" s="97"/>
      <c r="G105" s="82"/>
      <c r="H105" s="14"/>
      <c r="I105" s="14"/>
      <c r="J105" s="14"/>
    </row>
    <row r="106" spans="1:10" ht="12.75">
      <c r="A106" s="120"/>
      <c r="B106" s="117" t="s">
        <v>188</v>
      </c>
      <c r="C106" s="117"/>
      <c r="D106" s="81"/>
      <c r="E106" s="81"/>
      <c r="F106" s="73"/>
      <c r="G106" s="82"/>
      <c r="H106" s="14"/>
      <c r="I106" s="14"/>
      <c r="J106" s="14"/>
    </row>
    <row r="107" spans="1:10" ht="12.75">
      <c r="A107" s="120"/>
      <c r="B107" s="81"/>
      <c r="C107" s="81"/>
      <c r="D107" s="81"/>
      <c r="E107" s="81"/>
      <c r="F107" s="73"/>
      <c r="G107" s="82"/>
      <c r="H107" s="14"/>
      <c r="I107" s="14"/>
      <c r="J107" s="14"/>
    </row>
    <row r="108" spans="1:10" ht="12.75">
      <c r="A108" s="120">
        <v>14</v>
      </c>
      <c r="B108" s="81" t="s">
        <v>77</v>
      </c>
      <c r="C108" s="81"/>
      <c r="D108" s="81"/>
      <c r="E108" s="81"/>
      <c r="F108" s="73"/>
      <c r="G108" s="82"/>
      <c r="H108" s="14"/>
      <c r="I108" s="14"/>
      <c r="J108" s="14"/>
    </row>
    <row r="109" spans="1:10" ht="12.75">
      <c r="A109" s="120"/>
      <c r="B109" s="81" t="s">
        <v>78</v>
      </c>
      <c r="C109" s="81"/>
      <c r="D109" s="81"/>
      <c r="E109" s="81"/>
      <c r="F109" s="134">
        <v>66.599999999999994</v>
      </c>
      <c r="G109" s="82"/>
      <c r="H109" s="14"/>
      <c r="I109" s="14"/>
      <c r="J109" s="14"/>
    </row>
    <row r="110" spans="1:10" ht="12.75">
      <c r="A110" s="120"/>
      <c r="B110" s="81" t="s">
        <v>196</v>
      </c>
      <c r="C110" s="81"/>
      <c r="D110" s="81"/>
      <c r="E110" s="81"/>
      <c r="F110" s="134">
        <v>33.299999999999997</v>
      </c>
      <c r="G110" s="82"/>
      <c r="H110" s="14"/>
      <c r="I110" s="14"/>
      <c r="J110" s="14"/>
    </row>
    <row r="111" spans="1:10" ht="12.75">
      <c r="A111" s="120"/>
      <c r="B111" s="81" t="s">
        <v>199</v>
      </c>
      <c r="C111" s="81"/>
      <c r="D111" s="81"/>
      <c r="E111" s="81"/>
      <c r="F111" s="134">
        <v>0.1</v>
      </c>
      <c r="G111" s="82"/>
      <c r="H111" s="14"/>
      <c r="I111" s="14"/>
      <c r="J111" s="14"/>
    </row>
    <row r="112" spans="1:10" ht="12.75">
      <c r="A112" s="120"/>
      <c r="B112" s="81"/>
      <c r="C112" s="81"/>
      <c r="D112" s="81"/>
      <c r="E112" s="81"/>
      <c r="F112" s="99">
        <f>SUM(F109:F111)</f>
        <v>99.999999999999986</v>
      </c>
      <c r="G112" s="82"/>
      <c r="H112" s="14"/>
      <c r="I112" s="14"/>
      <c r="J112" s="14"/>
    </row>
    <row r="113" spans="1:10" ht="12.75">
      <c r="A113" s="120"/>
      <c r="B113" s="81"/>
      <c r="C113" s="81"/>
      <c r="D113" s="81"/>
      <c r="E113" s="81"/>
      <c r="F113" s="73"/>
      <c r="G113" s="82"/>
      <c r="H113" s="14"/>
      <c r="I113" s="14"/>
      <c r="J113" s="14"/>
    </row>
    <row r="114" spans="1:10" ht="12.75">
      <c r="A114" s="120">
        <v>15</v>
      </c>
      <c r="B114" s="81" t="s">
        <v>79</v>
      </c>
      <c r="C114" s="81"/>
      <c r="D114" s="81"/>
      <c r="E114" s="81"/>
      <c r="F114" s="73"/>
      <c r="G114" s="82"/>
      <c r="H114" s="14"/>
      <c r="I114" s="14"/>
      <c r="J114" s="14"/>
    </row>
    <row r="115" spans="1:10" ht="12.75">
      <c r="A115" s="120"/>
      <c r="B115" s="81" t="s">
        <v>78</v>
      </c>
      <c r="C115" s="81"/>
      <c r="D115" s="81"/>
      <c r="E115" s="81"/>
      <c r="F115" s="135">
        <v>36.79</v>
      </c>
      <c r="G115" s="82"/>
      <c r="H115" s="14"/>
      <c r="I115" s="14"/>
      <c r="J115" s="14"/>
    </row>
    <row r="116" spans="1:10" ht="12.75">
      <c r="A116" s="120"/>
      <c r="B116" s="81" t="s">
        <v>61</v>
      </c>
      <c r="C116" s="81"/>
      <c r="D116" s="81"/>
      <c r="E116" s="81"/>
      <c r="F116" s="135">
        <v>19.649999999999999</v>
      </c>
      <c r="G116" s="82"/>
      <c r="H116" s="14"/>
      <c r="I116" s="14"/>
      <c r="J116" s="14"/>
    </row>
    <row r="117" spans="1:10" ht="12.75">
      <c r="A117" s="120"/>
      <c r="B117" s="81" t="s">
        <v>80</v>
      </c>
      <c r="C117" s="81"/>
      <c r="D117" s="81"/>
      <c r="E117" s="81"/>
      <c r="F117" s="135">
        <v>19.649999999999999</v>
      </c>
      <c r="G117" s="82"/>
      <c r="H117" s="14"/>
      <c r="I117" s="14"/>
      <c r="J117" s="14"/>
    </row>
    <row r="118" spans="1:10" ht="12.75">
      <c r="A118" s="120"/>
      <c r="B118" s="81" t="s">
        <v>196</v>
      </c>
      <c r="C118" s="81"/>
      <c r="D118" s="81"/>
      <c r="E118" s="81"/>
      <c r="F118" s="135">
        <v>17.3</v>
      </c>
      <c r="G118" s="82"/>
      <c r="H118" s="14"/>
      <c r="I118" s="14"/>
      <c r="J118" s="14"/>
    </row>
    <row r="119" spans="1:10" ht="12.75">
      <c r="A119" s="120"/>
      <c r="B119" s="83" t="s">
        <v>165</v>
      </c>
      <c r="C119" s="81"/>
      <c r="D119" s="81"/>
      <c r="E119" s="81"/>
      <c r="F119" s="135">
        <v>3.15</v>
      </c>
      <c r="G119" s="82"/>
      <c r="H119" s="14"/>
      <c r="I119" s="14"/>
      <c r="J119" s="14"/>
    </row>
    <row r="120" spans="1:10" ht="12.75">
      <c r="A120" s="120"/>
      <c r="B120" s="83" t="s">
        <v>166</v>
      </c>
      <c r="C120" s="81"/>
      <c r="D120" s="81"/>
      <c r="E120" s="81"/>
      <c r="F120" s="135">
        <v>1.57</v>
      </c>
      <c r="G120" s="82"/>
      <c r="H120" s="14"/>
      <c r="I120" s="14"/>
      <c r="J120" s="14"/>
    </row>
    <row r="121" spans="1:10" ht="12.75">
      <c r="A121" s="120"/>
      <c r="B121" s="81" t="s">
        <v>224</v>
      </c>
      <c r="C121" s="117"/>
      <c r="D121" s="81"/>
      <c r="E121" s="81"/>
      <c r="F121" s="135">
        <v>0.63</v>
      </c>
      <c r="G121" s="82"/>
      <c r="H121" s="14"/>
      <c r="I121" s="14"/>
      <c r="J121" s="14"/>
    </row>
    <row r="122" spans="1:10" ht="12.75">
      <c r="A122" s="120"/>
      <c r="B122" s="81" t="s">
        <v>66</v>
      </c>
      <c r="C122" s="117"/>
      <c r="D122" s="81"/>
      <c r="E122" s="81"/>
      <c r="F122" s="135">
        <v>0.63</v>
      </c>
      <c r="G122" s="82"/>
      <c r="H122" s="14"/>
      <c r="I122" s="14"/>
      <c r="J122" s="14"/>
    </row>
    <row r="123" spans="1:10" ht="12.75">
      <c r="A123" s="120"/>
      <c r="B123" s="81" t="s">
        <v>211</v>
      </c>
      <c r="C123" s="81"/>
      <c r="D123" s="81"/>
      <c r="E123" s="81"/>
      <c r="F123" s="136">
        <v>0.63</v>
      </c>
      <c r="G123" s="82"/>
      <c r="H123" s="14"/>
      <c r="I123" s="14"/>
      <c r="J123" s="14"/>
    </row>
    <row r="124" spans="1:10" ht="12.75">
      <c r="A124" s="120"/>
      <c r="B124" s="81"/>
      <c r="C124" s="81"/>
      <c r="D124" s="81"/>
      <c r="E124" s="81"/>
      <c r="F124" s="64">
        <f>SUM(F114:F123)</f>
        <v>99.999999999999986</v>
      </c>
      <c r="G124" s="82"/>
      <c r="H124" s="14"/>
      <c r="I124" s="14"/>
      <c r="J124" s="14"/>
    </row>
    <row r="125" spans="1:10" ht="12.75">
      <c r="A125" s="120"/>
      <c r="B125" s="81" t="s">
        <v>221</v>
      </c>
      <c r="C125" s="81"/>
      <c r="D125" s="81"/>
      <c r="E125" s="81"/>
      <c r="F125" s="73"/>
      <c r="G125" s="82"/>
      <c r="H125" s="14"/>
      <c r="I125" s="14"/>
      <c r="J125" s="14"/>
    </row>
    <row r="126" spans="1:10" ht="12.75">
      <c r="A126" s="108"/>
      <c r="B126" s="109"/>
      <c r="C126" s="109"/>
      <c r="D126" s="109"/>
      <c r="E126" s="109"/>
      <c r="F126" s="109"/>
      <c r="G126" s="82"/>
      <c r="H126" s="14"/>
      <c r="I126" s="14"/>
      <c r="J126" s="14"/>
    </row>
    <row r="127" spans="1:10" ht="12.75">
      <c r="A127" s="121" t="s">
        <v>244</v>
      </c>
      <c r="B127" s="81" t="s">
        <v>81</v>
      </c>
      <c r="C127" s="81"/>
      <c r="D127" s="81"/>
      <c r="E127" s="81"/>
      <c r="F127" s="73"/>
      <c r="G127" s="82"/>
      <c r="H127" s="14"/>
      <c r="I127" s="14"/>
      <c r="J127" s="14"/>
    </row>
    <row r="128" spans="1:10" ht="12.75">
      <c r="A128" s="77"/>
      <c r="B128" s="81" t="s">
        <v>196</v>
      </c>
      <c r="C128" s="81"/>
      <c r="D128" s="81"/>
      <c r="E128" s="81"/>
      <c r="F128" s="134">
        <v>66.67</v>
      </c>
      <c r="G128" s="82"/>
      <c r="H128" s="14"/>
      <c r="I128" s="14"/>
      <c r="J128" s="14"/>
    </row>
    <row r="129" spans="1:10" ht="12.75">
      <c r="A129" s="77"/>
      <c r="B129" s="81" t="s">
        <v>78</v>
      </c>
      <c r="C129" s="81"/>
      <c r="D129" s="81"/>
      <c r="E129" s="81"/>
      <c r="F129" s="133">
        <v>33.33</v>
      </c>
      <c r="G129" s="82"/>
      <c r="H129" s="14"/>
      <c r="I129" s="14"/>
      <c r="J129" s="14"/>
    </row>
    <row r="130" spans="1:10" ht="12.75">
      <c r="A130" s="120"/>
      <c r="B130" s="81"/>
      <c r="C130" s="81"/>
      <c r="D130" s="81"/>
      <c r="E130" s="81"/>
      <c r="F130" s="64">
        <f>SUM(F128:F129)</f>
        <v>100</v>
      </c>
      <c r="G130" s="82"/>
      <c r="H130" s="14"/>
      <c r="I130" s="14"/>
      <c r="J130" s="14"/>
    </row>
    <row r="131" spans="1:10" ht="12.75">
      <c r="A131" s="122">
        <v>21</v>
      </c>
      <c r="B131" s="119" t="s">
        <v>205</v>
      </c>
      <c r="C131" s="117"/>
      <c r="D131" s="81"/>
      <c r="E131" s="81"/>
      <c r="F131" s="73"/>
      <c r="G131" s="82"/>
      <c r="H131" s="14"/>
      <c r="I131" s="14"/>
      <c r="J131" s="14"/>
    </row>
    <row r="132" spans="1:10" ht="12.75">
      <c r="A132" s="120"/>
      <c r="B132" s="81" t="s">
        <v>196</v>
      </c>
      <c r="C132" s="81"/>
      <c r="D132" s="81"/>
      <c r="E132" s="81"/>
      <c r="F132" s="134">
        <v>0.5</v>
      </c>
      <c r="G132" s="82"/>
      <c r="H132" s="14"/>
      <c r="I132" s="14"/>
      <c r="J132" s="14"/>
    </row>
    <row r="133" spans="1:10" ht="12.75">
      <c r="A133" s="120"/>
      <c r="B133" s="81" t="s">
        <v>203</v>
      </c>
      <c r="C133" s="81"/>
      <c r="D133" s="81"/>
      <c r="E133" s="81"/>
      <c r="F133" s="134">
        <v>99.5</v>
      </c>
      <c r="G133" s="82"/>
      <c r="H133" s="14"/>
      <c r="I133" s="14"/>
      <c r="J133" s="14"/>
    </row>
    <row r="134" spans="1:10" ht="12.75">
      <c r="A134" s="77"/>
      <c r="B134" s="109"/>
      <c r="C134" s="109"/>
      <c r="D134" s="109"/>
      <c r="E134" s="109"/>
      <c r="F134" s="99">
        <f>SUM(F132:F133)</f>
        <v>100</v>
      </c>
      <c r="G134" s="82"/>
      <c r="H134" s="14"/>
      <c r="I134" s="14"/>
      <c r="J134" s="14"/>
    </row>
    <row r="135" spans="1:10" ht="12.75">
      <c r="A135" s="108"/>
      <c r="B135" s="109"/>
      <c r="C135" s="109"/>
      <c r="D135" s="109"/>
      <c r="E135" s="109"/>
      <c r="F135" s="109"/>
      <c r="G135" s="82"/>
      <c r="H135" s="14"/>
      <c r="I135" s="14"/>
      <c r="J135" s="14"/>
    </row>
    <row r="136" spans="1:10" ht="12.75">
      <c r="A136" s="120">
        <v>22</v>
      </c>
      <c r="B136" s="81" t="s">
        <v>212</v>
      </c>
      <c r="C136" s="81"/>
      <c r="D136" s="81"/>
      <c r="E136" s="81"/>
      <c r="F136" s="73"/>
      <c r="G136" s="82"/>
      <c r="H136" s="14"/>
      <c r="I136" s="14"/>
      <c r="J136" s="14"/>
    </row>
    <row r="137" spans="1:10" ht="12.75">
      <c r="A137" s="120"/>
      <c r="B137" s="81" t="s">
        <v>216</v>
      </c>
      <c r="C137" s="81"/>
      <c r="D137" s="81"/>
      <c r="E137" s="81"/>
      <c r="F137" s="134">
        <v>25</v>
      </c>
      <c r="G137" s="82"/>
      <c r="H137" s="14"/>
      <c r="I137" s="14"/>
      <c r="J137" s="14"/>
    </row>
    <row r="138" spans="1:10" ht="12.75">
      <c r="A138" s="120"/>
      <c r="B138" s="81" t="s">
        <v>214</v>
      </c>
      <c r="C138" s="81"/>
      <c r="D138" s="81"/>
      <c r="E138" s="81"/>
      <c r="F138" s="134">
        <v>25</v>
      </c>
      <c r="G138" s="82"/>
      <c r="H138" s="14"/>
      <c r="I138" s="14"/>
      <c r="J138" s="14"/>
    </row>
    <row r="139" spans="1:10" ht="12.75">
      <c r="A139" s="120"/>
      <c r="B139" s="81" t="s">
        <v>61</v>
      </c>
      <c r="C139" s="81"/>
      <c r="D139" s="81"/>
      <c r="E139" s="81"/>
      <c r="F139" s="134">
        <v>25</v>
      </c>
      <c r="G139" s="82"/>
      <c r="H139" s="14"/>
      <c r="I139" s="14"/>
      <c r="J139" s="14"/>
    </row>
    <row r="140" spans="1:10" ht="12.75">
      <c r="A140" s="120"/>
      <c r="B140" s="81" t="s">
        <v>215</v>
      </c>
      <c r="C140" s="81"/>
      <c r="D140" s="81"/>
      <c r="E140" s="81"/>
      <c r="F140" s="133">
        <v>25</v>
      </c>
      <c r="G140" s="82"/>
      <c r="H140" s="14"/>
      <c r="I140" s="14"/>
      <c r="J140" s="14"/>
    </row>
    <row r="141" spans="1:10" ht="12.75">
      <c r="A141" s="120"/>
      <c r="B141" s="81"/>
      <c r="C141" s="81"/>
      <c r="D141" s="81"/>
      <c r="E141" s="81"/>
      <c r="F141" s="64">
        <f>SUM(F136:F140)</f>
        <v>100</v>
      </c>
      <c r="G141" s="82"/>
      <c r="H141" s="14"/>
      <c r="I141" s="14"/>
      <c r="J141" s="14"/>
    </row>
    <row r="142" spans="1:10" ht="12.75">
      <c r="A142" s="108"/>
      <c r="B142" s="109"/>
      <c r="C142" s="109"/>
      <c r="D142" s="109"/>
      <c r="E142" s="109"/>
      <c r="F142" s="109"/>
      <c r="G142" s="82"/>
      <c r="H142" s="14"/>
      <c r="I142" s="14"/>
      <c r="J142" s="14"/>
    </row>
    <row r="143" spans="1:10" ht="12.75">
      <c r="A143" s="137">
        <v>23</v>
      </c>
      <c r="B143" s="119" t="s">
        <v>204</v>
      </c>
      <c r="C143" s="117"/>
      <c r="D143" s="117"/>
      <c r="E143" s="117"/>
      <c r="F143" s="138"/>
      <c r="G143" s="82"/>
      <c r="H143" s="14"/>
      <c r="I143" s="14"/>
      <c r="J143" s="14"/>
    </row>
    <row r="144" spans="1:10" ht="12.75">
      <c r="A144" s="140"/>
      <c r="B144" s="117" t="s">
        <v>196</v>
      </c>
      <c r="C144" s="117"/>
      <c r="D144" s="117"/>
      <c r="E144" s="117"/>
      <c r="F144" s="135">
        <v>50</v>
      </c>
      <c r="G144" s="82"/>
      <c r="H144" s="14"/>
      <c r="I144" s="14"/>
      <c r="J144" s="14"/>
    </row>
    <row r="145" spans="1:10" ht="12.75">
      <c r="A145" s="140"/>
      <c r="B145" s="141" t="s">
        <v>195</v>
      </c>
      <c r="C145" s="117"/>
      <c r="D145" s="117"/>
      <c r="E145" s="117"/>
      <c r="F145" s="135">
        <v>50</v>
      </c>
      <c r="G145" s="82"/>
      <c r="H145" s="14"/>
      <c r="I145" s="14"/>
      <c r="J145" s="14"/>
    </row>
    <row r="146" spans="1:10" ht="12.75">
      <c r="A146" s="140"/>
      <c r="B146" s="117"/>
      <c r="C146" s="117"/>
      <c r="D146" s="117"/>
      <c r="E146" s="117"/>
      <c r="F146" s="142">
        <f>SUM(F144:F145)</f>
        <v>100</v>
      </c>
      <c r="G146" s="82"/>
      <c r="H146" s="14"/>
      <c r="I146" s="14"/>
      <c r="J146" s="14"/>
    </row>
    <row r="147" spans="1:10" ht="12.75">
      <c r="A147" s="120"/>
      <c r="B147" s="81"/>
      <c r="C147" s="81"/>
      <c r="D147" s="81"/>
      <c r="E147" s="81"/>
      <c r="F147" s="73"/>
      <c r="G147" s="82"/>
      <c r="H147" s="14"/>
      <c r="I147" s="14"/>
      <c r="J147" s="14"/>
    </row>
    <row r="148" spans="1:10" ht="12.75">
      <c r="A148" s="108"/>
      <c r="B148" s="109"/>
      <c r="C148" s="109"/>
      <c r="D148" s="109"/>
      <c r="E148" s="109"/>
      <c r="F148" s="109"/>
      <c r="G148" s="82"/>
      <c r="H148" s="14"/>
      <c r="I148" s="14"/>
      <c r="J148" s="14"/>
    </row>
    <row r="149" spans="1:10" ht="12.75">
      <c r="A149" s="108"/>
      <c r="B149" s="109"/>
      <c r="C149" s="109"/>
      <c r="D149" s="109"/>
      <c r="E149" s="109"/>
      <c r="F149" s="109"/>
      <c r="G149" s="82"/>
      <c r="H149" s="14"/>
      <c r="I149" s="14"/>
      <c r="J149" s="14"/>
    </row>
    <row r="150" spans="1:10" ht="12.75">
      <c r="A150" s="108"/>
      <c r="B150" s="109"/>
      <c r="C150" s="109"/>
      <c r="D150" s="109"/>
      <c r="E150" s="109"/>
      <c r="F150" s="109"/>
      <c r="G150" s="82"/>
      <c r="H150" s="14"/>
      <c r="I150" s="14"/>
      <c r="J150" s="14"/>
    </row>
    <row r="151" spans="1:10" ht="12.75">
      <c r="A151" s="77"/>
      <c r="B151" s="81"/>
      <c r="C151" s="81"/>
      <c r="D151" s="81"/>
      <c r="E151" s="81"/>
      <c r="F151" s="73"/>
      <c r="G151" s="82"/>
      <c r="H151" s="14"/>
      <c r="I151" s="14"/>
      <c r="J151" s="14"/>
    </row>
    <row r="152" spans="1:10" ht="12.75">
      <c r="A152" s="111"/>
      <c r="B152" s="112"/>
      <c r="C152" s="112"/>
      <c r="D152" s="112"/>
      <c r="E152" s="112"/>
      <c r="F152" s="113"/>
      <c r="G152" s="86"/>
      <c r="H152" s="14"/>
      <c r="I152" s="14"/>
      <c r="J152" s="14"/>
    </row>
    <row r="153" spans="1:10" ht="12.75">
      <c r="A153" s="58" t="s">
        <v>48</v>
      </c>
      <c r="B153" s="58"/>
      <c r="C153" s="58"/>
      <c r="D153" s="58"/>
      <c r="E153" s="58"/>
      <c r="F153" s="93"/>
      <c r="G153" s="58"/>
      <c r="H153" s="14"/>
      <c r="I153" s="14"/>
      <c r="J153" s="14"/>
    </row>
    <row r="154" spans="1:10" ht="12.75">
      <c r="A154" s="58" t="s">
        <v>55</v>
      </c>
      <c r="B154" s="58"/>
      <c r="C154" s="20"/>
      <c r="D154" s="20"/>
      <c r="E154" s="58"/>
      <c r="F154" s="94"/>
      <c r="G154" s="62" t="str">
        <f>G1</f>
        <v>Road Initials:  BNSF               Year 2016</v>
      </c>
      <c r="H154" s="14"/>
      <c r="I154" s="14"/>
      <c r="J154" s="14"/>
    </row>
    <row r="155" spans="1:10" ht="12.75">
      <c r="A155" s="74"/>
      <c r="B155" s="75"/>
      <c r="C155" s="75"/>
      <c r="D155" s="75"/>
      <c r="E155" s="75"/>
      <c r="F155" s="95"/>
      <c r="G155" s="76"/>
      <c r="H155" s="14"/>
      <c r="I155" s="14"/>
      <c r="J155" s="14"/>
    </row>
    <row r="156" spans="1:10" ht="12.75">
      <c r="A156" s="77"/>
      <c r="B156" s="78" t="s">
        <v>56</v>
      </c>
      <c r="C156" s="78"/>
      <c r="D156" s="78"/>
      <c r="E156" s="78"/>
      <c r="F156" s="96"/>
      <c r="G156" s="79"/>
      <c r="H156" s="14"/>
      <c r="I156" s="14"/>
      <c r="J156" s="14"/>
    </row>
    <row r="157" spans="1:10" ht="12.75">
      <c r="A157" s="80"/>
      <c r="B157" s="81"/>
      <c r="C157" s="81"/>
      <c r="D157" s="81"/>
      <c r="E157" s="81"/>
      <c r="F157" s="73"/>
      <c r="G157" s="82"/>
      <c r="H157" s="14"/>
      <c r="I157" s="14"/>
      <c r="J157" s="14"/>
    </row>
    <row r="158" spans="1:10" ht="12.75">
      <c r="A158" s="77"/>
      <c r="B158" s="81"/>
      <c r="C158" s="81"/>
      <c r="D158" s="81"/>
      <c r="E158" s="81"/>
      <c r="F158" s="73"/>
      <c r="G158" s="82"/>
      <c r="H158" s="14"/>
      <c r="I158" s="14"/>
      <c r="J158" s="14"/>
    </row>
    <row r="159" spans="1:10" ht="12.75">
      <c r="A159" s="77"/>
      <c r="B159" s="81"/>
      <c r="C159" s="81"/>
      <c r="D159" s="81"/>
      <c r="E159" s="81"/>
      <c r="F159" s="92" t="s">
        <v>57</v>
      </c>
      <c r="G159" s="82"/>
      <c r="H159" s="14"/>
      <c r="I159" s="14"/>
      <c r="J159" s="14"/>
    </row>
    <row r="160" spans="1:10" ht="12.75">
      <c r="A160" s="77"/>
      <c r="B160" s="81"/>
      <c r="C160" s="81"/>
      <c r="D160" s="81"/>
      <c r="E160" s="81"/>
      <c r="F160" s="73"/>
      <c r="G160" s="82"/>
      <c r="H160" s="14"/>
      <c r="I160" s="14"/>
      <c r="J160" s="14"/>
    </row>
    <row r="161" spans="1:10" ht="12.75">
      <c r="A161" s="120">
        <v>24</v>
      </c>
      <c r="B161" s="81" t="s">
        <v>213</v>
      </c>
      <c r="C161" s="81"/>
      <c r="D161" s="81"/>
      <c r="E161" s="81"/>
      <c r="F161" s="73"/>
      <c r="G161" s="82"/>
      <c r="H161" s="14"/>
      <c r="I161" s="14"/>
      <c r="J161" s="14"/>
    </row>
    <row r="162" spans="1:10" ht="12.75">
      <c r="A162" s="120"/>
      <c r="B162" s="81" t="s">
        <v>223</v>
      </c>
      <c r="C162" s="81"/>
      <c r="D162" s="81"/>
      <c r="E162" s="81"/>
      <c r="F162" s="134">
        <v>14.29</v>
      </c>
      <c r="G162" s="82"/>
      <c r="H162" s="14"/>
      <c r="I162" s="14"/>
      <c r="J162" s="14"/>
    </row>
    <row r="163" spans="1:10" ht="12.75">
      <c r="A163" s="120"/>
      <c r="B163" s="81" t="s">
        <v>214</v>
      </c>
      <c r="C163" s="81"/>
      <c r="D163" s="81"/>
      <c r="E163" s="81"/>
      <c r="F163" s="134">
        <v>14.28</v>
      </c>
      <c r="G163" s="82"/>
      <c r="H163" s="14"/>
      <c r="I163" s="14"/>
      <c r="J163" s="14"/>
    </row>
    <row r="164" spans="1:10" ht="12.75">
      <c r="A164" s="120"/>
      <c r="B164" s="81" t="s">
        <v>225</v>
      </c>
      <c r="C164" s="81"/>
      <c r="D164" s="81"/>
      <c r="E164" s="81"/>
      <c r="F164" s="134">
        <v>14.29</v>
      </c>
      <c r="G164" s="82"/>
      <c r="H164" s="14"/>
      <c r="I164" s="14"/>
      <c r="J164" s="14"/>
    </row>
    <row r="165" spans="1:10" ht="12.75">
      <c r="A165" s="120"/>
      <c r="B165" s="81" t="s">
        <v>215</v>
      </c>
      <c r="C165" s="81"/>
      <c r="D165" s="81"/>
      <c r="E165" s="81"/>
      <c r="F165" s="134">
        <v>14.28</v>
      </c>
      <c r="G165" s="82"/>
      <c r="H165" s="14"/>
      <c r="I165" s="14"/>
      <c r="J165" s="14"/>
    </row>
    <row r="166" spans="1:10" ht="12.75">
      <c r="A166" s="120"/>
      <c r="B166" s="83" t="s">
        <v>226</v>
      </c>
      <c r="C166" s="81"/>
      <c r="D166" s="81"/>
      <c r="E166" s="81"/>
      <c r="F166" s="134">
        <v>14.29</v>
      </c>
      <c r="G166" s="82"/>
      <c r="H166" s="14"/>
      <c r="I166" s="14"/>
      <c r="J166" s="14"/>
    </row>
    <row r="167" spans="1:10" ht="12.75">
      <c r="A167" s="108"/>
      <c r="B167" s="83" t="s">
        <v>201</v>
      </c>
      <c r="C167" s="109"/>
      <c r="D167" s="109"/>
      <c r="E167" s="109"/>
      <c r="F167" s="134">
        <v>14.28</v>
      </c>
      <c r="G167" s="82"/>
      <c r="H167" s="14"/>
      <c r="I167" s="14"/>
      <c r="J167" s="14"/>
    </row>
    <row r="168" spans="1:10" ht="12.75">
      <c r="A168" s="120"/>
      <c r="B168" s="81" t="s">
        <v>227</v>
      </c>
      <c r="C168" s="81"/>
      <c r="D168" s="81"/>
      <c r="E168" s="81"/>
      <c r="F168" s="134">
        <v>14.29</v>
      </c>
      <c r="G168" s="82"/>
      <c r="H168" s="14"/>
      <c r="I168" s="14"/>
      <c r="J168" s="14"/>
    </row>
    <row r="169" spans="1:10" ht="12.75">
      <c r="A169" s="120"/>
      <c r="B169" s="81"/>
      <c r="C169" s="81"/>
      <c r="D169" s="81"/>
      <c r="E169" s="81"/>
      <c r="F169" s="99">
        <f>SUM(F162:F168)</f>
        <v>100</v>
      </c>
      <c r="G169" s="82"/>
      <c r="H169" s="14"/>
      <c r="I169" s="14"/>
      <c r="J169" s="14"/>
    </row>
    <row r="170" spans="1:10" ht="12.75">
      <c r="A170" s="108"/>
      <c r="B170" s="109"/>
      <c r="C170" s="109"/>
      <c r="D170" s="109"/>
      <c r="E170" s="109"/>
      <c r="F170" s="109"/>
      <c r="G170" s="82"/>
      <c r="H170" s="14"/>
      <c r="I170" s="14"/>
      <c r="J170" s="14"/>
    </row>
    <row r="171" spans="1:10" ht="12.75">
      <c r="A171" s="122">
        <v>25</v>
      </c>
      <c r="B171" s="84" t="s">
        <v>218</v>
      </c>
      <c r="C171" s="109"/>
      <c r="D171" s="109"/>
      <c r="E171" s="109"/>
      <c r="F171" s="73"/>
      <c r="G171" s="82"/>
      <c r="H171" s="14"/>
      <c r="I171" s="14"/>
      <c r="J171" s="14"/>
    </row>
    <row r="172" spans="1:10" ht="12.75">
      <c r="A172" s="108"/>
      <c r="B172" s="81" t="s">
        <v>196</v>
      </c>
      <c r="C172" s="109"/>
      <c r="D172" s="109"/>
      <c r="E172" s="109"/>
      <c r="F172" s="73">
        <v>39.450000000000003</v>
      </c>
      <c r="G172" s="82"/>
      <c r="H172" s="14"/>
      <c r="I172" s="14"/>
      <c r="J172" s="14"/>
    </row>
    <row r="173" spans="1:10" ht="12.75">
      <c r="A173" s="77"/>
      <c r="B173" s="118" t="s">
        <v>219</v>
      </c>
      <c r="C173" s="109"/>
      <c r="D173" s="109"/>
      <c r="E173" s="109"/>
      <c r="F173" s="110">
        <v>38.17</v>
      </c>
      <c r="G173" s="82"/>
      <c r="H173" s="14"/>
      <c r="I173" s="14"/>
      <c r="J173" s="14"/>
    </row>
    <row r="174" spans="1:10" ht="12.75">
      <c r="A174" s="77"/>
      <c r="B174" s="118" t="s">
        <v>220</v>
      </c>
      <c r="C174" s="109"/>
      <c r="D174" s="109"/>
      <c r="E174" s="109"/>
      <c r="F174" s="110">
        <f>+F175-F172-F173</f>
        <v>22.379999999999995</v>
      </c>
      <c r="G174" s="82"/>
      <c r="H174" s="14"/>
      <c r="I174" s="14"/>
      <c r="J174" s="14"/>
    </row>
    <row r="175" spans="1:10" ht="12.75">
      <c r="A175" s="77"/>
      <c r="B175" s="84"/>
      <c r="C175" s="109"/>
      <c r="D175" s="109"/>
      <c r="E175" s="109"/>
      <c r="F175" s="99">
        <v>100</v>
      </c>
      <c r="G175" s="82"/>
      <c r="H175" s="14"/>
      <c r="I175" s="14"/>
      <c r="J175" s="14"/>
    </row>
    <row r="176" spans="1:10" ht="12.75">
      <c r="A176" s="108"/>
      <c r="B176" s="84"/>
      <c r="C176" s="109"/>
      <c r="D176" s="109"/>
      <c r="E176" s="109"/>
      <c r="F176" s="110"/>
      <c r="G176" s="82"/>
      <c r="H176" s="14"/>
      <c r="I176" s="14"/>
      <c r="J176" s="14"/>
    </row>
    <row r="177" spans="1:10" ht="12.75">
      <c r="A177" s="122">
        <v>26</v>
      </c>
      <c r="B177" s="81" t="s">
        <v>200</v>
      </c>
      <c r="C177" s="109"/>
      <c r="D177" s="109"/>
      <c r="E177" s="109"/>
      <c r="F177" s="109"/>
      <c r="G177" s="82"/>
      <c r="H177" s="14"/>
      <c r="I177" s="14"/>
      <c r="J177" s="14"/>
    </row>
    <row r="178" spans="1:10" ht="12.75">
      <c r="A178" s="120"/>
      <c r="B178" s="81" t="s">
        <v>196</v>
      </c>
      <c r="C178" s="109"/>
      <c r="D178" s="109"/>
      <c r="E178" s="109"/>
      <c r="F178" s="134">
        <v>18.850000000000001</v>
      </c>
      <c r="G178" s="139"/>
      <c r="H178" s="14"/>
      <c r="I178" s="14"/>
      <c r="J178" s="14"/>
    </row>
    <row r="179" spans="1:10" ht="12.75">
      <c r="A179" s="120"/>
      <c r="B179" s="81" t="s">
        <v>165</v>
      </c>
      <c r="C179" s="109"/>
      <c r="D179" s="109"/>
      <c r="E179" s="109"/>
      <c r="F179" s="134">
        <v>18.850000000000001</v>
      </c>
      <c r="G179" s="139"/>
      <c r="H179" s="14"/>
      <c r="I179" s="14"/>
      <c r="J179" s="14"/>
    </row>
    <row r="180" spans="1:10" ht="12.75">
      <c r="A180" s="120"/>
      <c r="B180" s="81" t="s">
        <v>201</v>
      </c>
      <c r="C180" s="109"/>
      <c r="D180" s="109"/>
      <c r="E180" s="109"/>
      <c r="F180" s="134">
        <v>18.850000000000001</v>
      </c>
      <c r="G180" s="139"/>
      <c r="H180" s="14"/>
      <c r="I180" s="14"/>
      <c r="J180" s="14"/>
    </row>
    <row r="181" spans="1:10" ht="12.75">
      <c r="A181" s="120"/>
      <c r="B181" s="81" t="s">
        <v>61</v>
      </c>
      <c r="C181" s="109"/>
      <c r="D181" s="109"/>
      <c r="E181" s="109"/>
      <c r="F181" s="134">
        <v>18.850000000000001</v>
      </c>
      <c r="G181" s="139"/>
      <c r="H181" s="14"/>
      <c r="I181" s="14"/>
      <c r="J181" s="14"/>
    </row>
    <row r="182" spans="1:10" ht="12.75">
      <c r="A182" s="120"/>
      <c r="B182" s="81" t="s">
        <v>78</v>
      </c>
      <c r="C182" s="109"/>
      <c r="D182" s="109"/>
      <c r="E182" s="109"/>
      <c r="F182" s="134">
        <v>18.850000000000001</v>
      </c>
      <c r="G182" s="82"/>
      <c r="H182" s="14"/>
      <c r="I182" s="14"/>
      <c r="J182" s="14"/>
    </row>
    <row r="183" spans="1:10" ht="12.75">
      <c r="A183" s="120"/>
      <c r="B183" s="81" t="s">
        <v>209</v>
      </c>
      <c r="C183" s="109"/>
      <c r="D183" s="109"/>
      <c r="E183" s="109"/>
      <c r="F183" s="133">
        <v>5.75</v>
      </c>
      <c r="G183" s="82"/>
      <c r="H183" s="14"/>
      <c r="I183" s="14"/>
      <c r="J183" s="14"/>
    </row>
    <row r="184" spans="1:10" ht="12.75">
      <c r="A184" s="120"/>
      <c r="B184" s="81"/>
      <c r="C184" s="81"/>
      <c r="D184" s="81"/>
      <c r="E184" s="81"/>
      <c r="F184" s="64">
        <f>SUM(F178:F183)</f>
        <v>100</v>
      </c>
      <c r="G184" s="82"/>
      <c r="H184" s="14"/>
      <c r="I184" s="14"/>
      <c r="J184" s="14"/>
    </row>
    <row r="185" spans="1:10" ht="12.75">
      <c r="A185" s="77"/>
      <c r="B185" s="81"/>
      <c r="C185" s="81"/>
      <c r="D185" s="81"/>
      <c r="E185" s="81"/>
      <c r="F185" s="81"/>
      <c r="G185" s="82"/>
      <c r="H185" s="14"/>
      <c r="I185" s="14"/>
      <c r="J185" s="14"/>
    </row>
    <row r="186" spans="1:10" ht="12.75">
      <c r="A186" s="108"/>
      <c r="B186" s="109"/>
      <c r="C186" s="109"/>
      <c r="D186" s="109"/>
      <c r="E186" s="109"/>
      <c r="F186" s="109"/>
      <c r="G186" s="82"/>
      <c r="H186" s="14"/>
      <c r="I186" s="14"/>
      <c r="J186" s="14"/>
    </row>
    <row r="187" spans="1:10" ht="12.75">
      <c r="A187" s="108"/>
      <c r="B187" s="109"/>
      <c r="C187" s="109"/>
      <c r="D187" s="109"/>
      <c r="E187" s="109"/>
      <c r="F187" s="109"/>
      <c r="G187" s="82"/>
      <c r="H187" s="14"/>
      <c r="I187" s="14"/>
      <c r="J187" s="14"/>
    </row>
    <row r="188" spans="1:10" ht="12.75">
      <c r="A188" s="108"/>
      <c r="B188" s="109"/>
      <c r="C188" s="109"/>
      <c r="D188" s="109"/>
      <c r="E188" s="109"/>
      <c r="F188" s="109"/>
      <c r="G188" s="82"/>
      <c r="H188" s="14"/>
      <c r="I188" s="14"/>
      <c r="J188" s="14"/>
    </row>
    <row r="189" spans="1:10" ht="12.75">
      <c r="A189" s="108"/>
      <c r="B189" s="109"/>
      <c r="C189" s="109"/>
      <c r="D189" s="109"/>
      <c r="E189" s="109"/>
      <c r="F189" s="109"/>
      <c r="G189" s="82"/>
      <c r="H189" s="14"/>
      <c r="I189" s="14"/>
      <c r="J189" s="14"/>
    </row>
    <row r="190" spans="1:10" ht="12.75">
      <c r="A190" s="108"/>
      <c r="B190" s="109"/>
      <c r="C190" s="109"/>
      <c r="D190" s="109"/>
      <c r="E190" s="109"/>
      <c r="F190" s="109"/>
      <c r="G190" s="82"/>
      <c r="H190" s="14"/>
      <c r="I190" s="14"/>
      <c r="J190" s="14"/>
    </row>
    <row r="191" spans="1:10" ht="12.75">
      <c r="A191" s="108"/>
      <c r="B191" s="109"/>
      <c r="C191" s="109"/>
      <c r="D191" s="109"/>
      <c r="E191" s="109"/>
      <c r="F191" s="109"/>
      <c r="G191" s="82"/>
      <c r="H191" s="14"/>
      <c r="I191" s="14"/>
      <c r="J191" s="14"/>
    </row>
    <row r="192" spans="1:10" ht="12.75">
      <c r="A192" s="108"/>
      <c r="B192" s="109"/>
      <c r="C192" s="109"/>
      <c r="D192" s="109"/>
      <c r="E192" s="109"/>
      <c r="F192" s="109"/>
      <c r="G192" s="82"/>
      <c r="H192" s="14"/>
      <c r="I192" s="14"/>
      <c r="J192" s="14"/>
    </row>
    <row r="193" spans="1:10" ht="12.75">
      <c r="A193" s="108"/>
      <c r="B193" s="109"/>
      <c r="C193" s="109"/>
      <c r="D193" s="109"/>
      <c r="E193" s="109"/>
      <c r="F193" s="109"/>
      <c r="G193" s="82"/>
      <c r="H193" s="14"/>
      <c r="I193" s="14"/>
      <c r="J193" s="14"/>
    </row>
    <row r="194" spans="1:10" ht="12.75">
      <c r="A194" s="108"/>
      <c r="B194" s="109"/>
      <c r="C194" s="109"/>
      <c r="D194" s="109"/>
      <c r="E194" s="109"/>
      <c r="F194" s="109"/>
      <c r="G194" s="82"/>
      <c r="H194" s="14"/>
      <c r="I194" s="14"/>
      <c r="J194" s="14"/>
    </row>
    <row r="195" spans="1:10" ht="12.75">
      <c r="A195" s="108"/>
      <c r="B195" s="109"/>
      <c r="C195" s="109"/>
      <c r="D195" s="109"/>
      <c r="E195" s="109"/>
      <c r="F195" s="109"/>
      <c r="G195" s="82"/>
      <c r="H195" s="14"/>
      <c r="I195" s="14"/>
      <c r="J195" s="14"/>
    </row>
    <row r="196" spans="1:10" ht="12.75">
      <c r="A196" s="108"/>
      <c r="B196" s="109"/>
      <c r="C196" s="109"/>
      <c r="D196" s="109"/>
      <c r="E196" s="109"/>
      <c r="F196" s="109"/>
      <c r="G196" s="82"/>
      <c r="H196" s="14"/>
      <c r="I196" s="14"/>
      <c r="J196" s="14"/>
    </row>
    <row r="197" spans="1:10" ht="12.75">
      <c r="A197" s="108"/>
      <c r="B197" s="109"/>
      <c r="C197" s="109"/>
      <c r="D197" s="109"/>
      <c r="E197" s="109"/>
      <c r="F197" s="109"/>
      <c r="G197" s="82"/>
      <c r="H197" s="14"/>
      <c r="I197" s="14"/>
      <c r="J197" s="14"/>
    </row>
    <row r="198" spans="1:10" ht="12.75">
      <c r="A198" s="108"/>
      <c r="B198" s="109"/>
      <c r="C198" s="109"/>
      <c r="D198" s="109"/>
      <c r="E198" s="109"/>
      <c r="F198" s="109"/>
      <c r="G198" s="82"/>
      <c r="H198" s="14"/>
      <c r="I198" s="14"/>
      <c r="J198" s="14"/>
    </row>
    <row r="199" spans="1:10" ht="12.75">
      <c r="A199" s="108"/>
      <c r="B199" s="109"/>
      <c r="C199" s="109"/>
      <c r="D199" s="109"/>
      <c r="E199" s="109"/>
      <c r="F199" s="109"/>
      <c r="G199" s="82"/>
      <c r="H199" s="14"/>
      <c r="I199" s="14"/>
      <c r="J199" s="14"/>
    </row>
    <row r="200" spans="1:10" ht="12.75">
      <c r="A200" s="108"/>
      <c r="B200" s="109"/>
      <c r="C200" s="109"/>
      <c r="D200" s="109"/>
      <c r="E200" s="109"/>
      <c r="F200" s="109"/>
      <c r="G200" s="82"/>
      <c r="H200" s="14"/>
      <c r="I200" s="14"/>
      <c r="J200" s="14"/>
    </row>
    <row r="201" spans="1:10" ht="12.75">
      <c r="A201" s="108"/>
      <c r="B201" s="109"/>
      <c r="C201" s="109"/>
      <c r="D201" s="109"/>
      <c r="E201" s="109"/>
      <c r="F201" s="109"/>
      <c r="G201" s="82"/>
      <c r="H201" s="14"/>
      <c r="I201" s="14"/>
      <c r="J201" s="14"/>
    </row>
    <row r="202" spans="1:10" ht="12.75">
      <c r="A202" s="108"/>
      <c r="B202" s="109"/>
      <c r="C202" s="109"/>
      <c r="D202" s="109"/>
      <c r="E202" s="109"/>
      <c r="F202" s="109"/>
      <c r="G202" s="82"/>
      <c r="H202" s="14"/>
      <c r="I202" s="14"/>
      <c r="J202" s="14"/>
    </row>
    <row r="203" spans="1:10" ht="12.75">
      <c r="A203" s="108"/>
      <c r="B203" s="109"/>
      <c r="C203" s="109"/>
      <c r="D203" s="109"/>
      <c r="E203" s="109"/>
      <c r="F203" s="109"/>
      <c r="G203" s="82"/>
      <c r="H203" s="14"/>
      <c r="I203" s="14"/>
      <c r="J203" s="14"/>
    </row>
    <row r="204" spans="1:10" ht="12.75">
      <c r="A204" s="108"/>
      <c r="B204" s="109"/>
      <c r="C204" s="109"/>
      <c r="D204" s="109"/>
      <c r="E204" s="109"/>
      <c r="F204" s="109"/>
      <c r="G204" s="82"/>
      <c r="H204" s="14"/>
      <c r="I204" s="14"/>
      <c r="J204" s="14"/>
    </row>
    <row r="205" spans="1:10" ht="12.75">
      <c r="A205" s="108"/>
      <c r="B205" s="109"/>
      <c r="C205" s="109"/>
      <c r="D205" s="109"/>
      <c r="E205" s="109"/>
      <c r="F205" s="109"/>
      <c r="G205" s="82"/>
      <c r="H205" s="14"/>
      <c r="I205" s="14"/>
      <c r="J205" s="14"/>
    </row>
    <row r="206" spans="1:10" ht="12.75">
      <c r="A206" s="108"/>
      <c r="B206" s="109"/>
      <c r="C206" s="109"/>
      <c r="D206" s="109"/>
      <c r="E206" s="109"/>
      <c r="F206" s="109"/>
      <c r="G206" s="82"/>
      <c r="H206" s="14"/>
      <c r="I206" s="14"/>
      <c r="J206" s="14"/>
    </row>
    <row r="207" spans="1:10" ht="12.75">
      <c r="A207" s="108"/>
      <c r="B207" s="109"/>
      <c r="C207" s="109"/>
      <c r="D207" s="109"/>
      <c r="E207" s="109"/>
      <c r="F207" s="109"/>
      <c r="G207" s="82"/>
      <c r="H207" s="14"/>
      <c r="I207" s="14"/>
      <c r="J207" s="14"/>
    </row>
    <row r="208" spans="1:10" ht="12.75">
      <c r="A208" s="77"/>
      <c r="B208" s="81"/>
      <c r="C208" s="81"/>
      <c r="D208" s="81"/>
      <c r="E208" s="81"/>
      <c r="F208" s="81"/>
      <c r="G208" s="82"/>
      <c r="H208" s="14"/>
      <c r="I208" s="14"/>
      <c r="J208" s="14"/>
    </row>
    <row r="209" spans="1:10" ht="12.75">
      <c r="A209" s="77"/>
      <c r="B209" s="81"/>
      <c r="C209" s="81"/>
      <c r="D209" s="81"/>
      <c r="E209" s="81"/>
      <c r="F209" s="81"/>
      <c r="G209" s="82"/>
      <c r="H209" s="14"/>
      <c r="I209" s="14"/>
      <c r="J209" s="14"/>
    </row>
    <row r="210" spans="1:10" ht="12.75">
      <c r="A210" s="77"/>
      <c r="B210" s="81"/>
      <c r="C210" s="81"/>
      <c r="D210" s="81"/>
      <c r="E210" s="81"/>
      <c r="F210" s="81"/>
      <c r="G210" s="82"/>
      <c r="H210" s="14"/>
      <c r="I210" s="14"/>
      <c r="J210" s="14"/>
    </row>
    <row r="211" spans="1:10" ht="12.75">
      <c r="A211" s="77"/>
      <c r="B211" s="81"/>
      <c r="C211" s="81"/>
      <c r="D211" s="81"/>
      <c r="E211" s="81"/>
      <c r="F211" s="81"/>
      <c r="G211" s="82"/>
      <c r="H211" s="14"/>
      <c r="I211" s="14"/>
      <c r="J211" s="14"/>
    </row>
    <row r="212" spans="1:10" ht="12.75">
      <c r="A212" s="77"/>
      <c r="B212" s="81"/>
      <c r="C212" s="81"/>
      <c r="D212" s="81"/>
      <c r="E212" s="81"/>
      <c r="F212" s="81"/>
      <c r="G212" s="82"/>
      <c r="H212" s="14"/>
      <c r="I212" s="14"/>
      <c r="J212" s="14"/>
    </row>
    <row r="213" spans="1:10" ht="12.75">
      <c r="A213" s="77"/>
      <c r="B213" s="81"/>
      <c r="C213" s="81"/>
      <c r="D213" s="81"/>
      <c r="E213" s="81"/>
      <c r="F213" s="81"/>
      <c r="G213" s="82"/>
      <c r="H213" s="14"/>
      <c r="I213" s="14"/>
      <c r="J213" s="14"/>
    </row>
    <row r="214" spans="1:10" ht="12.75">
      <c r="A214" s="77"/>
      <c r="B214" s="81"/>
      <c r="C214" s="81"/>
      <c r="D214" s="81"/>
      <c r="E214" s="81"/>
      <c r="F214" s="81"/>
      <c r="G214" s="82"/>
      <c r="H214" s="14"/>
      <c r="I214" s="14"/>
      <c r="J214" s="14"/>
    </row>
    <row r="215" spans="1:10" ht="12.75">
      <c r="A215" s="77"/>
      <c r="B215" s="81"/>
      <c r="C215" s="81"/>
      <c r="D215" s="81"/>
      <c r="E215" s="81"/>
      <c r="F215" s="81"/>
      <c r="G215" s="82"/>
      <c r="H215" s="14"/>
      <c r="I215" s="14"/>
      <c r="J215" s="14"/>
    </row>
    <row r="216" spans="1:10" ht="12.75">
      <c r="A216" s="77"/>
      <c r="B216" s="81"/>
      <c r="C216" s="81"/>
      <c r="D216" s="81"/>
      <c r="E216" s="81"/>
      <c r="F216" s="81"/>
      <c r="G216" s="82"/>
      <c r="H216" s="14"/>
      <c r="I216" s="14"/>
      <c r="J216" s="14"/>
    </row>
    <row r="217" spans="1:10" ht="12.75">
      <c r="A217" s="77"/>
      <c r="B217" s="81"/>
      <c r="C217" s="81"/>
      <c r="D217" s="81"/>
      <c r="E217" s="81"/>
      <c r="F217" s="81"/>
      <c r="G217" s="82"/>
      <c r="H217" s="14"/>
      <c r="I217" s="14"/>
      <c r="J217" s="14"/>
    </row>
    <row r="218" spans="1:10" ht="12.75">
      <c r="A218" s="77"/>
      <c r="B218" s="81"/>
      <c r="C218" s="81"/>
      <c r="D218" s="81"/>
      <c r="E218" s="81"/>
      <c r="F218" s="81"/>
      <c r="G218" s="82"/>
      <c r="H218" s="14"/>
      <c r="I218" s="14"/>
      <c r="J218" s="14"/>
    </row>
    <row r="219" spans="1:10" ht="12.75">
      <c r="A219" s="77"/>
      <c r="B219" s="81"/>
      <c r="C219" s="81"/>
      <c r="D219" s="81"/>
      <c r="E219" s="81"/>
      <c r="F219" s="81"/>
      <c r="G219" s="82"/>
      <c r="H219" s="14"/>
      <c r="I219" s="14"/>
      <c r="J219" s="14"/>
    </row>
    <row r="220" spans="1:10" ht="12.75">
      <c r="A220" s="77"/>
      <c r="B220" s="81"/>
      <c r="C220" s="81"/>
      <c r="D220" s="81"/>
      <c r="E220" s="81"/>
      <c r="F220" s="81"/>
      <c r="G220" s="82"/>
      <c r="H220" s="14"/>
      <c r="I220" s="14"/>
      <c r="J220" s="14"/>
    </row>
    <row r="221" spans="1:10" ht="12.75">
      <c r="A221" s="77"/>
      <c r="B221" s="81"/>
      <c r="C221" s="81"/>
      <c r="D221" s="81"/>
      <c r="E221" s="81"/>
      <c r="F221" s="81"/>
      <c r="G221" s="82"/>
      <c r="H221" s="14"/>
      <c r="I221" s="14"/>
      <c r="J221" s="14"/>
    </row>
    <row r="222" spans="1:10" ht="12.75">
      <c r="A222" s="77"/>
      <c r="B222" s="81"/>
      <c r="C222" s="81"/>
      <c r="D222" s="81"/>
      <c r="E222" s="81"/>
      <c r="F222" s="81"/>
      <c r="G222" s="82"/>
      <c r="H222" s="14"/>
      <c r="I222" s="14"/>
      <c r="J222" s="14"/>
    </row>
    <row r="223" spans="1:10" ht="12.75">
      <c r="A223" s="77"/>
      <c r="B223" s="81"/>
      <c r="C223" s="81"/>
      <c r="D223" s="81"/>
      <c r="E223" s="81"/>
      <c r="F223" s="81"/>
      <c r="G223" s="82"/>
      <c r="H223" s="14"/>
      <c r="I223" s="14"/>
      <c r="J223" s="14"/>
    </row>
    <row r="224" spans="1:10" ht="12.75">
      <c r="A224" s="77"/>
      <c r="B224" s="81"/>
      <c r="C224" s="81"/>
      <c r="D224" s="81"/>
      <c r="E224" s="81"/>
      <c r="F224" s="81"/>
      <c r="G224" s="82"/>
      <c r="H224" s="14"/>
      <c r="I224" s="14"/>
      <c r="J224" s="14"/>
    </row>
    <row r="225" spans="1:10" ht="12.75">
      <c r="A225" s="77"/>
      <c r="B225" s="81"/>
      <c r="C225" s="81"/>
      <c r="D225" s="81"/>
      <c r="E225" s="81"/>
      <c r="F225" s="81"/>
      <c r="G225" s="82"/>
      <c r="H225" s="14"/>
      <c r="I225" s="14"/>
      <c r="J225" s="14"/>
    </row>
    <row r="226" spans="1:10" ht="12.75">
      <c r="A226" s="77"/>
      <c r="B226" s="81"/>
      <c r="C226" s="81"/>
      <c r="D226" s="81"/>
      <c r="E226" s="81"/>
      <c r="F226" s="81"/>
      <c r="G226" s="82"/>
      <c r="H226" s="14"/>
      <c r="I226" s="14"/>
      <c r="J226" s="14"/>
    </row>
    <row r="227" spans="1:10" ht="12.75">
      <c r="A227" s="77"/>
      <c r="B227" s="81"/>
      <c r="C227" s="81"/>
      <c r="D227" s="81"/>
      <c r="E227" s="81"/>
      <c r="F227" s="81"/>
      <c r="G227" s="82"/>
      <c r="H227" s="14"/>
      <c r="I227" s="14"/>
      <c r="J227" s="14"/>
    </row>
    <row r="228" spans="1:10" ht="12.75">
      <c r="A228" s="77"/>
      <c r="B228" s="81"/>
      <c r="C228" s="81"/>
      <c r="D228" s="81"/>
      <c r="E228" s="81"/>
      <c r="F228" s="81"/>
      <c r="G228" s="82"/>
      <c r="H228" s="14"/>
      <c r="I228" s="14"/>
      <c r="J228" s="14"/>
    </row>
    <row r="229" spans="1:10" ht="12.75">
      <c r="A229" s="85"/>
      <c r="B229" s="71"/>
      <c r="C229" s="71"/>
      <c r="D229" s="71"/>
      <c r="E229" s="71"/>
      <c r="F229" s="71"/>
      <c r="G229" s="86"/>
      <c r="H229" s="14"/>
      <c r="I229" s="14"/>
      <c r="J229" s="14"/>
    </row>
    <row r="230" spans="1:10" ht="12.75">
      <c r="A230" s="58"/>
      <c r="B230" s="58"/>
      <c r="C230" s="58"/>
      <c r="D230" s="20"/>
      <c r="E230" s="58"/>
      <c r="F230" s="65" t="s">
        <v>48</v>
      </c>
      <c r="G230" s="58"/>
      <c r="H230" s="14"/>
      <c r="I230" s="14"/>
      <c r="J230" s="14"/>
    </row>
    <row r="231" spans="1:10" ht="12.75">
      <c r="A231" s="98" t="str">
        <f>G1</f>
        <v>Road Initials:  BNSF               Year 2016</v>
      </c>
      <c r="B231" s="58"/>
      <c r="C231" s="58"/>
      <c r="D231" s="58"/>
      <c r="E231" s="58"/>
      <c r="F231" s="58"/>
      <c r="G231" s="65" t="s">
        <v>69</v>
      </c>
      <c r="H231" s="14"/>
      <c r="I231" s="14"/>
      <c r="J231" s="14"/>
    </row>
    <row r="232" spans="1:10" ht="12.75">
      <c r="A232" s="74"/>
      <c r="B232" s="75"/>
      <c r="C232" s="75"/>
      <c r="D232" s="75"/>
      <c r="E232" s="75"/>
      <c r="F232" s="75"/>
      <c r="G232" s="76"/>
      <c r="H232" s="14"/>
      <c r="I232" s="14"/>
      <c r="J232" s="14"/>
    </row>
    <row r="233" spans="1:10" ht="12.75">
      <c r="A233" s="101"/>
      <c r="B233" s="102"/>
      <c r="C233" s="102"/>
      <c r="D233" s="102"/>
      <c r="E233" s="102"/>
      <c r="F233" s="102"/>
      <c r="G233" s="82"/>
      <c r="H233" s="14"/>
      <c r="I233" s="14"/>
      <c r="J233" s="14"/>
    </row>
    <row r="234" spans="1:10" ht="12.75">
      <c r="A234" s="101"/>
      <c r="B234" s="102"/>
      <c r="C234" s="102"/>
      <c r="D234" s="102"/>
      <c r="E234" s="102"/>
      <c r="F234" s="102"/>
      <c r="G234" s="82"/>
      <c r="H234" s="14"/>
      <c r="I234" s="14"/>
      <c r="J234" s="14"/>
    </row>
    <row r="235" spans="1:10" ht="12.75">
      <c r="A235" s="101"/>
      <c r="B235" s="102"/>
      <c r="C235" s="102"/>
      <c r="D235" s="102"/>
      <c r="E235" s="102"/>
      <c r="F235" s="102"/>
      <c r="G235" s="82"/>
      <c r="H235" s="14"/>
      <c r="I235" s="14"/>
      <c r="J235" s="14"/>
    </row>
    <row r="236" spans="1:10" ht="12.75">
      <c r="A236" s="101"/>
      <c r="B236" s="102"/>
      <c r="C236" s="102"/>
      <c r="D236" s="102"/>
      <c r="E236" s="102"/>
      <c r="F236" s="102"/>
      <c r="G236" s="82"/>
      <c r="H236" s="14"/>
      <c r="I236" s="14"/>
      <c r="J236" s="14"/>
    </row>
    <row r="237" spans="1:10" ht="12.75">
      <c r="A237" s="101"/>
      <c r="B237" s="102"/>
      <c r="C237" s="102"/>
      <c r="D237" s="102"/>
      <c r="E237" s="102"/>
      <c r="F237" s="102"/>
      <c r="G237" s="82"/>
      <c r="H237" s="14"/>
      <c r="I237" s="14"/>
      <c r="J237" s="14"/>
    </row>
    <row r="238" spans="1:10" ht="12.75">
      <c r="A238" s="101"/>
      <c r="B238" s="102"/>
      <c r="C238" s="102"/>
      <c r="D238" s="102"/>
      <c r="E238" s="102"/>
      <c r="F238" s="102"/>
      <c r="G238" s="82"/>
      <c r="H238" s="14"/>
      <c r="I238" s="14"/>
      <c r="J238" s="14"/>
    </row>
    <row r="239" spans="1:10" ht="12.75">
      <c r="A239" s="101"/>
      <c r="B239" s="102"/>
      <c r="C239" s="102"/>
      <c r="D239" s="103"/>
      <c r="E239" s="102"/>
      <c r="F239" s="104"/>
      <c r="G239" s="82"/>
      <c r="H239" s="14"/>
      <c r="I239" s="14"/>
      <c r="J239" s="14"/>
    </row>
    <row r="240" spans="1:10" ht="12.75">
      <c r="A240" s="101"/>
      <c r="B240" s="102"/>
      <c r="C240" s="102"/>
      <c r="D240" s="103"/>
      <c r="E240" s="102"/>
      <c r="F240" s="104"/>
      <c r="G240" s="82"/>
      <c r="H240" s="14"/>
      <c r="I240" s="14"/>
      <c r="J240" s="14"/>
    </row>
    <row r="241" spans="1:10" ht="12.75">
      <c r="A241" s="101"/>
      <c r="B241" s="102"/>
      <c r="C241" s="102"/>
      <c r="D241" s="103"/>
      <c r="E241" s="102"/>
      <c r="F241" s="104"/>
      <c r="G241" s="82"/>
      <c r="H241" s="14"/>
      <c r="I241" s="14"/>
      <c r="J241" s="14"/>
    </row>
    <row r="242" spans="1:10" ht="12.75">
      <c r="A242" s="101"/>
      <c r="B242" s="102"/>
      <c r="C242" s="102"/>
      <c r="D242" s="103"/>
      <c r="E242" s="102"/>
      <c r="F242" s="104"/>
      <c r="G242" s="82"/>
      <c r="H242" s="14"/>
      <c r="I242" s="14"/>
      <c r="J242" s="14"/>
    </row>
    <row r="243" spans="1:10" ht="12.75">
      <c r="A243" s="101"/>
      <c r="B243" s="102"/>
      <c r="C243" s="102"/>
      <c r="D243" s="103"/>
      <c r="E243" s="102"/>
      <c r="F243" s="104"/>
      <c r="G243" s="82"/>
      <c r="H243" s="14"/>
      <c r="I243" s="14"/>
      <c r="J243" s="14"/>
    </row>
    <row r="244" spans="1:10" ht="12.75">
      <c r="A244" s="101"/>
      <c r="B244" s="102"/>
      <c r="C244" s="102"/>
      <c r="D244" s="103"/>
      <c r="E244" s="102"/>
      <c r="F244" s="104"/>
      <c r="G244" s="82"/>
      <c r="H244" s="14"/>
      <c r="I244" s="14"/>
      <c r="J244" s="14"/>
    </row>
    <row r="245" spans="1:10" ht="12.75">
      <c r="A245" s="101"/>
      <c r="B245" s="105"/>
      <c r="C245" s="105"/>
      <c r="D245" s="106"/>
      <c r="E245" s="105"/>
      <c r="F245" s="107"/>
      <c r="G245" s="79"/>
      <c r="H245" s="14"/>
      <c r="I245" s="14"/>
      <c r="J245" s="14"/>
    </row>
    <row r="246" spans="1:10" ht="12.75">
      <c r="A246" s="80" t="s">
        <v>194</v>
      </c>
      <c r="B246" s="105"/>
      <c r="C246" s="105"/>
      <c r="D246" s="105"/>
      <c r="E246" s="105"/>
      <c r="F246" s="105"/>
      <c r="G246" s="79"/>
      <c r="H246" s="14"/>
      <c r="I246" s="14"/>
      <c r="J246" s="14"/>
    </row>
    <row r="247" spans="1:10" ht="12.75">
      <c r="A247" s="101"/>
      <c r="B247" s="102"/>
      <c r="C247" s="102"/>
      <c r="D247" s="102"/>
      <c r="E247" s="102"/>
      <c r="F247" s="102"/>
      <c r="G247" s="82"/>
      <c r="H247" s="14"/>
      <c r="I247" s="14"/>
      <c r="J247" s="14"/>
    </row>
    <row r="248" spans="1:10" ht="12.75">
      <c r="A248" s="101"/>
      <c r="B248" s="102"/>
      <c r="C248" s="102"/>
      <c r="D248" s="102"/>
      <c r="E248" s="102"/>
      <c r="F248" s="102"/>
      <c r="G248" s="82"/>
      <c r="H248" s="14"/>
      <c r="I248" s="14"/>
      <c r="J248" s="14"/>
    </row>
    <row r="249" spans="1:10" ht="12.75">
      <c r="A249" s="101"/>
      <c r="B249" s="102"/>
      <c r="C249" s="102"/>
      <c r="D249" s="102"/>
      <c r="E249" s="102"/>
      <c r="F249" s="102"/>
      <c r="G249" s="82"/>
      <c r="H249" s="14"/>
      <c r="I249" s="14"/>
      <c r="J249" s="14"/>
    </row>
    <row r="250" spans="1:10" ht="12.75">
      <c r="A250" s="101"/>
      <c r="B250" s="102"/>
      <c r="C250" s="102"/>
      <c r="D250" s="102"/>
      <c r="E250" s="102"/>
      <c r="F250" s="102"/>
      <c r="G250" s="82"/>
      <c r="H250" s="14"/>
      <c r="I250" s="14"/>
      <c r="J250" s="14"/>
    </row>
    <row r="251" spans="1:10" ht="12.75">
      <c r="A251" s="101"/>
      <c r="B251" s="102"/>
      <c r="C251" s="102"/>
      <c r="D251" s="102"/>
      <c r="E251" s="102"/>
      <c r="F251" s="102"/>
      <c r="G251" s="82"/>
      <c r="H251" s="14"/>
      <c r="I251" s="14"/>
      <c r="J251" s="14"/>
    </row>
    <row r="252" spans="1:10" ht="12.75">
      <c r="A252" s="101"/>
      <c r="B252" s="102"/>
      <c r="C252" s="102"/>
      <c r="D252" s="103"/>
      <c r="E252" s="102"/>
      <c r="F252" s="104"/>
      <c r="G252" s="82"/>
      <c r="H252" s="14"/>
      <c r="I252" s="14"/>
      <c r="J252" s="14"/>
    </row>
    <row r="253" spans="1:10" ht="12.75">
      <c r="A253" s="101"/>
      <c r="B253" s="102"/>
      <c r="C253" s="102"/>
      <c r="D253" s="103"/>
      <c r="E253" s="102"/>
      <c r="F253" s="104"/>
      <c r="G253" s="82"/>
      <c r="H253" s="14"/>
      <c r="I253" s="14"/>
      <c r="J253" s="14"/>
    </row>
    <row r="254" spans="1:10" ht="12.75">
      <c r="A254" s="101"/>
      <c r="B254" s="102"/>
      <c r="C254" s="102"/>
      <c r="D254" s="103"/>
      <c r="E254" s="102"/>
      <c r="F254" s="104"/>
      <c r="G254" s="82"/>
      <c r="H254" s="14"/>
      <c r="I254" s="14"/>
      <c r="J254" s="14"/>
    </row>
    <row r="255" spans="1:10" ht="12.75">
      <c r="A255" s="101"/>
      <c r="B255" s="102"/>
      <c r="C255" s="102"/>
      <c r="D255" s="103"/>
      <c r="E255" s="102"/>
      <c r="F255" s="104"/>
      <c r="G255" s="82"/>
      <c r="H255" s="14"/>
      <c r="I255" s="14"/>
      <c r="J255" s="14"/>
    </row>
    <row r="256" spans="1:10" ht="12.75">
      <c r="A256" s="101"/>
      <c r="B256" s="102"/>
      <c r="C256" s="102"/>
      <c r="D256" s="103"/>
      <c r="E256" s="102"/>
      <c r="F256" s="104"/>
      <c r="G256" s="82"/>
      <c r="H256" s="14"/>
      <c r="I256" s="14"/>
      <c r="J256" s="14"/>
    </row>
    <row r="257" spans="1:10" ht="12.75">
      <c r="A257" s="101"/>
      <c r="B257" s="102"/>
      <c r="C257" s="102"/>
      <c r="D257" s="103"/>
      <c r="E257" s="102"/>
      <c r="F257" s="104"/>
      <c r="G257" s="82"/>
      <c r="H257" s="14"/>
      <c r="I257" s="14"/>
      <c r="J257" s="14"/>
    </row>
    <row r="258" spans="1:10" ht="12.75">
      <c r="A258" s="101"/>
      <c r="B258" s="102"/>
      <c r="C258" s="102"/>
      <c r="D258" s="103"/>
      <c r="E258" s="102"/>
      <c r="F258" s="104"/>
      <c r="G258" s="82"/>
      <c r="H258" s="14"/>
      <c r="I258" s="14"/>
      <c r="J258" s="14"/>
    </row>
    <row r="259" spans="1:10" ht="12.75">
      <c r="A259" s="101"/>
      <c r="B259" s="102"/>
      <c r="C259" s="102"/>
      <c r="D259" s="103"/>
      <c r="E259" s="102"/>
      <c r="F259" s="104"/>
      <c r="G259" s="82"/>
      <c r="H259" s="14"/>
      <c r="I259" s="14"/>
      <c r="J259" s="14"/>
    </row>
    <row r="260" spans="1:10" ht="12.75">
      <c r="A260" s="101"/>
      <c r="B260" s="102"/>
      <c r="C260" s="102"/>
      <c r="D260" s="103"/>
      <c r="E260" s="102"/>
      <c r="F260" s="104"/>
      <c r="G260" s="82"/>
      <c r="H260" s="14"/>
      <c r="I260" s="14"/>
      <c r="J260" s="14"/>
    </row>
    <row r="261" spans="1:10" ht="12.75">
      <c r="A261" s="101"/>
      <c r="B261" s="102"/>
      <c r="C261" s="102"/>
      <c r="D261" s="103"/>
      <c r="E261" s="102"/>
      <c r="F261" s="104"/>
      <c r="G261" s="82"/>
      <c r="H261" s="14"/>
      <c r="I261" s="14"/>
      <c r="J261" s="14"/>
    </row>
    <row r="262" spans="1:10" ht="12.75">
      <c r="A262" s="101"/>
      <c r="B262" s="102"/>
      <c r="C262" s="102"/>
      <c r="D262" s="103"/>
      <c r="E262" s="102"/>
      <c r="F262" s="104"/>
      <c r="G262" s="82"/>
      <c r="H262" s="14"/>
      <c r="I262" s="14"/>
      <c r="J262" s="14"/>
    </row>
    <row r="263" spans="1:10" ht="12.75">
      <c r="A263" s="101"/>
      <c r="B263" s="102"/>
      <c r="C263" s="102"/>
      <c r="D263" s="103"/>
      <c r="E263" s="102"/>
      <c r="F263" s="104"/>
      <c r="G263" s="82"/>
      <c r="H263" s="14"/>
      <c r="I263" s="14"/>
      <c r="J263" s="14"/>
    </row>
    <row r="264" spans="1:10" ht="12.75">
      <c r="A264" s="101"/>
      <c r="B264" s="102"/>
      <c r="C264" s="102"/>
      <c r="D264" s="103"/>
      <c r="E264" s="102"/>
      <c r="F264" s="104"/>
      <c r="G264" s="82"/>
      <c r="H264" s="14"/>
      <c r="I264" s="14"/>
      <c r="J264" s="14"/>
    </row>
    <row r="265" spans="1:10" ht="12.75">
      <c r="A265" s="101"/>
      <c r="B265" s="102"/>
      <c r="C265" s="102"/>
      <c r="D265" s="103"/>
      <c r="E265" s="102"/>
      <c r="F265" s="104"/>
      <c r="G265" s="82"/>
      <c r="H265" s="14"/>
      <c r="I265" s="14"/>
      <c r="J265" s="14"/>
    </row>
    <row r="266" spans="1:10" ht="12.75">
      <c r="A266" s="101"/>
      <c r="B266" s="102"/>
      <c r="C266" s="102"/>
      <c r="D266" s="103"/>
      <c r="E266" s="102"/>
      <c r="F266" s="104"/>
      <c r="G266" s="82"/>
      <c r="H266" s="14"/>
      <c r="I266" s="14"/>
      <c r="J266" s="14"/>
    </row>
    <row r="267" spans="1:10" ht="12.75">
      <c r="A267" s="101"/>
      <c r="B267" s="102"/>
      <c r="C267" s="102"/>
      <c r="D267" s="103"/>
      <c r="E267" s="102"/>
      <c r="F267" s="104"/>
      <c r="G267" s="82"/>
      <c r="H267" s="14"/>
      <c r="I267" s="14"/>
      <c r="J267" s="14"/>
    </row>
    <row r="268" spans="1:10" ht="12.75">
      <c r="A268" s="101"/>
      <c r="B268" s="102"/>
      <c r="C268" s="102"/>
      <c r="D268" s="103"/>
      <c r="E268" s="102"/>
      <c r="F268" s="104"/>
      <c r="G268" s="82"/>
      <c r="H268" s="14"/>
      <c r="I268" s="14"/>
      <c r="J268" s="14"/>
    </row>
    <row r="269" spans="1:10" ht="12.75">
      <c r="A269" s="101"/>
      <c r="B269" s="102"/>
      <c r="C269" s="102"/>
      <c r="D269" s="103"/>
      <c r="E269" s="102"/>
      <c r="F269" s="104"/>
      <c r="G269" s="82"/>
      <c r="H269" s="14"/>
      <c r="I269" s="14"/>
      <c r="J269" s="14"/>
    </row>
    <row r="270" spans="1:10" ht="12.75">
      <c r="A270" s="101"/>
      <c r="B270" s="102"/>
      <c r="C270" s="102"/>
      <c r="D270" s="103"/>
      <c r="E270" s="102"/>
      <c r="F270" s="104"/>
      <c r="G270" s="82"/>
      <c r="H270" s="14"/>
      <c r="I270" s="14"/>
      <c r="J270" s="14"/>
    </row>
    <row r="271" spans="1:10" ht="12.75">
      <c r="A271" s="101"/>
      <c r="B271" s="102"/>
      <c r="C271" s="102"/>
      <c r="D271" s="103"/>
      <c r="E271" s="102"/>
      <c r="F271" s="104"/>
      <c r="G271" s="82"/>
      <c r="H271" s="14"/>
      <c r="I271" s="14"/>
      <c r="J271" s="14"/>
    </row>
    <row r="272" spans="1:10" ht="12.75">
      <c r="A272" s="101"/>
      <c r="B272" s="102"/>
      <c r="C272" s="102"/>
      <c r="D272" s="103"/>
      <c r="E272" s="102"/>
      <c r="F272" s="104"/>
      <c r="G272" s="82"/>
      <c r="H272" s="14"/>
      <c r="I272" s="14"/>
      <c r="J272" s="14"/>
    </row>
    <row r="273" spans="1:10" ht="12.75">
      <c r="A273" s="101"/>
      <c r="B273" s="102"/>
      <c r="C273" s="102"/>
      <c r="D273" s="103"/>
      <c r="E273" s="102"/>
      <c r="F273" s="104"/>
      <c r="G273" s="82"/>
      <c r="H273" s="14"/>
      <c r="I273" s="14"/>
      <c r="J273" s="14"/>
    </row>
    <row r="274" spans="1:10" ht="12.75">
      <c r="A274" s="101"/>
      <c r="B274" s="102"/>
      <c r="C274" s="102"/>
      <c r="D274" s="103"/>
      <c r="E274" s="102"/>
      <c r="F274" s="104"/>
      <c r="G274" s="82"/>
      <c r="H274" s="14"/>
      <c r="I274" s="14"/>
      <c r="J274" s="14"/>
    </row>
    <row r="275" spans="1:10" ht="12.75">
      <c r="A275" s="101"/>
      <c r="B275" s="102"/>
      <c r="C275" s="102"/>
      <c r="D275" s="103"/>
      <c r="E275" s="102"/>
      <c r="F275" s="104"/>
      <c r="G275" s="82"/>
      <c r="H275" s="14"/>
      <c r="I275" s="14"/>
      <c r="J275" s="14"/>
    </row>
    <row r="276" spans="1:10" ht="12.75">
      <c r="A276" s="101"/>
      <c r="B276" s="102"/>
      <c r="C276" s="102"/>
      <c r="D276" s="103"/>
      <c r="E276" s="102"/>
      <c r="F276" s="104"/>
      <c r="G276" s="82"/>
      <c r="H276" s="14"/>
      <c r="I276" s="14"/>
      <c r="J276" s="14"/>
    </row>
    <row r="277" spans="1:10" ht="12.75">
      <c r="A277" s="101"/>
      <c r="B277" s="102"/>
      <c r="C277" s="102"/>
      <c r="D277" s="103"/>
      <c r="E277" s="102"/>
      <c r="F277" s="104"/>
      <c r="G277" s="82"/>
      <c r="H277" s="14"/>
      <c r="I277" s="14"/>
      <c r="J277" s="14"/>
    </row>
    <row r="278" spans="1:10" ht="12.75">
      <c r="A278" s="101"/>
      <c r="B278" s="102"/>
      <c r="C278" s="102"/>
      <c r="D278" s="103"/>
      <c r="E278" s="102"/>
      <c r="F278" s="104"/>
      <c r="G278" s="82"/>
      <c r="H278" s="14"/>
      <c r="I278" s="14"/>
      <c r="J278" s="14"/>
    </row>
    <row r="279" spans="1:10" ht="12.75">
      <c r="A279" s="101"/>
      <c r="B279" s="102"/>
      <c r="C279" s="102"/>
      <c r="D279" s="103"/>
      <c r="E279" s="102"/>
      <c r="F279" s="104"/>
      <c r="G279" s="82"/>
      <c r="H279" s="14"/>
      <c r="I279" s="14"/>
      <c r="J279" s="14"/>
    </row>
    <row r="280" spans="1:10" ht="12.75">
      <c r="A280" s="101"/>
      <c r="B280" s="102"/>
      <c r="C280" s="102"/>
      <c r="D280" s="102"/>
      <c r="E280" s="102"/>
      <c r="F280" s="102"/>
      <c r="G280" s="82"/>
      <c r="H280" s="14"/>
      <c r="I280" s="14"/>
      <c r="J280" s="14"/>
    </row>
    <row r="281" spans="1:10" ht="12.75">
      <c r="A281" s="101"/>
      <c r="B281" s="102"/>
      <c r="C281" s="102"/>
      <c r="D281" s="102"/>
      <c r="E281" s="102"/>
      <c r="F281" s="102"/>
      <c r="G281" s="82"/>
      <c r="H281" s="14"/>
      <c r="I281" s="14"/>
      <c r="J281" s="14"/>
    </row>
    <row r="282" spans="1:10" ht="12.75">
      <c r="A282" s="101"/>
      <c r="B282" s="102"/>
      <c r="C282" s="102"/>
      <c r="D282" s="104"/>
      <c r="E282" s="102"/>
      <c r="F282" s="104"/>
      <c r="G282" s="82"/>
      <c r="H282" s="14"/>
      <c r="I282" s="14"/>
      <c r="J282" s="14"/>
    </row>
    <row r="283" spans="1:10" ht="12.75">
      <c r="A283" s="101"/>
      <c r="B283" s="102"/>
      <c r="C283" s="102"/>
      <c r="D283" s="104"/>
      <c r="E283" s="102"/>
      <c r="F283" s="104"/>
      <c r="G283" s="82"/>
      <c r="H283" s="14"/>
      <c r="I283" s="14"/>
      <c r="J283" s="14"/>
    </row>
    <row r="284" spans="1:10" ht="12.75">
      <c r="A284" s="101"/>
      <c r="B284" s="102"/>
      <c r="C284" s="102"/>
      <c r="D284" s="104"/>
      <c r="E284" s="102"/>
      <c r="F284" s="104"/>
      <c r="G284" s="82"/>
      <c r="H284" s="14"/>
      <c r="I284" s="14"/>
      <c r="J284" s="14"/>
    </row>
    <row r="285" spans="1:10" ht="12.75">
      <c r="A285" s="101"/>
      <c r="B285" s="102"/>
      <c r="C285" s="102"/>
      <c r="D285" s="104"/>
      <c r="E285" s="102"/>
      <c r="F285" s="104"/>
      <c r="G285" s="82"/>
      <c r="H285" s="14"/>
      <c r="I285" s="14"/>
      <c r="J285" s="14"/>
    </row>
    <row r="286" spans="1:10" ht="12.75">
      <c r="A286" s="101"/>
      <c r="B286" s="102"/>
      <c r="C286" s="102"/>
      <c r="D286" s="102"/>
      <c r="E286" s="102"/>
      <c r="F286" s="102"/>
      <c r="G286" s="82"/>
      <c r="H286" s="14"/>
      <c r="I286" s="14"/>
      <c r="J286" s="14"/>
    </row>
    <row r="287" spans="1:10" ht="12.75">
      <c r="A287" s="101"/>
      <c r="B287" s="102"/>
      <c r="C287" s="102"/>
      <c r="D287" s="102"/>
      <c r="E287" s="102"/>
      <c r="F287" s="102"/>
      <c r="G287" s="82"/>
      <c r="H287" s="14"/>
      <c r="I287" s="14"/>
      <c r="J287" s="14"/>
    </row>
    <row r="288" spans="1:10" ht="12.75">
      <c r="A288" s="101"/>
      <c r="B288" s="102"/>
      <c r="C288" s="102"/>
      <c r="D288" s="102"/>
      <c r="E288" s="102"/>
      <c r="F288" s="102"/>
      <c r="G288" s="82"/>
      <c r="H288" s="14"/>
      <c r="I288" s="14"/>
      <c r="J288" s="14"/>
    </row>
    <row r="289" spans="1:10" ht="12.75">
      <c r="A289" s="101"/>
      <c r="B289" s="102"/>
      <c r="C289" s="102"/>
      <c r="D289" s="102"/>
      <c r="E289" s="102"/>
      <c r="F289" s="102"/>
      <c r="G289" s="82"/>
      <c r="H289" s="14"/>
      <c r="I289" s="14"/>
      <c r="J289" s="14"/>
    </row>
    <row r="290" spans="1:10" ht="12.75">
      <c r="A290" s="101"/>
      <c r="B290" s="102"/>
      <c r="C290" s="102"/>
      <c r="D290" s="102"/>
      <c r="E290" s="102"/>
      <c r="F290" s="102"/>
      <c r="G290" s="82"/>
      <c r="H290" s="14"/>
      <c r="I290" s="14"/>
      <c r="J290" s="14"/>
    </row>
    <row r="291" spans="1:10" ht="12.75">
      <c r="A291" s="101"/>
      <c r="B291" s="102"/>
      <c r="C291" s="102"/>
      <c r="D291" s="102"/>
      <c r="E291" s="102"/>
      <c r="F291" s="102"/>
      <c r="G291" s="82"/>
      <c r="H291" s="14"/>
      <c r="I291" s="14"/>
      <c r="J291" s="14"/>
    </row>
    <row r="292" spans="1:10" ht="12.75">
      <c r="A292" s="101"/>
      <c r="B292" s="102"/>
      <c r="C292" s="102"/>
      <c r="D292" s="102"/>
      <c r="E292" s="102"/>
      <c r="F292" s="102"/>
      <c r="G292" s="82"/>
      <c r="H292" s="14"/>
      <c r="I292" s="14"/>
      <c r="J292" s="14"/>
    </row>
    <row r="293" spans="1:10" ht="12.75">
      <c r="A293" s="101"/>
      <c r="B293" s="102"/>
      <c r="C293" s="102"/>
      <c r="D293" s="102"/>
      <c r="E293" s="102"/>
      <c r="F293" s="102"/>
      <c r="G293" s="82"/>
      <c r="H293" s="14"/>
      <c r="I293" s="14"/>
      <c r="J293" s="14"/>
    </row>
    <row r="294" spans="1:10" ht="12.75">
      <c r="A294" s="101"/>
      <c r="B294" s="102"/>
      <c r="C294" s="102"/>
      <c r="D294" s="102"/>
      <c r="E294" s="102"/>
      <c r="F294" s="102"/>
      <c r="G294" s="82"/>
      <c r="H294" s="14"/>
      <c r="I294" s="14"/>
      <c r="J294" s="14"/>
    </row>
    <row r="295" spans="1:10" ht="12.75">
      <c r="A295" s="101"/>
      <c r="B295" s="102"/>
      <c r="C295" s="102"/>
      <c r="D295" s="102"/>
      <c r="E295" s="102"/>
      <c r="F295" s="102"/>
      <c r="G295" s="82"/>
      <c r="H295" s="14"/>
      <c r="I295" s="14"/>
      <c r="J295" s="14"/>
    </row>
    <row r="296" spans="1:10" ht="12.75">
      <c r="A296" s="101"/>
      <c r="B296" s="102"/>
      <c r="C296" s="102"/>
      <c r="D296" s="102"/>
      <c r="E296" s="102"/>
      <c r="F296" s="102"/>
      <c r="G296" s="82"/>
      <c r="H296" s="14"/>
      <c r="I296" s="14"/>
      <c r="J296" s="14"/>
    </row>
    <row r="297" spans="1:10" ht="12.75">
      <c r="A297" s="101"/>
      <c r="B297" s="102"/>
      <c r="C297" s="102"/>
      <c r="D297" s="102"/>
      <c r="E297" s="102"/>
      <c r="F297" s="102"/>
      <c r="G297" s="82"/>
      <c r="H297" s="14"/>
      <c r="I297" s="14"/>
      <c r="J297" s="14"/>
    </row>
    <row r="298" spans="1:10" ht="12.75">
      <c r="A298" s="101"/>
      <c r="B298" s="102"/>
      <c r="C298" s="102"/>
      <c r="D298" s="102"/>
      <c r="E298" s="102"/>
      <c r="F298" s="102"/>
      <c r="G298" s="82"/>
      <c r="H298" s="14"/>
      <c r="I298" s="14"/>
      <c r="J298" s="14"/>
    </row>
    <row r="299" spans="1:10" ht="12.75">
      <c r="A299" s="101"/>
      <c r="B299" s="102"/>
      <c r="C299" s="102"/>
      <c r="D299" s="102"/>
      <c r="E299" s="102"/>
      <c r="F299" s="102"/>
      <c r="G299" s="82"/>
      <c r="H299" s="14"/>
      <c r="I299" s="14"/>
      <c r="J299" s="14"/>
    </row>
    <row r="300" spans="1:10" ht="12.75">
      <c r="A300" s="101"/>
      <c r="B300" s="102"/>
      <c r="C300" s="102"/>
      <c r="D300" s="102"/>
      <c r="E300" s="102"/>
      <c r="F300" s="102"/>
      <c r="G300" s="82"/>
      <c r="H300" s="14"/>
      <c r="I300" s="14"/>
      <c r="J300" s="14"/>
    </row>
    <row r="301" spans="1:10" ht="12.75">
      <c r="A301" s="101"/>
      <c r="B301" s="102"/>
      <c r="C301" s="102"/>
      <c r="D301" s="102"/>
      <c r="E301" s="102"/>
      <c r="F301" s="102"/>
      <c r="G301" s="82"/>
      <c r="H301" s="14"/>
      <c r="I301" s="14"/>
      <c r="J301" s="14"/>
    </row>
    <row r="302" spans="1:10" ht="12.75">
      <c r="A302" s="101"/>
      <c r="B302" s="102"/>
      <c r="C302" s="102"/>
      <c r="D302" s="102"/>
      <c r="E302" s="102"/>
      <c r="F302" s="102"/>
      <c r="G302" s="82"/>
      <c r="H302" s="14"/>
      <c r="I302" s="14"/>
      <c r="J302" s="14"/>
    </row>
    <row r="303" spans="1:10" ht="12.75">
      <c r="A303" s="101"/>
      <c r="B303" s="102"/>
      <c r="C303" s="102"/>
      <c r="D303" s="102"/>
      <c r="E303" s="102"/>
      <c r="F303" s="102"/>
      <c r="G303" s="82"/>
      <c r="H303" s="14"/>
      <c r="I303" s="14"/>
      <c r="J303" s="14"/>
    </row>
    <row r="304" spans="1:10" ht="12.75">
      <c r="A304" s="101"/>
      <c r="B304" s="102"/>
      <c r="C304" s="102"/>
      <c r="D304" s="102"/>
      <c r="E304" s="102"/>
      <c r="F304" s="102"/>
      <c r="G304" s="82"/>
      <c r="H304" s="14"/>
      <c r="I304" s="14"/>
      <c r="J304" s="14"/>
    </row>
    <row r="305" spans="1:10" ht="12.75">
      <c r="A305" s="101"/>
      <c r="B305" s="102"/>
      <c r="C305" s="102"/>
      <c r="D305" s="102"/>
      <c r="E305" s="102"/>
      <c r="F305" s="102"/>
      <c r="G305" s="82"/>
      <c r="H305" s="14"/>
      <c r="I305" s="14"/>
      <c r="J305" s="14"/>
    </row>
    <row r="306" spans="1:10" ht="12.75">
      <c r="A306" s="85"/>
      <c r="B306" s="71"/>
      <c r="C306" s="71"/>
      <c r="D306" s="71"/>
      <c r="E306" s="71"/>
      <c r="F306" s="71"/>
      <c r="G306" s="86"/>
      <c r="H306" s="14"/>
      <c r="I306" s="14"/>
      <c r="J306" s="14"/>
    </row>
    <row r="307" spans="1:10" ht="12.75">
      <c r="A307" s="100" t="s">
        <v>48</v>
      </c>
      <c r="B307" s="56"/>
      <c r="C307" s="56"/>
      <c r="D307" s="56"/>
      <c r="E307" s="56"/>
      <c r="F307" s="56"/>
      <c r="G307" s="56"/>
      <c r="H307" s="14"/>
      <c r="I307" s="14"/>
      <c r="J307" s="14"/>
    </row>
    <row r="308" spans="1:10" ht="12.75">
      <c r="A308" s="15"/>
      <c r="B308" s="14"/>
      <c r="C308" s="14"/>
      <c r="D308" s="14"/>
      <c r="E308" s="14"/>
      <c r="F308" s="14"/>
      <c r="G308" s="14"/>
      <c r="H308" s="14"/>
      <c r="I308" s="14"/>
      <c r="J308" s="14"/>
    </row>
    <row r="309" spans="1:10" ht="12.75">
      <c r="A309" s="14"/>
      <c r="B309" s="14"/>
      <c r="C309" s="14"/>
      <c r="D309" s="14"/>
      <c r="E309" s="14"/>
      <c r="F309" s="14"/>
      <c r="G309" s="14"/>
      <c r="H309" s="14"/>
      <c r="I309" s="14"/>
      <c r="J309" s="14"/>
    </row>
    <row r="310" spans="1:10" ht="12.75">
      <c r="A310" s="14"/>
      <c r="B310" s="14"/>
      <c r="C310" s="14"/>
      <c r="D310" s="14"/>
      <c r="E310" s="14"/>
      <c r="F310" s="14"/>
      <c r="G310" s="14"/>
      <c r="H310" s="14"/>
      <c r="I310" s="14"/>
      <c r="J310" s="14"/>
    </row>
    <row r="311" spans="1:10" ht="12.75">
      <c r="A311" s="14"/>
      <c r="B311" s="14"/>
      <c r="C311" s="14"/>
      <c r="D311" s="14"/>
      <c r="E311" s="14"/>
      <c r="F311" s="14"/>
      <c r="G311" s="14"/>
      <c r="H311" s="14"/>
      <c r="I311" s="14"/>
      <c r="J311" s="14"/>
    </row>
    <row r="312" spans="1:10" ht="12.75">
      <c r="A312" s="14"/>
      <c r="B312" s="14"/>
      <c r="C312" s="14"/>
      <c r="D312" s="14"/>
      <c r="E312" s="14"/>
      <c r="F312" s="14"/>
      <c r="G312" s="14"/>
      <c r="H312" s="14"/>
      <c r="I312" s="14"/>
      <c r="J312" s="14"/>
    </row>
    <row r="313" spans="1:10" ht="12.75">
      <c r="A313" s="14"/>
      <c r="B313" s="14"/>
      <c r="C313" s="14"/>
      <c r="D313" s="14"/>
      <c r="E313" s="14"/>
      <c r="F313" s="14"/>
      <c r="G313" s="14"/>
      <c r="H313" s="14"/>
      <c r="I313" s="14"/>
      <c r="J313" s="14"/>
    </row>
  </sheetData>
  <phoneticPr fontId="0" type="noConversion"/>
  <printOptions horizontalCentered="1" verticalCentered="1"/>
  <pageMargins left="0.75" right="0.75" top="0.5" bottom="0.5" header="0" footer="0"/>
  <pageSetup scale="80" fitToHeight="0" orientation="portrait" r:id="rId1"/>
  <headerFooter alignWithMargins="0"/>
  <rowBreaks count="3" manualBreakCount="3">
    <brk id="76" max="6" man="1"/>
    <brk id="153" max="6" man="1"/>
    <brk id="23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 - 25</vt:lpstr>
      <vt:lpstr>P - 26 - 27</vt:lpstr>
      <vt:lpstr>P - 28 - 29B</vt:lpstr>
      <vt:lpstr>'P - 25'!Print_Area</vt:lpstr>
      <vt:lpstr>'P - 26 - 27'!Print_Area</vt:lpstr>
      <vt:lpstr>'P - 28 - 29B'!Print_Area</vt:lpstr>
    </vt:vector>
  </TitlesOfParts>
  <Company>BNSF 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BNSF RR</dc:creator>
  <cp:lastModifiedBy>Grimsley, Julie A</cp:lastModifiedBy>
  <cp:lastPrinted>2017-02-01T20:20:55Z</cp:lastPrinted>
  <dcterms:created xsi:type="dcterms:W3CDTF">1999-04-06T18:12:11Z</dcterms:created>
  <dcterms:modified xsi:type="dcterms:W3CDTF">2017-03-30T15:13:01Z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SCHED 310 - INVESTMENTS &amp; ADVANCES.xls</vt:lpwstr>
  </property>
  <property fmtid="{D5CDD505-2E9C-101B-9397-08002B2CF9AE}" pid="3" name="SV_QUERY_LIST_4F35BF76-6C0D-4D9B-82B2-816C12CF3733">
    <vt:lpwstr>empty_477D106A-C0D6-4607-AEBD-E2C9D60EA279</vt:lpwstr>
  </property>
</Properties>
</file>