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600" yWindow="510" windowWidth="14700" windowHeight="8220"/>
  </bookViews>
  <sheets>
    <sheet name="P - 16 THRU 18" sheetId="1" r:id="rId1"/>
  </sheets>
  <definedNames>
    <definedName name="_xlnm.Print_Area" localSheetId="0">'P - 16 THRU 18'!$A$1:$H$209</definedName>
  </definedNames>
  <calcPr calcId="152511"/>
</workbook>
</file>

<file path=xl/calcChain.xml><?xml version="1.0" encoding="utf-8"?>
<calcChain xmlns="http://schemas.openxmlformats.org/spreadsheetml/2006/main">
  <c r="E66" i="1" l="1"/>
  <c r="E68" i="1" s="1"/>
  <c r="E48" i="1"/>
  <c r="G121" i="1" l="1"/>
  <c r="G120" i="1"/>
  <c r="G98" i="1"/>
  <c r="G84" i="1"/>
  <c r="E57" i="1"/>
  <c r="E34" i="1"/>
  <c r="E39" i="1" s="1"/>
  <c r="E41" i="1" s="1"/>
  <c r="G119" i="1" s="1"/>
  <c r="G124" i="1" s="1"/>
  <c r="E58" i="1" l="1"/>
  <c r="E69" i="1" s="1"/>
  <c r="G85" i="1" s="1"/>
  <c r="G91" i="1" s="1"/>
  <c r="G99" i="1" s="1"/>
  <c r="G105" i="1" s="1"/>
  <c r="G113" i="1" s="1"/>
  <c r="A124" i="1"/>
  <c r="H124" i="1" l="1"/>
  <c r="H108" i="1"/>
  <c r="H109" i="1" s="1"/>
  <c r="H110" i="1" s="1"/>
  <c r="H111" i="1" s="1"/>
  <c r="H113" i="1" s="1"/>
  <c r="A108" i="1"/>
  <c r="A109" i="1" s="1"/>
  <c r="A110" i="1" s="1"/>
  <c r="A111" i="1" s="1"/>
  <c r="A113" i="1" s="1"/>
  <c r="F110" i="1"/>
  <c r="H103" i="1"/>
  <c r="H105" i="1" s="1"/>
  <c r="A103" i="1"/>
  <c r="A105" i="1" s="1"/>
  <c r="A95" i="1"/>
  <c r="A96" i="1" s="1"/>
  <c r="A97" i="1" s="1"/>
  <c r="A98" i="1" s="1"/>
  <c r="A99" i="1" s="1"/>
  <c r="H95" i="1"/>
  <c r="H96" i="1" s="1"/>
  <c r="H97" i="1" s="1"/>
  <c r="H98" i="1" s="1"/>
  <c r="H99" i="1" s="1"/>
  <c r="H91" i="1"/>
  <c r="A91" i="1"/>
  <c r="A81" i="1"/>
  <c r="A82" i="1" s="1"/>
  <c r="A83" i="1" s="1"/>
  <c r="A84" i="1" s="1"/>
  <c r="A85" i="1" s="1"/>
  <c r="H81" i="1"/>
  <c r="H82" i="1" s="1"/>
  <c r="H83" i="1" s="1"/>
  <c r="H84" i="1" s="1"/>
  <c r="H85" i="1" s="1"/>
  <c r="H63" i="1"/>
  <c r="H64" i="1" s="1"/>
  <c r="H65" i="1" s="1"/>
  <c r="H66" i="1" s="1"/>
  <c r="H67" i="1" s="1"/>
  <c r="H68" i="1" s="1"/>
  <c r="H69" i="1" s="1"/>
  <c r="A63" i="1"/>
  <c r="A64" i="1" s="1"/>
  <c r="A65" i="1" s="1"/>
  <c r="A66" i="1" s="1"/>
  <c r="A67" i="1" s="1"/>
  <c r="A68" i="1" s="1"/>
  <c r="A69" i="1" s="1"/>
  <c r="H56" i="1"/>
  <c r="H57" i="1" s="1"/>
  <c r="H58" i="1" s="1"/>
  <c r="A56" i="1"/>
  <c r="A57" i="1" s="1"/>
  <c r="A58" i="1" s="1"/>
  <c r="H45" i="1"/>
  <c r="H46" i="1" s="1"/>
  <c r="H47" i="1" s="1"/>
  <c r="H48" i="1" s="1"/>
  <c r="H49" i="1" s="1"/>
  <c r="H50" i="1" s="1"/>
  <c r="H51" i="1" s="1"/>
  <c r="H53" i="1" s="1"/>
  <c r="A45" i="1"/>
  <c r="A46" i="1" s="1"/>
  <c r="A47" i="1" s="1"/>
  <c r="A48" i="1" s="1"/>
  <c r="A49" i="1" s="1"/>
  <c r="A50" i="1" s="1"/>
  <c r="A51" i="1" s="1"/>
  <c r="A53" i="1" s="1"/>
  <c r="H40" i="1"/>
  <c r="H41" i="1" s="1"/>
  <c r="A40" i="1"/>
  <c r="A41" i="1" s="1"/>
  <c r="F38" i="1"/>
  <c r="F37" i="1"/>
  <c r="F36" i="1"/>
  <c r="F35" i="1"/>
  <c r="F33" i="1"/>
  <c r="F28" i="1"/>
  <c r="F26" i="1"/>
  <c r="F25" i="1"/>
  <c r="H25" i="1"/>
  <c r="H26" i="1" s="1"/>
  <c r="H27" i="1" s="1"/>
  <c r="H28" i="1" s="1"/>
  <c r="H29" i="1" s="1"/>
  <c r="H30" i="1" s="1"/>
  <c r="H31" i="1" s="1"/>
  <c r="H32" i="1" s="1"/>
  <c r="H33" i="1" s="1"/>
  <c r="A25" i="1"/>
  <c r="A26" i="1" s="1"/>
  <c r="A27" i="1" s="1"/>
  <c r="A28" i="1" s="1"/>
  <c r="A29" i="1" s="1"/>
  <c r="A30" i="1" s="1"/>
  <c r="A31" i="1" s="1"/>
  <c r="A32" i="1" s="1"/>
  <c r="A33" i="1" s="1"/>
  <c r="D57" i="1"/>
  <c r="D34" i="1"/>
  <c r="F40" i="1"/>
  <c r="F84" i="1"/>
  <c r="F31" i="1"/>
  <c r="F98" i="1"/>
  <c r="F27" i="1"/>
  <c r="F24" i="1"/>
  <c r="F29" i="1"/>
  <c r="F120" i="1"/>
  <c r="D68" i="1"/>
  <c r="F30" i="1"/>
  <c r="F121" i="1"/>
  <c r="F32" i="1" l="1"/>
  <c r="F34" i="1"/>
  <c r="D39" i="1"/>
  <c r="F39" i="1" s="1"/>
  <c r="D41" i="1"/>
  <c r="F41" i="1" l="1"/>
  <c r="D58" i="1"/>
  <c r="D69" i="1" s="1"/>
  <c r="F85" i="1" s="1"/>
  <c r="F91" i="1" s="1"/>
  <c r="F99" i="1" s="1"/>
  <c r="F105" i="1" s="1"/>
  <c r="F113" i="1" s="1"/>
  <c r="F119" i="1"/>
  <c r="F124" i="1" s="1"/>
</calcChain>
</file>

<file path=xl/sharedStrings.xml><?xml version="1.0" encoding="utf-8"?>
<sst xmlns="http://schemas.openxmlformats.org/spreadsheetml/2006/main" count="180" uniqueCount="146">
  <si>
    <t>210.  RESULTS OF OPERATIONS</t>
  </si>
  <si>
    <t>(Dollars in Thousands)</t>
  </si>
  <si>
    <t>1. Disclose requested information for respondent pertaining to results</t>
  </si>
  <si>
    <t>Cross-Checks</t>
  </si>
  <si>
    <t>of operations for the year.</t>
  </si>
  <si>
    <t>Schedule 210</t>
  </si>
  <si>
    <t>Line 15, col b</t>
  </si>
  <si>
    <t>2. Report total operating expenses from Sched. 410.  Any differences</t>
  </si>
  <si>
    <t>Lines 47,48,49 col b</t>
  </si>
  <si>
    <t>between this schedule and Sched. 410 must be explained on page 18.</t>
  </si>
  <si>
    <t>Line 50, col b</t>
  </si>
  <si>
    <t>3. List dividends from investments accounted for under the cost method</t>
  </si>
  <si>
    <t xml:space="preserve">on line 19, and list dividends accounted for under the equity method </t>
  </si>
  <si>
    <t>Schedule 410</t>
  </si>
  <si>
    <t>on line 25.</t>
  </si>
  <si>
    <t>Line 14, col b</t>
  </si>
  <si>
    <t>= Line 620, col h</t>
  </si>
  <si>
    <t>Line 14, col d</t>
  </si>
  <si>
    <t>= Line 620, col f</t>
  </si>
  <si>
    <t>4. All contra entries should be shown in parenthesis.</t>
  </si>
  <si>
    <t>Line 14, col e</t>
  </si>
  <si>
    <t>= Line 620, col g</t>
  </si>
  <si>
    <t>Line</t>
  </si>
  <si>
    <t>Cross</t>
  </si>
  <si>
    <t>Item</t>
  </si>
  <si>
    <t>Amount for</t>
  </si>
  <si>
    <t>Freight-related</t>
  </si>
  <si>
    <t>Passenger-related</t>
  </si>
  <si>
    <t>No.</t>
  </si>
  <si>
    <t>Check</t>
  </si>
  <si>
    <t>current year</t>
  </si>
  <si>
    <t>preceding year</t>
  </si>
  <si>
    <t>revenue &amp;</t>
  </si>
  <si>
    <t>expenses</t>
  </si>
  <si>
    <t>(a)</t>
  </si>
  <si>
    <t>(b)</t>
  </si>
  <si>
    <t>(c)</t>
  </si>
  <si>
    <t>(d)</t>
  </si>
  <si>
    <t>(e)</t>
  </si>
  <si>
    <t>ORDINARY ITEMS</t>
  </si>
  <si>
    <t>OPERATING INCOME</t>
  </si>
  <si>
    <t>Railway Operating Income</t>
  </si>
  <si>
    <t>(101) Freight</t>
  </si>
  <si>
    <t>(102) Passenger</t>
  </si>
  <si>
    <t>(103) Passenger-related</t>
  </si>
  <si>
    <t>(104) Switching</t>
  </si>
  <si>
    <t>(105) Water transfers</t>
  </si>
  <si>
    <t>(106) Demurrage</t>
  </si>
  <si>
    <t>(110) Incidental</t>
  </si>
  <si>
    <t>(121) Joint facility - credit</t>
  </si>
  <si>
    <t>(122) Joint facility - debit</t>
  </si>
  <si>
    <t>(501) Railway operating revenues (Exclusive of transfers</t>
  </si>
  <si>
    <t xml:space="preserve">           from government authorities-lines 1-9)</t>
  </si>
  <si>
    <t>(502) Railway operating revenues - transfers from</t>
  </si>
  <si>
    <t xml:space="preserve">           government authorities</t>
  </si>
  <si>
    <t>(503) Railway operating revenues - amortization of</t>
  </si>
  <si>
    <t xml:space="preserve">           deferred transfers from government authorities</t>
  </si>
  <si>
    <t xml:space="preserve">  TOTAL RAILWAY OPERATING REVENUES (lines 10-12)</t>
  </si>
  <si>
    <t>*</t>
  </si>
  <si>
    <t>(531) Railway operating expenses</t>
  </si>
  <si>
    <t xml:space="preserve">      Net revenue from railway operations</t>
  </si>
  <si>
    <t>OTHER INCOME</t>
  </si>
  <si>
    <t>(506) Revenue from property used in other than carrier</t>
  </si>
  <si>
    <t xml:space="preserve">           operations</t>
  </si>
  <si>
    <t>(510) Miscellaneous rent income</t>
  </si>
  <si>
    <t>(512) Separately operated properties - profit</t>
  </si>
  <si>
    <t>(513) Dividend income (cost method)</t>
  </si>
  <si>
    <t>(514) Interest income</t>
  </si>
  <si>
    <t>(516) Income from sinking and other funds</t>
  </si>
  <si>
    <t>(517) Release of premiums on funded debt</t>
  </si>
  <si>
    <t>(518) Reimbursements received under contracts and</t>
  </si>
  <si>
    <t xml:space="preserve">           agreements</t>
  </si>
  <si>
    <t>(519) Miscellaneous income</t>
  </si>
  <si>
    <t xml:space="preserve">      Income from affiliated companies:  519</t>
  </si>
  <si>
    <t xml:space="preserve">      a. Dividends (equity method)</t>
  </si>
  <si>
    <t xml:space="preserve">      b. Equity in undistributed earnings (losses)</t>
  </si>
  <si>
    <t xml:space="preserve">      TOTAL OTHER INCOME  (lines 16-26)</t>
  </si>
  <si>
    <t xml:space="preserve">      TOTAL INCOME  (lines 15, 27)</t>
  </si>
  <si>
    <t xml:space="preserve">    MISCELLANEOUS DEDUCTIONS FROM INCOME</t>
  </si>
  <si>
    <t>(534) Expenses of property used in other than carrier</t>
  </si>
  <si>
    <t>(544) Miscellaneous taxes</t>
  </si>
  <si>
    <t>(545) Separately operated properties-Loss</t>
  </si>
  <si>
    <t>(549) Maintenance of investment organization</t>
  </si>
  <si>
    <t>(550) Income transferred under contracts and agreements</t>
  </si>
  <si>
    <t>(551) Miscellaneous income charges</t>
  </si>
  <si>
    <t>(553) Uncollectible accounts</t>
  </si>
  <si>
    <t xml:space="preserve">    TOTAL MISCELLANEOUS DEDUCTIONS</t>
  </si>
  <si>
    <t xml:space="preserve">    Income available for fixed charges</t>
  </si>
  <si>
    <t>Railroad Annual Report R-1</t>
  </si>
  <si>
    <t>210.  RESULTS OF OPERATIONS - Continued</t>
  </si>
  <si>
    <t>FIXED CHARGES</t>
  </si>
  <si>
    <t>(546) Interest on funded debt:</t>
  </si>
  <si>
    <t xml:space="preserve">      (a) Fixed interest not in default </t>
  </si>
  <si>
    <t xml:space="preserve">      (b) Interest in default</t>
  </si>
  <si>
    <t>(547) Interest on unfunded debt</t>
  </si>
  <si>
    <t>(548) Amortization of discount on funded debt</t>
  </si>
  <si>
    <t xml:space="preserve">        TOTAL FIXED CHARGES  (lines 38 through 41)</t>
  </si>
  <si>
    <t xml:space="preserve">            Income after fixed charges  (line 37 minus line 42)</t>
  </si>
  <si>
    <t>OTHER DEDUCTIONS</t>
  </si>
  <si>
    <t xml:space="preserve">      (c) Contingent interest</t>
  </si>
  <si>
    <t>UNUSUAL OR INFREQUENT ITEMS</t>
  </si>
  <si>
    <t>(555) Unusual or infrequent items (debit) credit</t>
  </si>
  <si>
    <t xml:space="preserve">      Income (Loss) from continuing operations (before inc. taxes)</t>
  </si>
  <si>
    <t>PROVISIONS FOR INCOME TAXES</t>
  </si>
  <si>
    <t>(556) Income taxes on ordinary income:</t>
  </si>
  <si>
    <t xml:space="preserve">      (a) Federal income taxes</t>
  </si>
  <si>
    <t xml:space="preserve">      (b) State income taxes</t>
  </si>
  <si>
    <t xml:space="preserve">      (c) Other income taxes</t>
  </si>
  <si>
    <t>(557) Provision for deferred taxes</t>
  </si>
  <si>
    <t xml:space="preserve">            TOTAL PROVISION FOR INCOME TAXES (lines 47 through 52)</t>
  </si>
  <si>
    <t xml:space="preserve">            Income from continuing operations  (line 46 minus line 51)</t>
  </si>
  <si>
    <t>DISCONTINUED OPERATIONS</t>
  </si>
  <si>
    <t>(560) Income or loss from operations of discontinued segments (less applicable income</t>
  </si>
  <si>
    <t xml:space="preserve">            taxes of $                                                      )</t>
  </si>
  <si>
    <t>(562) Gain or loss on disposal of discontinued segments (less applicable income taxes</t>
  </si>
  <si>
    <t xml:space="preserve">            of $                                                          )</t>
  </si>
  <si>
    <t xml:space="preserve">      Income before extraordinary items  (lines 52 through 54)</t>
  </si>
  <si>
    <t>EXTRAORDINARY ITEMS AND ACCOUNTING CHANGES</t>
  </si>
  <si>
    <t>(570) Extraordinary items (Net)</t>
  </si>
  <si>
    <t>(590) Income taxes on extraordinary items</t>
  </si>
  <si>
    <t>(591) Provision for deferred taxes - Extraordinary items</t>
  </si>
  <si>
    <t xml:space="preserve">              TOTAL EXTRAORDINARY ITEMS (lines 56 through 58)</t>
  </si>
  <si>
    <t>(592) Cumulative effect of changes in accounting principles  (less applicable income</t>
  </si>
  <si>
    <t xml:space="preserve">            taxes of $                                                )</t>
  </si>
  <si>
    <t xml:space="preserve">      Net income (Loss)  (lines 55 + 59 + 60)</t>
  </si>
  <si>
    <t>RECONCILIATION OF NET RAILWAY OPERATING INCOME (NROI)</t>
  </si>
  <si>
    <t xml:space="preserve">      Net revenues from railway operations</t>
  </si>
  <si>
    <t>(556) Income taxes on ordinary income (-)</t>
  </si>
  <si>
    <t>(557) Provision for deferred income taxes (-)</t>
  </si>
  <si>
    <t xml:space="preserve">      Income from lease of road and equipment (-)</t>
  </si>
  <si>
    <t xml:space="preserve">      Rent for leased roads and equipment (+)</t>
  </si>
  <si>
    <t xml:space="preserve">            Net railway operating income (loss) </t>
  </si>
  <si>
    <t>Road Initials: BNSF</t>
  </si>
  <si>
    <t>THIS PAGE INTENTIONALLY LEFT BLANK</t>
  </si>
  <si>
    <t>NOTES AND REMARKS FOR SCHEDULE 210 AND 220</t>
  </si>
  <si>
    <t xml:space="preserve"> </t>
  </si>
  <si>
    <t xml:space="preserve">   Less:  Net Income attributable to noncontrolling interest</t>
  </si>
  <si>
    <t xml:space="preserve">   Net Income attributable to reporting railroad</t>
  </si>
  <si>
    <t xml:space="preserve">   Basic Earnings per Share</t>
  </si>
  <si>
    <t xml:space="preserve">   Diluted Earnings per Share</t>
  </si>
  <si>
    <t>Year 2016</t>
  </si>
  <si>
    <t>Road Initials:   BNSF               Year  2016</t>
  </si>
  <si>
    <t>Road Initials:  BNSF               Year 2016</t>
  </si>
  <si>
    <t>= Line 66, col b</t>
  </si>
  <si>
    <t>= Line 68, col b</t>
  </si>
  <si>
    <t>= Line 67, col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</si>
</sst>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6" x14ac:knownFonts="1">
    <font>
      <sz val="8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7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7">
    <xf numFmtId="0" fontId="0" fillId="0" borderId="0" xfId="0"/>
    <xf numFmtId="0" fontId="3" fillId="2" borderId="0" xfId="0" applyFont="1" applyFill="1" applyAlignment="1" applyProtection="1">
      <alignment horizontal="center"/>
    </xf>
    <xf numFmtId="0" fontId="3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3" fillId="2" borderId="0" xfId="0" quotePrefix="1" applyFont="1" applyFill="1" applyAlignment="1" applyProtection="1">
      <alignment horizontal="right"/>
    </xf>
    <xf numFmtId="0" fontId="3" fillId="2" borderId="0" xfId="0" applyFont="1" applyFill="1"/>
    <xf numFmtId="0" fontId="4" fillId="2" borderId="1" xfId="0" applyFont="1" applyFill="1" applyBorder="1" applyAlignment="1" applyProtection="1">
      <alignment horizontal="centerContinuous"/>
    </xf>
    <xf numFmtId="0" fontId="2" fillId="2" borderId="2" xfId="0" applyFont="1" applyFill="1" applyBorder="1" applyAlignment="1" applyProtection="1">
      <alignment horizontal="centerContinuous"/>
    </xf>
    <xf numFmtId="0" fontId="4" fillId="2" borderId="2" xfId="0" applyFont="1" applyFill="1" applyBorder="1" applyAlignment="1" applyProtection="1">
      <alignment horizontal="centerContinuous"/>
    </xf>
    <xf numFmtId="0" fontId="3" fillId="2" borderId="3" xfId="0" applyFont="1" applyFill="1" applyBorder="1" applyAlignment="1" applyProtection="1">
      <alignment horizontal="centerContinuous"/>
    </xf>
    <xf numFmtId="0" fontId="2" fillId="2" borderId="0" xfId="0" applyFont="1" applyFill="1"/>
    <xf numFmtId="0" fontId="2" fillId="2" borderId="4" xfId="0" applyFont="1" applyFill="1" applyBorder="1" applyAlignment="1" applyProtection="1">
      <alignment horizontal="centerContinuous"/>
    </xf>
    <xf numFmtId="0" fontId="2" fillId="2" borderId="0" xfId="0" applyFont="1" applyFill="1" applyAlignment="1" applyProtection="1">
      <alignment horizontal="centerContinuous"/>
    </xf>
    <xf numFmtId="0" fontId="4" fillId="2" borderId="0" xfId="0" applyFont="1" applyFill="1" applyAlignment="1" applyProtection="1">
      <alignment horizontal="centerContinuous"/>
    </xf>
    <xf numFmtId="0" fontId="3" fillId="2" borderId="5" xfId="0" applyFont="1" applyFill="1" applyBorder="1" applyAlignment="1" applyProtection="1">
      <alignment horizontal="centerContinuous"/>
    </xf>
    <xf numFmtId="0" fontId="2" fillId="4" borderId="0" xfId="0" applyFont="1" applyFill="1"/>
    <xf numFmtId="0" fontId="3" fillId="2" borderId="4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right"/>
    </xf>
    <xf numFmtId="0" fontId="3" fillId="2" borderId="5" xfId="0" applyFont="1" applyFill="1" applyBorder="1" applyProtection="1"/>
    <xf numFmtId="0" fontId="3" fillId="2" borderId="4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2" fillId="2" borderId="4" xfId="0" applyFont="1" applyFill="1" applyBorder="1" applyProtection="1"/>
    <xf numFmtId="0" fontId="3" fillId="2" borderId="6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0" fontId="3" fillId="2" borderId="7" xfId="0" applyFont="1" applyFill="1" applyBorder="1" applyProtection="1"/>
    <xf numFmtId="0" fontId="3" fillId="2" borderId="8" xfId="0" applyFont="1" applyFill="1" applyBorder="1" applyProtection="1"/>
    <xf numFmtId="0" fontId="3" fillId="2" borderId="9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0" xfId="0" applyFont="1" applyFill="1" applyBorder="1" applyProtection="1"/>
    <xf numFmtId="0" fontId="3" fillId="2" borderId="11" xfId="0" applyFont="1" applyFill="1" applyBorder="1" applyAlignment="1" applyProtection="1">
      <alignment horizontal="center"/>
    </xf>
    <xf numFmtId="0" fontId="3" fillId="2" borderId="35" xfId="0" applyFont="1" applyFill="1" applyBorder="1" applyProtection="1"/>
    <xf numFmtId="0" fontId="3" fillId="2" borderId="12" xfId="0" applyFont="1" applyFill="1" applyBorder="1" applyProtection="1"/>
    <xf numFmtId="0" fontId="3" fillId="2" borderId="18" xfId="0" applyFont="1" applyFill="1" applyBorder="1" applyProtection="1"/>
    <xf numFmtId="0" fontId="3" fillId="2" borderId="13" xfId="0" applyFont="1" applyFill="1" applyBorder="1" applyProtection="1"/>
    <xf numFmtId="37" fontId="3" fillId="2" borderId="11" xfId="0" applyNumberFormat="1" applyFont="1" applyFill="1" applyBorder="1" applyAlignment="1" applyProtection="1">
      <alignment horizontal="center"/>
    </xf>
    <xf numFmtId="37" fontId="3" fillId="2" borderId="14" xfId="1" applyNumberFormat="1" applyFont="1" applyFill="1" applyBorder="1" applyProtection="1"/>
    <xf numFmtId="37" fontId="3" fillId="2" borderId="8" xfId="0" applyNumberFormat="1" applyFont="1" applyFill="1" applyBorder="1" applyAlignment="1" applyProtection="1">
      <alignment horizontal="center"/>
    </xf>
    <xf numFmtId="37" fontId="3" fillId="0" borderId="19" xfId="1" applyNumberFormat="1" applyFont="1" applyFill="1" applyBorder="1" applyProtection="1"/>
    <xf numFmtId="37" fontId="3" fillId="2" borderId="15" xfId="1" applyNumberFormat="1" applyFont="1" applyFill="1" applyBorder="1" applyProtection="1"/>
    <xf numFmtId="0" fontId="3" fillId="2" borderId="5" xfId="0" applyFont="1" applyFill="1" applyBorder="1" applyAlignment="1" applyProtection="1">
      <alignment horizontal="center"/>
    </xf>
    <xf numFmtId="37" fontId="3" fillId="2" borderId="24" xfId="1" applyNumberFormat="1" applyFont="1" applyFill="1" applyBorder="1" applyProtection="1"/>
    <xf numFmtId="37" fontId="3" fillId="2" borderId="16" xfId="1" applyNumberFormat="1" applyFont="1" applyFill="1" applyBorder="1" applyProtection="1"/>
    <xf numFmtId="37" fontId="3" fillId="2" borderId="13" xfId="1" applyNumberFormat="1" applyFont="1" applyFill="1" applyBorder="1" applyProtection="1"/>
    <xf numFmtId="37" fontId="3" fillId="2" borderId="17" xfId="1" applyNumberFormat="1" applyFont="1" applyFill="1" applyBorder="1" applyProtection="1"/>
    <xf numFmtId="37" fontId="3" fillId="2" borderId="10" xfId="0" applyNumberFormat="1" applyFont="1" applyFill="1" applyBorder="1" applyAlignment="1" applyProtection="1">
      <alignment horizontal="center"/>
    </xf>
    <xf numFmtId="37" fontId="3" fillId="0" borderId="18" xfId="1" applyNumberFormat="1" applyFont="1" applyFill="1" applyBorder="1" applyProtection="1"/>
    <xf numFmtId="37" fontId="3" fillId="3" borderId="5" xfId="1" applyNumberFormat="1" applyFont="1" applyFill="1" applyBorder="1" applyProtection="1"/>
    <xf numFmtId="37" fontId="3" fillId="3" borderId="10" xfId="1" applyNumberFormat="1" applyFont="1" applyFill="1" applyBorder="1" applyProtection="1"/>
    <xf numFmtId="37" fontId="3" fillId="3" borderId="8" xfId="1" applyNumberFormat="1" applyFont="1" applyFill="1" applyBorder="1" applyProtection="1"/>
    <xf numFmtId="37" fontId="3" fillId="3" borderId="11" xfId="1" applyNumberFormat="1" applyFont="1" applyFill="1" applyBorder="1" applyProtection="1"/>
    <xf numFmtId="37" fontId="3" fillId="3" borderId="20" xfId="1" applyNumberFormat="1" applyFont="1" applyFill="1" applyBorder="1" applyProtection="1"/>
    <xf numFmtId="37" fontId="3" fillId="3" borderId="21" xfId="1" applyNumberFormat="1" applyFont="1" applyFill="1" applyBorder="1" applyProtection="1"/>
    <xf numFmtId="37" fontId="2" fillId="2" borderId="0" xfId="0" applyNumberFormat="1" applyFont="1" applyFill="1"/>
    <xf numFmtId="37" fontId="3" fillId="3" borderId="22" xfId="1" applyNumberFormat="1" applyFont="1" applyFill="1" applyBorder="1" applyProtection="1"/>
    <xf numFmtId="37" fontId="3" fillId="3" borderId="23" xfId="1" applyNumberFormat="1" applyFont="1" applyFill="1" applyBorder="1" applyProtection="1"/>
    <xf numFmtId="37" fontId="3" fillId="3" borderId="24" xfId="1" applyNumberFormat="1" applyFont="1" applyFill="1" applyBorder="1" applyProtection="1"/>
    <xf numFmtId="37" fontId="3" fillId="2" borderId="0" xfId="0" applyNumberFormat="1" applyFont="1" applyFill="1" applyAlignment="1" applyProtection="1">
      <alignment horizontal="center"/>
    </xf>
    <xf numFmtId="37" fontId="3" fillId="2" borderId="0" xfId="0" applyNumberFormat="1" applyFont="1" applyFill="1" applyProtection="1"/>
    <xf numFmtId="0" fontId="4" fillId="2" borderId="25" xfId="0" applyFont="1" applyFill="1" applyBorder="1" applyAlignment="1" applyProtection="1">
      <alignment horizontal="centerContinuous"/>
    </xf>
    <xf numFmtId="0" fontId="2" fillId="2" borderId="26" xfId="0" applyFont="1" applyFill="1" applyBorder="1" applyAlignment="1" applyProtection="1">
      <alignment horizontal="centerContinuous"/>
    </xf>
    <xf numFmtId="0" fontId="4" fillId="2" borderId="26" xfId="0" applyFont="1" applyFill="1" applyBorder="1" applyAlignment="1" applyProtection="1">
      <alignment horizontal="centerContinuous"/>
    </xf>
    <xf numFmtId="0" fontId="3" fillId="2" borderId="22" xfId="0" applyFont="1" applyFill="1" applyBorder="1" applyAlignment="1" applyProtection="1">
      <alignment horizontal="centerContinuous"/>
    </xf>
    <xf numFmtId="0" fontId="2" fillId="2" borderId="27" xfId="0" applyFont="1" applyFill="1" applyBorder="1" applyAlignment="1" applyProtection="1">
      <alignment horizontal="centerContinuous"/>
    </xf>
    <xf numFmtId="0" fontId="2" fillId="2" borderId="0" xfId="0" applyFont="1" applyFill="1" applyBorder="1" applyAlignment="1" applyProtection="1">
      <alignment horizontal="centerContinuous"/>
    </xf>
    <xf numFmtId="0" fontId="4" fillId="2" borderId="0" xfId="0" applyFont="1" applyFill="1" applyBorder="1" applyAlignment="1" applyProtection="1">
      <alignment horizontal="centerContinuous"/>
    </xf>
    <xf numFmtId="0" fontId="3" fillId="2" borderId="23" xfId="0" applyFont="1" applyFill="1" applyBorder="1" applyAlignment="1" applyProtection="1">
      <alignment horizontal="centerContinuous"/>
    </xf>
    <xf numFmtId="37" fontId="3" fillId="2" borderId="28" xfId="0" applyNumberFormat="1" applyFont="1" applyFill="1" applyBorder="1" applyAlignment="1" applyProtection="1">
      <alignment horizontal="center"/>
    </xf>
    <xf numFmtId="37" fontId="3" fillId="2" borderId="7" xfId="0" applyNumberFormat="1" applyFont="1" applyFill="1" applyBorder="1" applyAlignment="1" applyProtection="1">
      <alignment horizontal="center"/>
    </xf>
    <xf numFmtId="37" fontId="3" fillId="2" borderId="7" xfId="0" applyNumberFormat="1" applyFont="1" applyFill="1" applyBorder="1" applyProtection="1"/>
    <xf numFmtId="37" fontId="3" fillId="2" borderId="29" xfId="0" applyNumberFormat="1" applyFont="1" applyFill="1" applyBorder="1" applyAlignment="1" applyProtection="1">
      <alignment horizontal="center"/>
    </xf>
    <xf numFmtId="0" fontId="3" fillId="2" borderId="30" xfId="0" applyFont="1" applyFill="1" applyBorder="1" applyAlignment="1" applyProtection="1">
      <alignment horizontal="center"/>
    </xf>
    <xf numFmtId="37" fontId="3" fillId="2" borderId="0" xfId="0" applyNumberFormat="1" applyFont="1" applyFill="1" applyBorder="1" applyAlignment="1" applyProtection="1">
      <alignment horizontal="centerContinuous"/>
    </xf>
    <xf numFmtId="0" fontId="3" fillId="2" borderId="0" xfId="0" applyFont="1" applyFill="1" applyBorder="1" applyAlignment="1" applyProtection="1">
      <alignment horizontal="centerContinuous"/>
    </xf>
    <xf numFmtId="0" fontId="3" fillId="2" borderId="31" xfId="0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center"/>
    </xf>
    <xf numFmtId="37" fontId="3" fillId="2" borderId="34" xfId="0" applyNumberFormat="1" applyFont="1" applyFill="1" applyBorder="1" applyAlignment="1" applyProtection="1">
      <alignment horizontal="center"/>
    </xf>
    <xf numFmtId="37" fontId="3" fillId="2" borderId="32" xfId="0" applyNumberFormat="1" applyFont="1" applyFill="1" applyBorder="1" applyAlignment="1" applyProtection="1">
      <alignment horizontal="center"/>
    </xf>
    <xf numFmtId="37" fontId="3" fillId="2" borderId="23" xfId="0" applyNumberFormat="1" applyFont="1" applyFill="1" applyBorder="1" applyAlignment="1" applyProtection="1">
      <alignment horizontal="center"/>
    </xf>
    <xf numFmtId="37" fontId="3" fillId="2" borderId="0" xfId="0" applyNumberFormat="1" applyFont="1" applyFill="1" applyBorder="1" applyProtection="1"/>
    <xf numFmtId="0" fontId="3" fillId="2" borderId="0" xfId="0" applyFont="1" applyFill="1" applyBorder="1" applyProtection="1"/>
    <xf numFmtId="37" fontId="3" fillId="2" borderId="36" xfId="0" applyNumberFormat="1" applyFont="1" applyFill="1" applyBorder="1" applyAlignment="1" applyProtection="1">
      <alignment horizontal="center"/>
    </xf>
    <xf numFmtId="37" fontId="3" fillId="0" borderId="19" xfId="0" applyNumberFormat="1" applyFont="1" applyFill="1" applyBorder="1" applyProtection="1"/>
    <xf numFmtId="37" fontId="3" fillId="2" borderId="37" xfId="0" applyNumberFormat="1" applyFont="1" applyFill="1" applyBorder="1" applyAlignment="1" applyProtection="1">
      <alignment horizontal="center"/>
    </xf>
    <xf numFmtId="37" fontId="3" fillId="2" borderId="38" xfId="0" applyNumberFormat="1" applyFont="1" applyFill="1" applyBorder="1" applyAlignment="1" applyProtection="1">
      <alignment horizontal="center"/>
    </xf>
    <xf numFmtId="37" fontId="3" fillId="2" borderId="39" xfId="0" applyNumberFormat="1" applyFont="1" applyFill="1" applyBorder="1" applyProtection="1"/>
    <xf numFmtId="0" fontId="3" fillId="2" borderId="39" xfId="0" applyFont="1" applyFill="1" applyBorder="1" applyProtection="1"/>
    <xf numFmtId="37" fontId="3" fillId="2" borderId="41" xfId="0" applyNumberFormat="1" applyFont="1" applyFill="1" applyBorder="1" applyAlignment="1" applyProtection="1">
      <alignment horizontal="center"/>
    </xf>
    <xf numFmtId="37" fontId="3" fillId="2" borderId="10" xfId="0" applyNumberFormat="1" applyFont="1" applyFill="1" applyBorder="1" applyAlignment="1" applyProtection="1">
      <alignment horizontal="centerContinuous"/>
    </xf>
    <xf numFmtId="0" fontId="2" fillId="2" borderId="23" xfId="0" applyFont="1" applyFill="1" applyBorder="1" applyProtection="1"/>
    <xf numFmtId="37" fontId="3" fillId="2" borderId="27" xfId="0" applyNumberFormat="1" applyFont="1" applyFill="1" applyBorder="1" applyAlignment="1" applyProtection="1">
      <alignment horizontal="center"/>
    </xf>
    <xf numFmtId="37" fontId="3" fillId="2" borderId="0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2" fillId="2" borderId="0" xfId="0" applyFont="1" applyFill="1" applyBorder="1"/>
    <xf numFmtId="37" fontId="3" fillId="0" borderId="0" xfId="0" applyNumberFormat="1" applyFont="1" applyFill="1" applyBorder="1" applyProtection="1"/>
    <xf numFmtId="0" fontId="2" fillId="2" borderId="42" xfId="0" applyFont="1" applyFill="1" applyBorder="1" applyAlignment="1" applyProtection="1">
      <alignment horizontal="center"/>
    </xf>
    <xf numFmtId="0" fontId="2" fillId="2" borderId="43" xfId="0" applyFont="1" applyFill="1" applyBorder="1" applyAlignment="1" applyProtection="1">
      <alignment horizontal="center"/>
    </xf>
    <xf numFmtId="0" fontId="2" fillId="2" borderId="43" xfId="0" applyFont="1" applyFill="1" applyBorder="1" applyProtection="1"/>
    <xf numFmtId="0" fontId="3" fillId="2" borderId="43" xfId="0" applyFont="1" applyFill="1" applyBorder="1" applyProtection="1"/>
    <xf numFmtId="0" fontId="3" fillId="2" borderId="24" xfId="0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/>
    </xf>
    <xf numFmtId="0" fontId="2" fillId="2" borderId="25" xfId="0" applyFont="1" applyFill="1" applyBorder="1"/>
    <xf numFmtId="0" fontId="3" fillId="2" borderId="26" xfId="0" applyFont="1" applyFill="1" applyBorder="1" applyAlignment="1" applyProtection="1">
      <alignment horizontal="centerContinuous"/>
    </xf>
    <xf numFmtId="0" fontId="3" fillId="2" borderId="22" xfId="0" applyFont="1" applyFill="1" applyBorder="1" applyProtection="1"/>
    <xf numFmtId="0" fontId="4" fillId="2" borderId="27" xfId="0" applyFont="1" applyFill="1" applyBorder="1" applyAlignment="1" applyProtection="1">
      <alignment horizontal="centerContinuous"/>
    </xf>
    <xf numFmtId="0" fontId="3" fillId="2" borderId="23" xfId="0" applyFont="1" applyFill="1" applyBorder="1" applyProtection="1"/>
    <xf numFmtId="0" fontId="2" fillId="2" borderId="27" xfId="0" applyFont="1" applyFill="1" applyBorder="1"/>
    <xf numFmtId="0" fontId="2" fillId="2" borderId="23" xfId="0" applyFont="1" applyFill="1" applyBorder="1"/>
    <xf numFmtId="0" fontId="2" fillId="2" borderId="27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2" fillId="2" borderId="0" xfId="0" applyFont="1" applyFill="1" applyBorder="1" applyProtection="1"/>
    <xf numFmtId="0" fontId="2" fillId="2" borderId="0" xfId="0" applyFont="1" applyFill="1" applyAlignment="1" applyProtection="1">
      <alignment horizontal="center"/>
    </xf>
    <xf numFmtId="0" fontId="2" fillId="2" borderId="0" xfId="0" applyFont="1" applyFill="1" applyProtection="1"/>
    <xf numFmtId="37" fontId="3" fillId="0" borderId="27" xfId="0" applyNumberFormat="1" applyFont="1" applyBorder="1" applyAlignment="1" applyProtection="1">
      <alignment horizontal="center"/>
    </xf>
    <xf numFmtId="37" fontId="3" fillId="0" borderId="10" xfId="0" applyNumberFormat="1" applyFont="1" applyBorder="1" applyAlignment="1" applyProtection="1">
      <alignment horizontal="center"/>
    </xf>
    <xf numFmtId="37" fontId="3" fillId="0" borderId="0" xfId="0" applyNumberFormat="1" applyFont="1" applyBorder="1" applyProtection="1"/>
    <xf numFmtId="0" fontId="5" fillId="0" borderId="0" xfId="0" applyFont="1" applyBorder="1" applyProtection="1"/>
    <xf numFmtId="37" fontId="5" fillId="0" borderId="18" xfId="0" applyNumberFormat="1" applyFont="1" applyBorder="1" applyProtection="1"/>
    <xf numFmtId="37" fontId="3" fillId="0" borderId="23" xfId="0" applyNumberFormat="1" applyFont="1" applyBorder="1" applyAlignment="1" applyProtection="1">
      <alignment horizontal="center"/>
    </xf>
    <xf numFmtId="37" fontId="3" fillId="2" borderId="22" xfId="0" applyNumberFormat="1" applyFont="1" applyFill="1" applyBorder="1" applyProtection="1"/>
    <xf numFmtId="37" fontId="3" fillId="2" borderId="23" xfId="0" applyNumberFormat="1" applyFont="1" applyFill="1" applyBorder="1" applyProtection="1"/>
    <xf numFmtId="37" fontId="3" fillId="2" borderId="29" xfId="0" applyNumberFormat="1" applyFont="1" applyFill="1" applyBorder="1" applyProtection="1"/>
    <xf numFmtId="37" fontId="3" fillId="0" borderId="29" xfId="0" applyNumberFormat="1" applyFont="1" applyFill="1" applyBorder="1" applyProtection="1"/>
    <xf numFmtId="37" fontId="3" fillId="2" borderId="41" xfId="0" applyNumberFormat="1" applyFont="1" applyFill="1" applyBorder="1" applyProtection="1"/>
    <xf numFmtId="37" fontId="5" fillId="0" borderId="23" xfId="0" applyNumberFormat="1" applyFont="1" applyBorder="1" applyProtection="1"/>
    <xf numFmtId="37" fontId="3" fillId="2" borderId="24" xfId="0" applyNumberFormat="1" applyFont="1" applyFill="1" applyBorder="1" applyProtection="1"/>
    <xf numFmtId="37" fontId="3" fillId="0" borderId="35" xfId="0" applyNumberFormat="1" applyFont="1" applyFill="1" applyBorder="1" applyProtection="1"/>
    <xf numFmtId="37" fontId="3" fillId="0" borderId="18" xfId="0" applyNumberFormat="1" applyFont="1" applyFill="1" applyBorder="1" applyProtection="1"/>
    <xf numFmtId="37" fontId="3" fillId="0" borderId="40" xfId="0" applyNumberFormat="1" applyFont="1" applyFill="1" applyBorder="1" applyProtection="1"/>
    <xf numFmtId="37" fontId="3" fillId="0" borderId="44" xfId="0" applyNumberFormat="1" applyFont="1" applyFill="1" applyBorder="1" applyProtection="1"/>
    <xf numFmtId="0" fontId="3" fillId="2" borderId="4" xfId="0" applyFont="1" applyFill="1" applyBorder="1" applyAlignment="1" applyProtection="1">
      <alignment horizontal="center"/>
    </xf>
    <xf numFmtId="37" fontId="3" fillId="2" borderId="6" xfId="0" applyNumberFormat="1" applyFont="1" applyFill="1" applyBorder="1" applyProtection="1"/>
    <xf numFmtId="37" fontId="3" fillId="2" borderId="4" xfId="0" applyNumberFormat="1" applyFont="1" applyFill="1" applyBorder="1" applyProtection="1"/>
    <xf numFmtId="37" fontId="3" fillId="2" borderId="29" xfId="1" applyNumberFormat="1" applyFont="1" applyFill="1" applyBorder="1" applyProtection="1"/>
    <xf numFmtId="37" fontId="3" fillId="0" borderId="29" xfId="1" applyNumberFormat="1" applyFont="1" applyFill="1" applyBorder="1" applyProtection="1"/>
    <xf numFmtId="37" fontId="3" fillId="2" borderId="23" xfId="1" applyNumberFormat="1" applyFont="1" applyFill="1" applyBorder="1" applyProtection="1"/>
    <xf numFmtId="37" fontId="3" fillId="0" borderId="23" xfId="1" applyNumberFormat="1" applyFont="1" applyFill="1" applyBorder="1" applyProtection="1"/>
    <xf numFmtId="37" fontId="3" fillId="2" borderId="36" xfId="1" applyNumberFormat="1" applyFont="1" applyFill="1" applyBorder="1" applyProtection="1"/>
    <xf numFmtId="37" fontId="3" fillId="0" borderId="44" xfId="1" applyNumberFormat="1" applyFont="1" applyFill="1" applyBorder="1" applyProtection="1"/>
    <xf numFmtId="0" fontId="3" fillId="2" borderId="26" xfId="0" applyFont="1" applyFill="1" applyBorder="1" applyProtection="1"/>
    <xf numFmtId="37" fontId="3" fillId="2" borderId="7" xfId="1" applyNumberFormat="1" applyFont="1" applyFill="1" applyBorder="1" applyProtection="1"/>
    <xf numFmtId="37" fontId="3" fillId="0" borderId="7" xfId="1" applyNumberFormat="1" applyFont="1" applyFill="1" applyBorder="1" applyProtection="1"/>
    <xf numFmtId="37" fontId="3" fillId="2" borderId="0" xfId="1" applyNumberFormat="1" applyFont="1" applyFill="1" applyBorder="1" applyProtection="1"/>
    <xf numFmtId="0" fontId="3" fillId="2" borderId="45" xfId="0" applyFont="1" applyFill="1" applyBorder="1" applyProtection="1"/>
    <xf numFmtId="0" fontId="3" fillId="2" borderId="46" xfId="0" applyFont="1" applyFill="1" applyBorder="1" applyProtection="1"/>
    <xf numFmtId="37" fontId="3" fillId="2" borderId="47" xfId="1" applyNumberFormat="1" applyFont="1" applyFill="1" applyBorder="1" applyProtection="1"/>
    <xf numFmtId="37" fontId="3" fillId="2" borderId="46" xfId="1" applyNumberFormat="1" applyFont="1" applyFill="1" applyBorder="1" applyProtection="1"/>
    <xf numFmtId="37" fontId="3" fillId="2" borderId="48" xfId="1" applyNumberFormat="1" applyFont="1" applyFill="1" applyBorder="1" applyProtection="1"/>
    <xf numFmtId="37" fontId="3" fillId="2" borderId="49" xfId="1" applyNumberFormat="1" applyFont="1" applyFill="1" applyBorder="1" applyProtection="1"/>
    <xf numFmtId="37" fontId="3" fillId="2" borderId="50" xfId="1" applyNumberFormat="1" applyFont="1" applyFill="1" applyBorder="1" applyProtection="1"/>
    <xf numFmtId="37" fontId="3" fillId="0" borderId="51" xfId="0" applyNumberFormat="1" applyFont="1" applyBorder="1" applyAlignment="1" applyProtection="1">
      <alignment horizontal="center"/>
    </xf>
    <xf numFmtId="37" fontId="3" fillId="0" borderId="52" xfId="0" applyNumberFormat="1" applyFont="1" applyBorder="1" applyAlignment="1" applyProtection="1">
      <alignment horizontal="center"/>
    </xf>
    <xf numFmtId="37" fontId="3" fillId="0" borderId="53" xfId="0" applyNumberFormat="1" applyFont="1" applyBorder="1" applyProtection="1"/>
    <xf numFmtId="0" fontId="5" fillId="0" borderId="53" xfId="0" applyFont="1" applyBorder="1" applyProtection="1"/>
    <xf numFmtId="37" fontId="5" fillId="0" borderId="54" xfId="0" applyNumberFormat="1" applyFont="1" applyBorder="1" applyProtection="1"/>
    <xf numFmtId="37" fontId="5" fillId="0" borderId="21" xfId="0" applyNumberFormat="1" applyFont="1" applyBorder="1" applyProtection="1"/>
    <xf numFmtId="37" fontId="3" fillId="0" borderId="21" xfId="0" applyNumberFormat="1" applyFont="1" applyBorder="1" applyAlignment="1" applyProtection="1">
      <alignment horizontal="center"/>
    </xf>
    <xf numFmtId="0" fontId="2" fillId="2" borderId="55" xfId="0" applyFont="1" applyFill="1" applyBorder="1" applyProtection="1"/>
    <xf numFmtId="37" fontId="3" fillId="2" borderId="56" xfId="0" applyNumberFormat="1" applyFont="1" applyFill="1" applyBorder="1" applyAlignment="1" applyProtection="1">
      <alignment horizontal="center"/>
    </xf>
    <xf numFmtId="0" fontId="4" fillId="2" borderId="27" xfId="0" quotePrefix="1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4" fillId="2" borderId="23" xfId="0" applyFont="1" applyFill="1" applyBorder="1" applyAlignment="1" applyProtection="1">
      <alignment horizontal="center"/>
    </xf>
    <xf numFmtId="0" fontId="2" fillId="2" borderId="27" xfId="0" quotePrefix="1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2" fillId="2" borderId="23" xfId="0" applyFont="1" applyFill="1" applyBorder="1" applyAlignment="1" applyProtection="1">
      <alignment horizontal="center"/>
    </xf>
    <xf numFmtId="0" fontId="2" fillId="2" borderId="27" xfId="0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250"/>
  <sheetViews>
    <sheetView showZeros="0" tabSelected="1" view="pageBreakPreview" zoomScale="110" zoomScaleNormal="110" zoomScaleSheetLayoutView="110" workbookViewId="0"/>
  </sheetViews>
  <sheetFormatPr defaultColWidth="0" defaultRowHeight="11.25" zeroHeight="1" x14ac:dyDescent="0.2"/>
  <cols>
    <col min="1" max="1" width="3.6640625" style="10" customWidth="1"/>
    <col min="2" max="2" width="5.6640625" style="10" bestFit="1" customWidth="1"/>
    <col min="3" max="3" width="41.6640625" style="10" customWidth="1"/>
    <col min="4" max="7" width="12.5" style="10" customWidth="1"/>
    <col min="8" max="8" width="3.83203125" style="10" customWidth="1"/>
    <col min="9" max="9" width="9.33203125" style="10" customWidth="1"/>
    <col min="10" max="10" width="9.83203125" style="10" bestFit="1" customWidth="1"/>
    <col min="11" max="11" width="9.33203125" style="10" customWidth="1"/>
    <col min="12" max="16384" width="0" style="10" hidden="1"/>
  </cols>
  <sheetData>
    <row r="1" spans="1:11" s="5" customFormat="1" ht="9" x14ac:dyDescent="0.15">
      <c r="A1" s="1">
        <v>16</v>
      </c>
      <c r="B1" s="1"/>
      <c r="C1" s="2"/>
      <c r="D1" s="2"/>
      <c r="E1" s="3"/>
      <c r="F1" s="3" t="s">
        <v>132</v>
      </c>
      <c r="G1" s="4"/>
      <c r="H1" s="4" t="s">
        <v>140</v>
      </c>
    </row>
    <row r="2" spans="1:11" ht="11.45" customHeight="1" x14ac:dyDescent="0.2">
      <c r="A2" s="6" t="s">
        <v>0</v>
      </c>
      <c r="B2" s="7"/>
      <c r="C2" s="7"/>
      <c r="D2" s="7"/>
      <c r="E2" s="7"/>
      <c r="F2" s="8"/>
      <c r="G2" s="8"/>
      <c r="H2" s="9"/>
    </row>
    <row r="3" spans="1:11" ht="16.5" customHeight="1" x14ac:dyDescent="0.2">
      <c r="A3" s="11" t="s">
        <v>1</v>
      </c>
      <c r="B3" s="12"/>
      <c r="C3" s="12"/>
      <c r="D3" s="12"/>
      <c r="E3" s="12"/>
      <c r="F3" s="13"/>
      <c r="G3" s="13"/>
      <c r="H3" s="14"/>
      <c r="I3" s="15"/>
      <c r="J3" s="15"/>
      <c r="K3" s="15"/>
    </row>
    <row r="4" spans="1:11" ht="11.45" customHeight="1" x14ac:dyDescent="0.2">
      <c r="A4" s="16" t="s">
        <v>2</v>
      </c>
      <c r="B4" s="1"/>
      <c r="C4" s="2"/>
      <c r="D4" s="2"/>
      <c r="E4" s="2"/>
      <c r="F4" s="1" t="s">
        <v>3</v>
      </c>
      <c r="G4" s="17"/>
      <c r="H4" s="18"/>
    </row>
    <row r="5" spans="1:11" ht="11.45" customHeight="1" x14ac:dyDescent="0.2">
      <c r="A5" s="16" t="s">
        <v>4</v>
      </c>
      <c r="B5" s="1"/>
      <c r="C5" s="2"/>
      <c r="D5" s="2"/>
      <c r="E5" s="1" t="s">
        <v>5</v>
      </c>
      <c r="F5" s="2"/>
      <c r="G5" s="1" t="s">
        <v>5</v>
      </c>
      <c r="H5" s="18"/>
    </row>
    <row r="6" spans="1:11" ht="11.45" customHeight="1" x14ac:dyDescent="0.2">
      <c r="A6" s="19"/>
      <c r="B6" s="1"/>
      <c r="C6" s="2"/>
      <c r="D6" s="2"/>
      <c r="E6" s="2" t="s">
        <v>6</v>
      </c>
      <c r="F6" s="2"/>
      <c r="G6" s="20" t="s">
        <v>143</v>
      </c>
      <c r="H6" s="18"/>
    </row>
    <row r="7" spans="1:11" ht="11.45" customHeight="1" x14ac:dyDescent="0.2">
      <c r="A7" s="16" t="s">
        <v>7</v>
      </c>
      <c r="B7" s="1"/>
      <c r="C7" s="2"/>
      <c r="D7" s="2"/>
      <c r="E7" s="2" t="s">
        <v>8</v>
      </c>
      <c r="F7" s="2"/>
      <c r="G7" s="20" t="s">
        <v>145</v>
      </c>
      <c r="H7" s="18"/>
    </row>
    <row r="8" spans="1:11" ht="11.45" customHeight="1" x14ac:dyDescent="0.2">
      <c r="A8" s="16" t="s">
        <v>9</v>
      </c>
      <c r="B8" s="1"/>
      <c r="C8" s="2"/>
      <c r="D8" s="2"/>
      <c r="E8" s="2" t="s">
        <v>10</v>
      </c>
      <c r="F8" s="2"/>
      <c r="G8" s="20" t="s">
        <v>144</v>
      </c>
      <c r="H8" s="18"/>
    </row>
    <row r="9" spans="1:11" ht="6" customHeight="1" x14ac:dyDescent="0.2">
      <c r="A9" s="19"/>
      <c r="B9" s="1"/>
      <c r="C9" s="2"/>
      <c r="D9" s="2"/>
      <c r="E9" s="2"/>
      <c r="F9" s="2"/>
      <c r="G9" s="20"/>
      <c r="H9" s="18"/>
    </row>
    <row r="10" spans="1:11" ht="11.45" customHeight="1" x14ac:dyDescent="0.2">
      <c r="A10" s="16" t="s">
        <v>11</v>
      </c>
      <c r="B10" s="1"/>
      <c r="C10" s="2"/>
      <c r="D10" s="2"/>
      <c r="E10" s="2"/>
      <c r="F10" s="2"/>
      <c r="G10" s="20"/>
      <c r="H10" s="18"/>
    </row>
    <row r="11" spans="1:11" ht="11.45" customHeight="1" x14ac:dyDescent="0.2">
      <c r="A11" s="16" t="s">
        <v>12</v>
      </c>
      <c r="B11" s="1"/>
      <c r="C11" s="2"/>
      <c r="D11" s="2"/>
      <c r="E11" s="2"/>
      <c r="F11" s="2"/>
      <c r="G11" s="1" t="s">
        <v>13</v>
      </c>
      <c r="H11" s="18"/>
    </row>
    <row r="12" spans="1:11" ht="11.45" customHeight="1" x14ac:dyDescent="0.2">
      <c r="A12" s="16" t="s">
        <v>14</v>
      </c>
      <c r="B12" s="1"/>
      <c r="C12" s="2"/>
      <c r="D12" s="2"/>
      <c r="E12" s="2" t="s">
        <v>15</v>
      </c>
      <c r="F12" s="2"/>
      <c r="G12" s="20" t="s">
        <v>16</v>
      </c>
      <c r="H12" s="18"/>
    </row>
    <row r="13" spans="1:11" x14ac:dyDescent="0.2">
      <c r="A13" s="21"/>
      <c r="B13" s="1"/>
      <c r="C13" s="2"/>
      <c r="D13" s="2"/>
      <c r="E13" s="2" t="s">
        <v>17</v>
      </c>
      <c r="F13" s="2"/>
      <c r="G13" s="20" t="s">
        <v>18</v>
      </c>
      <c r="H13" s="18"/>
    </row>
    <row r="14" spans="1:11" ht="11.45" customHeight="1" x14ac:dyDescent="0.2">
      <c r="A14" s="16" t="s">
        <v>19</v>
      </c>
      <c r="B14" s="1"/>
      <c r="C14" s="2"/>
      <c r="D14" s="2"/>
      <c r="E14" s="2" t="s">
        <v>20</v>
      </c>
      <c r="F14" s="2"/>
      <c r="G14" s="20" t="s">
        <v>21</v>
      </c>
      <c r="H14" s="18"/>
    </row>
    <row r="15" spans="1:11" x14ac:dyDescent="0.2">
      <c r="A15" s="16"/>
      <c r="B15" s="1"/>
      <c r="C15" s="2"/>
      <c r="D15" s="2"/>
      <c r="E15" s="2"/>
      <c r="F15" s="2"/>
      <c r="G15" s="20"/>
      <c r="H15" s="18"/>
    </row>
    <row r="16" spans="1:11" x14ac:dyDescent="0.2">
      <c r="A16" s="22"/>
      <c r="B16" s="23"/>
      <c r="C16" s="24"/>
      <c r="D16" s="24"/>
      <c r="E16" s="24"/>
      <c r="F16" s="24"/>
      <c r="G16" s="24"/>
      <c r="H16" s="25"/>
    </row>
    <row r="17" spans="1:8" ht="11.45" customHeight="1" x14ac:dyDescent="0.2">
      <c r="A17" s="26" t="s">
        <v>22</v>
      </c>
      <c r="B17" s="26" t="s">
        <v>23</v>
      </c>
      <c r="C17" s="26" t="s">
        <v>24</v>
      </c>
      <c r="D17" s="26" t="s">
        <v>25</v>
      </c>
      <c r="E17" s="26" t="s">
        <v>25</v>
      </c>
      <c r="F17" s="26" t="s">
        <v>26</v>
      </c>
      <c r="G17" s="26" t="s">
        <v>27</v>
      </c>
      <c r="H17" s="26" t="s">
        <v>22</v>
      </c>
    </row>
    <row r="18" spans="1:8" ht="11.45" customHeight="1" x14ac:dyDescent="0.2">
      <c r="A18" s="27" t="s">
        <v>28</v>
      </c>
      <c r="B18" s="27" t="s">
        <v>29</v>
      </c>
      <c r="C18" s="28"/>
      <c r="D18" s="27" t="s">
        <v>30</v>
      </c>
      <c r="E18" s="27" t="s">
        <v>31</v>
      </c>
      <c r="F18" s="27" t="s">
        <v>32</v>
      </c>
      <c r="G18" s="27" t="s">
        <v>32</v>
      </c>
      <c r="H18" s="27" t="s">
        <v>28</v>
      </c>
    </row>
    <row r="19" spans="1:8" ht="11.45" customHeight="1" x14ac:dyDescent="0.2">
      <c r="A19" s="28"/>
      <c r="B19" s="28"/>
      <c r="C19" s="28"/>
      <c r="D19" s="27"/>
      <c r="E19" s="27"/>
      <c r="F19" s="27" t="s">
        <v>33</v>
      </c>
      <c r="G19" s="27" t="s">
        <v>33</v>
      </c>
      <c r="H19" s="27"/>
    </row>
    <row r="20" spans="1:8" ht="11.45" customHeight="1" thickBot="1" x14ac:dyDescent="0.25">
      <c r="A20" s="29"/>
      <c r="B20" s="29"/>
      <c r="C20" s="29" t="s">
        <v>34</v>
      </c>
      <c r="D20" s="27" t="s">
        <v>35</v>
      </c>
      <c r="E20" s="27" t="s">
        <v>36</v>
      </c>
      <c r="F20" s="27" t="s">
        <v>37</v>
      </c>
      <c r="G20" s="27" t="s">
        <v>38</v>
      </c>
      <c r="H20" s="29"/>
    </row>
    <row r="21" spans="1:8" ht="11.45" customHeight="1" x14ac:dyDescent="0.2">
      <c r="A21" s="27"/>
      <c r="B21" s="27"/>
      <c r="C21" s="131" t="s">
        <v>39</v>
      </c>
      <c r="D21" s="30"/>
      <c r="E21" s="140"/>
      <c r="F21" s="144"/>
      <c r="G21" s="31"/>
      <c r="H21" s="18"/>
    </row>
    <row r="22" spans="1:8" ht="11.45" customHeight="1" x14ac:dyDescent="0.2">
      <c r="A22" s="27"/>
      <c r="B22" s="27"/>
      <c r="C22" s="131" t="s">
        <v>40</v>
      </c>
      <c r="D22" s="32"/>
      <c r="E22" s="80"/>
      <c r="F22" s="145"/>
      <c r="G22" s="33"/>
      <c r="H22" s="18"/>
    </row>
    <row r="23" spans="1:8" ht="11.45" customHeight="1" x14ac:dyDescent="0.2">
      <c r="A23" s="27"/>
      <c r="B23" s="27"/>
      <c r="C23" s="131" t="s">
        <v>41</v>
      </c>
      <c r="D23" s="32"/>
      <c r="E23" s="80"/>
      <c r="F23" s="145"/>
      <c r="G23" s="33"/>
      <c r="H23" s="18"/>
    </row>
    <row r="24" spans="1:8" ht="11.45" customHeight="1" x14ac:dyDescent="0.2">
      <c r="A24" s="34">
        <v>1</v>
      </c>
      <c r="B24" s="34"/>
      <c r="C24" s="132" t="s">
        <v>42</v>
      </c>
      <c r="D24" s="37">
        <v>19304902</v>
      </c>
      <c r="E24" s="141">
        <v>21366873</v>
      </c>
      <c r="F24" s="146">
        <f>D24</f>
        <v>19304902</v>
      </c>
      <c r="G24" s="35"/>
      <c r="H24" s="36">
        <v>1</v>
      </c>
    </row>
    <row r="25" spans="1:8" ht="11.45" customHeight="1" x14ac:dyDescent="0.2">
      <c r="A25" s="34">
        <f t="shared" ref="A25:A33" si="0">A24+1</f>
        <v>2</v>
      </c>
      <c r="B25" s="34"/>
      <c r="C25" s="132" t="s">
        <v>43</v>
      </c>
      <c r="D25" s="37">
        <v>0</v>
      </c>
      <c r="E25" s="141"/>
      <c r="F25" s="146">
        <f t="shared" ref="F25:F41" si="1">D25</f>
        <v>0</v>
      </c>
      <c r="G25" s="35"/>
      <c r="H25" s="36">
        <f t="shared" ref="H25:H33" si="2">H24+1</f>
        <v>2</v>
      </c>
    </row>
    <row r="26" spans="1:8" ht="11.45" customHeight="1" x14ac:dyDescent="0.2">
      <c r="A26" s="34">
        <f t="shared" si="0"/>
        <v>3</v>
      </c>
      <c r="B26" s="34"/>
      <c r="C26" s="132" t="s">
        <v>44</v>
      </c>
      <c r="D26" s="37">
        <v>0</v>
      </c>
      <c r="E26" s="141"/>
      <c r="F26" s="146">
        <f t="shared" si="1"/>
        <v>0</v>
      </c>
      <c r="G26" s="35"/>
      <c r="H26" s="36">
        <f t="shared" si="2"/>
        <v>3</v>
      </c>
    </row>
    <row r="27" spans="1:8" ht="11.45" customHeight="1" x14ac:dyDescent="0.2">
      <c r="A27" s="34">
        <f t="shared" si="0"/>
        <v>4</v>
      </c>
      <c r="B27" s="34"/>
      <c r="C27" s="132" t="s">
        <v>45</v>
      </c>
      <c r="D27" s="37">
        <v>46796</v>
      </c>
      <c r="E27" s="142">
        <v>50083</v>
      </c>
      <c r="F27" s="146">
        <f t="shared" si="1"/>
        <v>46796</v>
      </c>
      <c r="G27" s="35"/>
      <c r="H27" s="36">
        <f t="shared" si="2"/>
        <v>4</v>
      </c>
    </row>
    <row r="28" spans="1:8" ht="11.45" customHeight="1" x14ac:dyDescent="0.2">
      <c r="A28" s="34">
        <f t="shared" si="0"/>
        <v>5</v>
      </c>
      <c r="B28" s="34"/>
      <c r="C28" s="132" t="s">
        <v>46</v>
      </c>
      <c r="D28" s="37">
        <v>0</v>
      </c>
      <c r="E28" s="142">
        <v>0</v>
      </c>
      <c r="F28" s="146">
        <f t="shared" si="1"/>
        <v>0</v>
      </c>
      <c r="G28" s="35"/>
      <c r="H28" s="36">
        <f t="shared" si="2"/>
        <v>5</v>
      </c>
    </row>
    <row r="29" spans="1:8" ht="11.45" customHeight="1" x14ac:dyDescent="0.2">
      <c r="A29" s="34">
        <f t="shared" si="0"/>
        <v>6</v>
      </c>
      <c r="B29" s="34"/>
      <c r="C29" s="132" t="s">
        <v>47</v>
      </c>
      <c r="D29" s="37">
        <v>192739</v>
      </c>
      <c r="E29" s="142">
        <v>196526</v>
      </c>
      <c r="F29" s="146">
        <f t="shared" si="1"/>
        <v>192739</v>
      </c>
      <c r="G29" s="35"/>
      <c r="H29" s="36">
        <f t="shared" si="2"/>
        <v>6</v>
      </c>
    </row>
    <row r="30" spans="1:8" ht="11.45" customHeight="1" x14ac:dyDescent="0.2">
      <c r="A30" s="34">
        <f t="shared" si="0"/>
        <v>7</v>
      </c>
      <c r="B30" s="34"/>
      <c r="C30" s="132" t="s">
        <v>48</v>
      </c>
      <c r="D30" s="37">
        <v>109323</v>
      </c>
      <c r="E30" s="142">
        <v>144041</v>
      </c>
      <c r="F30" s="146">
        <f t="shared" si="1"/>
        <v>109323</v>
      </c>
      <c r="G30" s="35"/>
      <c r="H30" s="36">
        <f t="shared" si="2"/>
        <v>7</v>
      </c>
    </row>
    <row r="31" spans="1:8" ht="11.45" customHeight="1" x14ac:dyDescent="0.2">
      <c r="A31" s="34">
        <f t="shared" si="0"/>
        <v>8</v>
      </c>
      <c r="B31" s="34"/>
      <c r="C31" s="132" t="s">
        <v>49</v>
      </c>
      <c r="D31" s="37">
        <v>8003</v>
      </c>
      <c r="E31" s="142">
        <v>8056</v>
      </c>
      <c r="F31" s="146">
        <f t="shared" si="1"/>
        <v>8003</v>
      </c>
      <c r="G31" s="35"/>
      <c r="H31" s="36">
        <f t="shared" si="2"/>
        <v>8</v>
      </c>
    </row>
    <row r="32" spans="1:8" ht="11.45" customHeight="1" x14ac:dyDescent="0.2">
      <c r="A32" s="34">
        <f t="shared" si="0"/>
        <v>9</v>
      </c>
      <c r="B32" s="34"/>
      <c r="C32" s="132" t="s">
        <v>50</v>
      </c>
      <c r="D32" s="37"/>
      <c r="E32" s="141">
        <v>0</v>
      </c>
      <c r="F32" s="147">
        <f t="shared" si="1"/>
        <v>0</v>
      </c>
      <c r="G32" s="35"/>
      <c r="H32" s="36">
        <f t="shared" si="2"/>
        <v>9</v>
      </c>
    </row>
    <row r="33" spans="1:8" ht="11.45" customHeight="1" x14ac:dyDescent="0.2">
      <c r="A33" s="27">
        <f t="shared" si="0"/>
        <v>10</v>
      </c>
      <c r="B33" s="27"/>
      <c r="C33" s="19" t="s">
        <v>51</v>
      </c>
      <c r="D33" s="45"/>
      <c r="E33" s="143"/>
      <c r="F33" s="148">
        <f t="shared" si="1"/>
        <v>0</v>
      </c>
      <c r="G33" s="38"/>
      <c r="H33" s="39">
        <f t="shared" si="2"/>
        <v>10</v>
      </c>
    </row>
    <row r="34" spans="1:8" ht="11.45" customHeight="1" x14ac:dyDescent="0.2">
      <c r="A34" s="34"/>
      <c r="B34" s="34"/>
      <c r="C34" s="132" t="s">
        <v>52</v>
      </c>
      <c r="D34" s="37">
        <f>SUM(D24:D33)</f>
        <v>19661763</v>
      </c>
      <c r="E34" s="141">
        <f>SUM(E24:E33)</f>
        <v>21765579</v>
      </c>
      <c r="F34" s="149">
        <f t="shared" si="1"/>
        <v>19661763</v>
      </c>
      <c r="G34" s="41"/>
      <c r="H34" s="36"/>
    </row>
    <row r="35" spans="1:8" ht="11.45" customHeight="1" x14ac:dyDescent="0.2">
      <c r="A35" s="27">
        <v>11</v>
      </c>
      <c r="B35" s="27"/>
      <c r="C35" s="19" t="s">
        <v>53</v>
      </c>
      <c r="D35" s="45"/>
      <c r="E35" s="143"/>
      <c r="F35" s="148">
        <f t="shared" si="1"/>
        <v>0</v>
      </c>
      <c r="G35" s="42"/>
      <c r="H35" s="39">
        <v>11</v>
      </c>
    </row>
    <row r="36" spans="1:8" ht="11.45" customHeight="1" x14ac:dyDescent="0.2">
      <c r="A36" s="34"/>
      <c r="B36" s="34"/>
      <c r="C36" s="132" t="s">
        <v>54</v>
      </c>
      <c r="D36" s="37">
        <v>0</v>
      </c>
      <c r="E36" s="141">
        <v>0</v>
      </c>
      <c r="F36" s="149">
        <f t="shared" si="1"/>
        <v>0</v>
      </c>
      <c r="G36" s="35"/>
      <c r="H36" s="36"/>
    </row>
    <row r="37" spans="1:8" ht="11.45" customHeight="1" x14ac:dyDescent="0.2">
      <c r="A37" s="27">
        <v>12</v>
      </c>
      <c r="B37" s="27"/>
      <c r="C37" s="19" t="s">
        <v>55</v>
      </c>
      <c r="D37" s="45"/>
      <c r="E37" s="143"/>
      <c r="F37" s="148">
        <f t="shared" si="1"/>
        <v>0</v>
      </c>
      <c r="G37" s="42"/>
      <c r="H37" s="39">
        <v>12</v>
      </c>
    </row>
    <row r="38" spans="1:8" ht="11.45" customHeight="1" x14ac:dyDescent="0.2">
      <c r="A38" s="34"/>
      <c r="B38" s="34"/>
      <c r="C38" s="132" t="s">
        <v>56</v>
      </c>
      <c r="D38" s="37"/>
      <c r="E38" s="141"/>
      <c r="F38" s="149">
        <f t="shared" si="1"/>
        <v>0</v>
      </c>
      <c r="G38" s="35"/>
      <c r="H38" s="36"/>
    </row>
    <row r="39" spans="1:8" ht="11.45" customHeight="1" x14ac:dyDescent="0.2">
      <c r="A39" s="34">
        <v>13</v>
      </c>
      <c r="B39" s="34"/>
      <c r="C39" s="132" t="s">
        <v>57</v>
      </c>
      <c r="D39" s="37">
        <f>SUM(D34:D38)</f>
        <v>19661763</v>
      </c>
      <c r="E39" s="141">
        <f>SUM(E34:E38)</f>
        <v>21765579</v>
      </c>
      <c r="F39" s="146">
        <f t="shared" si="1"/>
        <v>19661763</v>
      </c>
      <c r="G39" s="35"/>
      <c r="H39" s="36">
        <v>13</v>
      </c>
    </row>
    <row r="40" spans="1:8" ht="11.45" customHeight="1" x14ac:dyDescent="0.2">
      <c r="A40" s="34">
        <f>A39+1</f>
        <v>14</v>
      </c>
      <c r="B40" s="34" t="s">
        <v>58</v>
      </c>
      <c r="C40" s="132" t="s">
        <v>59</v>
      </c>
      <c r="D40" s="37">
        <v>13061812</v>
      </c>
      <c r="E40" s="141">
        <v>14112377</v>
      </c>
      <c r="F40" s="146">
        <f t="shared" si="1"/>
        <v>13061812</v>
      </c>
      <c r="G40" s="35"/>
      <c r="H40" s="36">
        <f>H39+1</f>
        <v>14</v>
      </c>
    </row>
    <row r="41" spans="1:8" ht="11.45" customHeight="1" thickBot="1" x14ac:dyDescent="0.25">
      <c r="A41" s="34">
        <f>A40+1</f>
        <v>15</v>
      </c>
      <c r="B41" s="34" t="s">
        <v>58</v>
      </c>
      <c r="C41" s="132" t="s">
        <v>60</v>
      </c>
      <c r="D41" s="37">
        <f>+D39-D40</f>
        <v>6599951</v>
      </c>
      <c r="E41" s="142">
        <f>+E39-E40</f>
        <v>7653202</v>
      </c>
      <c r="F41" s="150">
        <f t="shared" si="1"/>
        <v>6599951</v>
      </c>
      <c r="G41" s="43"/>
      <c r="H41" s="36">
        <f>H40+1</f>
        <v>15</v>
      </c>
    </row>
    <row r="42" spans="1:8" ht="11.45" customHeight="1" x14ac:dyDescent="0.2">
      <c r="A42" s="44"/>
      <c r="B42" s="44"/>
      <c r="C42" s="91" t="s">
        <v>61</v>
      </c>
      <c r="D42" s="45"/>
      <c r="E42" s="137"/>
      <c r="F42" s="46"/>
      <c r="G42" s="46"/>
      <c r="H42" s="44"/>
    </row>
    <row r="43" spans="1:8" ht="11.45" customHeight="1" x14ac:dyDescent="0.2">
      <c r="A43" s="27">
        <v>16</v>
      </c>
      <c r="B43" s="27"/>
      <c r="C43" s="19" t="s">
        <v>62</v>
      </c>
      <c r="D43" s="45"/>
      <c r="E43" s="137"/>
      <c r="F43" s="46"/>
      <c r="G43" s="47"/>
      <c r="H43" s="27">
        <v>16</v>
      </c>
    </row>
    <row r="44" spans="1:8" ht="11.45" customHeight="1" x14ac:dyDescent="0.2">
      <c r="A44" s="34"/>
      <c r="B44" s="34"/>
      <c r="C44" s="132" t="s">
        <v>63</v>
      </c>
      <c r="D44" s="37"/>
      <c r="E44" s="135"/>
      <c r="F44" s="48" t="s">
        <v>135</v>
      </c>
      <c r="G44" s="49"/>
      <c r="H44" s="34"/>
    </row>
    <row r="45" spans="1:8" ht="11.45" customHeight="1" x14ac:dyDescent="0.2">
      <c r="A45" s="34">
        <f>A43+1</f>
        <v>17</v>
      </c>
      <c r="B45" s="34"/>
      <c r="C45" s="132" t="s">
        <v>64</v>
      </c>
      <c r="D45" s="37"/>
      <c r="E45" s="135"/>
      <c r="F45" s="48"/>
      <c r="G45" s="49"/>
      <c r="H45" s="34">
        <f>H43+1</f>
        <v>17</v>
      </c>
    </row>
    <row r="46" spans="1:8" ht="11.45" customHeight="1" x14ac:dyDescent="0.2">
      <c r="A46" s="34">
        <f t="shared" ref="A46:A51" si="3">A45+1</f>
        <v>18</v>
      </c>
      <c r="B46" s="34"/>
      <c r="C46" s="132" t="s">
        <v>65</v>
      </c>
      <c r="D46" s="37"/>
      <c r="E46" s="135"/>
      <c r="F46" s="48"/>
      <c r="G46" s="49"/>
      <c r="H46" s="34">
        <f t="shared" ref="H46:H51" si="4">H45+1</f>
        <v>18</v>
      </c>
    </row>
    <row r="47" spans="1:8" ht="11.45" customHeight="1" x14ac:dyDescent="0.2">
      <c r="A47" s="34">
        <f t="shared" si="3"/>
        <v>19</v>
      </c>
      <c r="B47" s="34"/>
      <c r="C47" s="132" t="s">
        <v>66</v>
      </c>
      <c r="D47" s="37">
        <v>400</v>
      </c>
      <c r="E47" s="134">
        <v>400</v>
      </c>
      <c r="F47" s="50"/>
      <c r="G47" s="49"/>
      <c r="H47" s="34">
        <f t="shared" si="4"/>
        <v>19</v>
      </c>
    </row>
    <row r="48" spans="1:8" ht="11.45" customHeight="1" x14ac:dyDescent="0.2">
      <c r="A48" s="34">
        <f t="shared" si="3"/>
        <v>20</v>
      </c>
      <c r="B48" s="34"/>
      <c r="C48" s="132" t="s">
        <v>67</v>
      </c>
      <c r="D48" s="37">
        <v>205311</v>
      </c>
      <c r="E48" s="135">
        <f>137266-238</f>
        <v>137028</v>
      </c>
      <c r="F48" s="48"/>
      <c r="G48" s="49"/>
      <c r="H48" s="34">
        <f t="shared" si="4"/>
        <v>20</v>
      </c>
    </row>
    <row r="49" spans="1:10" ht="11.45" customHeight="1" x14ac:dyDescent="0.2">
      <c r="A49" s="34">
        <f t="shared" si="3"/>
        <v>21</v>
      </c>
      <c r="B49" s="34"/>
      <c r="C49" s="132" t="s">
        <v>68</v>
      </c>
      <c r="D49" s="37"/>
      <c r="E49" s="134">
        <v>0</v>
      </c>
      <c r="F49" s="48"/>
      <c r="G49" s="49"/>
      <c r="H49" s="34">
        <f t="shared" si="4"/>
        <v>21</v>
      </c>
    </row>
    <row r="50" spans="1:10" ht="11.45" customHeight="1" x14ac:dyDescent="0.2">
      <c r="A50" s="34">
        <f t="shared" si="3"/>
        <v>22</v>
      </c>
      <c r="B50" s="34"/>
      <c r="C50" s="132" t="s">
        <v>69</v>
      </c>
      <c r="D50" s="37"/>
      <c r="E50" s="134">
        <v>0</v>
      </c>
      <c r="F50" s="48"/>
      <c r="G50" s="49"/>
      <c r="H50" s="34">
        <f t="shared" si="4"/>
        <v>22</v>
      </c>
    </row>
    <row r="51" spans="1:10" ht="11.45" customHeight="1" x14ac:dyDescent="0.2">
      <c r="A51" s="27">
        <f t="shared" si="3"/>
        <v>23</v>
      </c>
      <c r="B51" s="27"/>
      <c r="C51" s="19" t="s">
        <v>70</v>
      </c>
      <c r="D51" s="45"/>
      <c r="E51" s="136">
        <v>0</v>
      </c>
      <c r="F51" s="46"/>
      <c r="G51" s="47"/>
      <c r="H51" s="27">
        <f t="shared" si="4"/>
        <v>23</v>
      </c>
    </row>
    <row r="52" spans="1:10" ht="11.45" customHeight="1" x14ac:dyDescent="0.2">
      <c r="A52" s="34"/>
      <c r="B52" s="34"/>
      <c r="C52" s="132" t="s">
        <v>71</v>
      </c>
      <c r="D52" s="37"/>
      <c r="E52" s="134"/>
      <c r="F52" s="48"/>
      <c r="G52" s="49"/>
      <c r="H52" s="34"/>
    </row>
    <row r="53" spans="1:10" ht="11.45" customHeight="1" x14ac:dyDescent="0.2">
      <c r="A53" s="34">
        <f>A51+1</f>
        <v>24</v>
      </c>
      <c r="B53" s="34"/>
      <c r="C53" s="132" t="s">
        <v>72</v>
      </c>
      <c r="D53" s="37">
        <v>21763</v>
      </c>
      <c r="E53" s="134">
        <v>41039</v>
      </c>
      <c r="F53" s="50"/>
      <c r="G53" s="49"/>
      <c r="H53" s="34">
        <f>H51+1</f>
        <v>24</v>
      </c>
    </row>
    <row r="54" spans="1:10" ht="11.45" customHeight="1" x14ac:dyDescent="0.2">
      <c r="A54" s="27"/>
      <c r="B54" s="27"/>
      <c r="C54" s="19" t="s">
        <v>73</v>
      </c>
      <c r="D54" s="45"/>
      <c r="E54" s="136">
        <v>0</v>
      </c>
      <c r="F54" s="46"/>
      <c r="G54" s="47"/>
      <c r="H54" s="27"/>
    </row>
    <row r="55" spans="1:10" ht="11.45" customHeight="1" x14ac:dyDescent="0.2">
      <c r="A55" s="34">
        <v>25</v>
      </c>
      <c r="B55" s="34"/>
      <c r="C55" s="132" t="s">
        <v>74</v>
      </c>
      <c r="D55" s="37">
        <v>5683</v>
      </c>
      <c r="E55" s="134">
        <v>14000</v>
      </c>
      <c r="F55" s="48"/>
      <c r="G55" s="49"/>
      <c r="H55" s="34">
        <v>25</v>
      </c>
    </row>
    <row r="56" spans="1:10" ht="11.45" customHeight="1" x14ac:dyDescent="0.2">
      <c r="A56" s="34">
        <f>A55+1</f>
        <v>26</v>
      </c>
      <c r="B56" s="34"/>
      <c r="C56" s="132" t="s">
        <v>75</v>
      </c>
      <c r="D56" s="37">
        <v>10154</v>
      </c>
      <c r="E56" s="134">
        <v>2151</v>
      </c>
      <c r="F56" s="46"/>
      <c r="G56" s="49"/>
      <c r="H56" s="34">
        <f>H55+1</f>
        <v>26</v>
      </c>
    </row>
    <row r="57" spans="1:10" ht="11.45" customHeight="1" x14ac:dyDescent="0.2">
      <c r="A57" s="34">
        <f>A56+1</f>
        <v>27</v>
      </c>
      <c r="B57" s="34"/>
      <c r="C57" s="132" t="s">
        <v>76</v>
      </c>
      <c r="D57" s="37">
        <f>SUM(D42:D56)</f>
        <v>243311</v>
      </c>
      <c r="E57" s="134">
        <f>SUM(E42:E56)</f>
        <v>194618</v>
      </c>
      <c r="F57" s="51"/>
      <c r="G57" s="48"/>
      <c r="H57" s="34">
        <f>H56+1</f>
        <v>27</v>
      </c>
      <c r="J57" s="52"/>
    </row>
    <row r="58" spans="1:10" ht="11.45" customHeight="1" x14ac:dyDescent="0.2">
      <c r="A58" s="34">
        <f>A57+1</f>
        <v>28</v>
      </c>
      <c r="B58" s="34"/>
      <c r="C58" s="132" t="s">
        <v>77</v>
      </c>
      <c r="D58" s="37">
        <f>+D57+D41</f>
        <v>6843262</v>
      </c>
      <c r="E58" s="134">
        <f>+E57+E41</f>
        <v>7847820</v>
      </c>
      <c r="F58" s="51"/>
      <c r="G58" s="48"/>
      <c r="H58" s="34">
        <f>H57+1</f>
        <v>28</v>
      </c>
      <c r="J58" s="52"/>
    </row>
    <row r="59" spans="1:10" ht="11.45" customHeight="1" x14ac:dyDescent="0.2">
      <c r="A59" s="44"/>
      <c r="B59" s="44"/>
      <c r="C59" s="91" t="s">
        <v>78</v>
      </c>
      <c r="D59" s="45"/>
      <c r="E59" s="136"/>
      <c r="F59" s="53"/>
      <c r="G59" s="46"/>
      <c r="H59" s="44"/>
    </row>
    <row r="60" spans="1:10" ht="11.45" customHeight="1" x14ac:dyDescent="0.2">
      <c r="A60" s="44">
        <v>29</v>
      </c>
      <c r="B60" s="44"/>
      <c r="C60" s="133" t="s">
        <v>79</v>
      </c>
      <c r="D60" s="45"/>
      <c r="E60" s="136"/>
      <c r="F60" s="54"/>
      <c r="G60" s="46"/>
      <c r="H60" s="44">
        <v>29</v>
      </c>
    </row>
    <row r="61" spans="1:10" ht="11.45" customHeight="1" x14ac:dyDescent="0.2">
      <c r="A61" s="34"/>
      <c r="B61" s="34"/>
      <c r="C61" s="132" t="s">
        <v>63</v>
      </c>
      <c r="D61" s="37"/>
      <c r="E61" s="134"/>
      <c r="F61" s="55"/>
      <c r="G61" s="48"/>
      <c r="H61" s="34"/>
    </row>
    <row r="62" spans="1:10" ht="11.45" customHeight="1" x14ac:dyDescent="0.2">
      <c r="A62" s="34">
        <v>30</v>
      </c>
      <c r="B62" s="34"/>
      <c r="C62" s="132" t="s">
        <v>80</v>
      </c>
      <c r="D62" s="37"/>
      <c r="E62" s="134"/>
      <c r="F62" s="51"/>
      <c r="G62" s="48"/>
      <c r="H62" s="34">
        <v>30</v>
      </c>
    </row>
    <row r="63" spans="1:10" ht="11.45" customHeight="1" x14ac:dyDescent="0.2">
      <c r="A63" s="34">
        <f t="shared" ref="A63:A69" si="5">A62+1</f>
        <v>31</v>
      </c>
      <c r="B63" s="34"/>
      <c r="C63" s="132" t="s">
        <v>81</v>
      </c>
      <c r="D63" s="37"/>
      <c r="E63" s="134"/>
      <c r="F63" s="51"/>
      <c r="G63" s="48"/>
      <c r="H63" s="34">
        <f t="shared" ref="H63:H69" si="6">H62+1</f>
        <v>31</v>
      </c>
    </row>
    <row r="64" spans="1:10" ht="11.45" customHeight="1" x14ac:dyDescent="0.2">
      <c r="A64" s="34">
        <f t="shared" si="5"/>
        <v>32</v>
      </c>
      <c r="B64" s="34"/>
      <c r="C64" s="132" t="s">
        <v>82</v>
      </c>
      <c r="D64" s="37"/>
      <c r="E64" s="134"/>
      <c r="F64" s="51"/>
      <c r="G64" s="48"/>
      <c r="H64" s="34">
        <f t="shared" si="6"/>
        <v>32</v>
      </c>
    </row>
    <row r="65" spans="1:8" ht="11.45" customHeight="1" x14ac:dyDescent="0.2">
      <c r="A65" s="34">
        <f t="shared" si="5"/>
        <v>33</v>
      </c>
      <c r="B65" s="34"/>
      <c r="C65" s="132" t="s">
        <v>83</v>
      </c>
      <c r="D65" s="37"/>
      <c r="E65" s="134"/>
      <c r="F65" s="51"/>
      <c r="G65" s="48"/>
      <c r="H65" s="34">
        <f t="shared" si="6"/>
        <v>33</v>
      </c>
    </row>
    <row r="66" spans="1:8" ht="11.45" customHeight="1" x14ac:dyDescent="0.2">
      <c r="A66" s="34">
        <f t="shared" si="5"/>
        <v>34</v>
      </c>
      <c r="B66" s="34"/>
      <c r="C66" s="132" t="s">
        <v>84</v>
      </c>
      <c r="D66" s="37">
        <v>16166</v>
      </c>
      <c r="E66" s="138">
        <f>26932-238</f>
        <v>26694</v>
      </c>
      <c r="F66" s="51"/>
      <c r="G66" s="48"/>
      <c r="H66" s="34">
        <f t="shared" si="6"/>
        <v>34</v>
      </c>
    </row>
    <row r="67" spans="1:8" ht="11.45" customHeight="1" x14ac:dyDescent="0.2">
      <c r="A67" s="34">
        <f t="shared" si="5"/>
        <v>35</v>
      </c>
      <c r="B67" s="34"/>
      <c r="C67" s="132" t="s">
        <v>85</v>
      </c>
      <c r="D67" s="37"/>
      <c r="E67" s="134"/>
      <c r="F67" s="51"/>
      <c r="G67" s="48"/>
      <c r="H67" s="34">
        <f t="shared" si="6"/>
        <v>35</v>
      </c>
    </row>
    <row r="68" spans="1:8" ht="11.45" customHeight="1" x14ac:dyDescent="0.2">
      <c r="A68" s="34">
        <f t="shared" si="5"/>
        <v>36</v>
      </c>
      <c r="B68" s="34"/>
      <c r="C68" s="132" t="s">
        <v>86</v>
      </c>
      <c r="D68" s="37">
        <f>SUM(D59:D67)</f>
        <v>16166</v>
      </c>
      <c r="E68" s="134">
        <f>SUM(E59:E67)</f>
        <v>26694</v>
      </c>
      <c r="F68" s="51"/>
      <c r="G68" s="48"/>
      <c r="H68" s="34">
        <f t="shared" si="6"/>
        <v>36</v>
      </c>
    </row>
    <row r="69" spans="1:8" ht="11.45" customHeight="1" thickBot="1" x14ac:dyDescent="0.25">
      <c r="A69" s="34">
        <f t="shared" si="5"/>
        <v>37</v>
      </c>
      <c r="B69" s="34"/>
      <c r="C69" s="132" t="s">
        <v>87</v>
      </c>
      <c r="D69" s="139">
        <f>+D58-D68</f>
        <v>6827096</v>
      </c>
      <c r="E69" s="40">
        <f>+E58-E68</f>
        <v>7821126</v>
      </c>
      <c r="F69" s="51"/>
      <c r="G69" s="48"/>
      <c r="H69" s="34">
        <f t="shared" si="6"/>
        <v>37</v>
      </c>
    </row>
    <row r="70" spans="1:8" s="5" customFormat="1" ht="9" x14ac:dyDescent="0.15">
      <c r="A70" s="2"/>
      <c r="B70" s="56"/>
      <c r="C70" s="57"/>
      <c r="D70" s="2"/>
      <c r="E70" s="2"/>
      <c r="F70" s="2"/>
      <c r="G70" s="2"/>
      <c r="H70" s="17" t="s">
        <v>88</v>
      </c>
    </row>
    <row r="71" spans="1:8" s="5" customFormat="1" ht="9" x14ac:dyDescent="0.15">
      <c r="A71" s="3" t="s">
        <v>141</v>
      </c>
      <c r="B71" s="1"/>
      <c r="C71" s="20"/>
      <c r="D71" s="2"/>
      <c r="E71" s="2"/>
      <c r="F71" s="2"/>
      <c r="G71" s="1"/>
      <c r="H71" s="56">
        <v>17</v>
      </c>
    </row>
    <row r="72" spans="1:8" ht="11.45" customHeight="1" x14ac:dyDescent="0.2">
      <c r="A72" s="58" t="s">
        <v>89</v>
      </c>
      <c r="B72" s="59"/>
      <c r="C72" s="59"/>
      <c r="D72" s="59"/>
      <c r="E72" s="59"/>
      <c r="F72" s="60"/>
      <c r="G72" s="60"/>
      <c r="H72" s="61"/>
    </row>
    <row r="73" spans="1:8" ht="11.45" customHeight="1" x14ac:dyDescent="0.2">
      <c r="A73" s="62" t="s">
        <v>1</v>
      </c>
      <c r="B73" s="63"/>
      <c r="C73" s="63"/>
      <c r="D73" s="63"/>
      <c r="E73" s="63"/>
      <c r="F73" s="64"/>
      <c r="G73" s="64"/>
      <c r="H73" s="65"/>
    </row>
    <row r="74" spans="1:8" ht="11.45" customHeight="1" x14ac:dyDescent="0.2">
      <c r="A74" s="66"/>
      <c r="B74" s="67"/>
      <c r="C74" s="68"/>
      <c r="D74" s="24"/>
      <c r="E74" s="24"/>
      <c r="F74" s="24"/>
      <c r="G74" s="24"/>
      <c r="H74" s="69"/>
    </row>
    <row r="75" spans="1:8" ht="11.45" customHeight="1" x14ac:dyDescent="0.2">
      <c r="A75" s="70" t="s">
        <v>22</v>
      </c>
      <c r="B75" s="26" t="s">
        <v>23</v>
      </c>
      <c r="C75" s="71" t="s">
        <v>24</v>
      </c>
      <c r="D75" s="72"/>
      <c r="E75" s="72"/>
      <c r="F75" s="26" t="s">
        <v>25</v>
      </c>
      <c r="G75" s="26" t="s">
        <v>25</v>
      </c>
      <c r="H75" s="73" t="s">
        <v>22</v>
      </c>
    </row>
    <row r="76" spans="1:8" ht="11.45" customHeight="1" x14ac:dyDescent="0.2">
      <c r="A76" s="74" t="s">
        <v>28</v>
      </c>
      <c r="B76" s="27" t="s">
        <v>29</v>
      </c>
      <c r="C76" s="71" t="s">
        <v>34</v>
      </c>
      <c r="D76" s="72"/>
      <c r="E76" s="72"/>
      <c r="F76" s="27" t="s">
        <v>30</v>
      </c>
      <c r="G76" s="27" t="s">
        <v>31</v>
      </c>
      <c r="H76" s="75" t="s">
        <v>28</v>
      </c>
    </row>
    <row r="77" spans="1:8" ht="11.45" customHeight="1" thickBot="1" x14ac:dyDescent="0.25">
      <c r="A77" s="76"/>
      <c r="B77" s="34"/>
      <c r="C77" s="68"/>
      <c r="D77" s="24"/>
      <c r="E77" s="24"/>
      <c r="F77" s="27" t="s">
        <v>35</v>
      </c>
      <c r="G77" s="27" t="s">
        <v>36</v>
      </c>
      <c r="H77" s="69"/>
    </row>
    <row r="78" spans="1:8" ht="11.45" customHeight="1" x14ac:dyDescent="0.2">
      <c r="A78" s="77"/>
      <c r="B78" s="44"/>
      <c r="C78" s="71" t="s">
        <v>90</v>
      </c>
      <c r="D78" s="72"/>
      <c r="E78" s="72"/>
      <c r="F78" s="127"/>
      <c r="G78" s="120"/>
      <c r="H78" s="78"/>
    </row>
    <row r="79" spans="1:8" ht="11.45" customHeight="1" x14ac:dyDescent="0.2">
      <c r="A79" s="77"/>
      <c r="B79" s="44"/>
      <c r="C79" s="79" t="s">
        <v>91</v>
      </c>
      <c r="D79" s="80"/>
      <c r="E79" s="80"/>
      <c r="F79" s="128"/>
      <c r="G79" s="121"/>
      <c r="H79" s="78"/>
    </row>
    <row r="80" spans="1:8" ht="11.45" customHeight="1" x14ac:dyDescent="0.2">
      <c r="A80" s="76">
        <v>38</v>
      </c>
      <c r="B80" s="34"/>
      <c r="C80" s="68" t="s">
        <v>92</v>
      </c>
      <c r="D80" s="24"/>
      <c r="E80" s="24"/>
      <c r="F80" s="82">
        <v>39891</v>
      </c>
      <c r="G80" s="122">
        <v>37407</v>
      </c>
      <c r="H80" s="69">
        <v>38</v>
      </c>
    </row>
    <row r="81" spans="1:8" ht="11.45" customHeight="1" x14ac:dyDescent="0.2">
      <c r="A81" s="76">
        <f>A80+1</f>
        <v>39</v>
      </c>
      <c r="B81" s="34"/>
      <c r="C81" s="68" t="s">
        <v>93</v>
      </c>
      <c r="D81" s="24"/>
      <c r="E81" s="24"/>
      <c r="F81" s="82">
        <v>0</v>
      </c>
      <c r="G81" s="122">
        <v>0</v>
      </c>
      <c r="H81" s="69">
        <f>H80+1</f>
        <v>39</v>
      </c>
    </row>
    <row r="82" spans="1:8" ht="11.45" customHeight="1" x14ac:dyDescent="0.2">
      <c r="A82" s="76">
        <f>A81+1</f>
        <v>40</v>
      </c>
      <c r="B82" s="34"/>
      <c r="C82" s="68" t="s">
        <v>94</v>
      </c>
      <c r="D82" s="24"/>
      <c r="E82" s="24"/>
      <c r="F82" s="82">
        <v>7494</v>
      </c>
      <c r="G82" s="122">
        <v>1520</v>
      </c>
      <c r="H82" s="69">
        <f>H81+1</f>
        <v>40</v>
      </c>
    </row>
    <row r="83" spans="1:8" ht="11.45" customHeight="1" x14ac:dyDescent="0.2">
      <c r="A83" s="76">
        <f>A82+1</f>
        <v>41</v>
      </c>
      <c r="B83" s="34"/>
      <c r="C83" s="68" t="s">
        <v>95</v>
      </c>
      <c r="D83" s="24"/>
      <c r="E83" s="24"/>
      <c r="F83" s="82">
        <v>2172</v>
      </c>
      <c r="G83" s="122">
        <v>2192</v>
      </c>
      <c r="H83" s="69">
        <f>H82+1</f>
        <v>41</v>
      </c>
    </row>
    <row r="84" spans="1:8" ht="11.45" customHeight="1" x14ac:dyDescent="0.2">
      <c r="A84" s="76">
        <f>A83+1</f>
        <v>42</v>
      </c>
      <c r="B84" s="34"/>
      <c r="C84" s="68" t="s">
        <v>96</v>
      </c>
      <c r="D84" s="24"/>
      <c r="E84" s="24"/>
      <c r="F84" s="82">
        <f>SUM(F80:F83)</f>
        <v>49557</v>
      </c>
      <c r="G84" s="122">
        <f>SUM(G80:G83)</f>
        <v>41119</v>
      </c>
      <c r="H84" s="81">
        <f>H83+1</f>
        <v>42</v>
      </c>
    </row>
    <row r="85" spans="1:8" ht="11.45" customHeight="1" x14ac:dyDescent="0.2">
      <c r="A85" s="76">
        <f>A84+1</f>
        <v>43</v>
      </c>
      <c r="B85" s="34"/>
      <c r="C85" s="68" t="s">
        <v>97</v>
      </c>
      <c r="D85" s="24"/>
      <c r="E85" s="24"/>
      <c r="F85" s="82">
        <f>+D69-F84</f>
        <v>6777539</v>
      </c>
      <c r="G85" s="122">
        <f>+E69-G84</f>
        <v>7780007</v>
      </c>
      <c r="H85" s="69">
        <f>H84+1</f>
        <v>43</v>
      </c>
    </row>
    <row r="86" spans="1:8" ht="11.45" customHeight="1" x14ac:dyDescent="0.2">
      <c r="A86" s="77"/>
      <c r="B86" s="44"/>
      <c r="C86" s="71" t="s">
        <v>98</v>
      </c>
      <c r="D86" s="72"/>
      <c r="E86" s="72"/>
      <c r="F86" s="128"/>
      <c r="G86" s="121"/>
      <c r="H86" s="78"/>
    </row>
    <row r="87" spans="1:8" ht="11.45" customHeight="1" x14ac:dyDescent="0.2">
      <c r="A87" s="77"/>
      <c r="B87" s="44"/>
      <c r="C87" s="79" t="s">
        <v>91</v>
      </c>
      <c r="D87" s="80"/>
      <c r="E87" s="80"/>
      <c r="F87" s="128"/>
      <c r="G87" s="121"/>
      <c r="H87" s="78"/>
    </row>
    <row r="88" spans="1:8" ht="11.45" customHeight="1" x14ac:dyDescent="0.2">
      <c r="A88" s="76">
        <v>44</v>
      </c>
      <c r="B88" s="34"/>
      <c r="C88" s="68" t="s">
        <v>99</v>
      </c>
      <c r="D88" s="24"/>
      <c r="E88" s="24"/>
      <c r="F88" s="82"/>
      <c r="G88" s="122"/>
      <c r="H88" s="69">
        <v>44</v>
      </c>
    </row>
    <row r="89" spans="1:8" ht="11.45" customHeight="1" x14ac:dyDescent="0.2">
      <c r="A89" s="77"/>
      <c r="B89" s="44"/>
      <c r="C89" s="71" t="s">
        <v>100</v>
      </c>
      <c r="D89" s="72"/>
      <c r="E89" s="72"/>
      <c r="F89" s="128"/>
      <c r="G89" s="121"/>
      <c r="H89" s="78"/>
    </row>
    <row r="90" spans="1:8" ht="11.45" customHeight="1" x14ac:dyDescent="0.2">
      <c r="A90" s="76">
        <v>45</v>
      </c>
      <c r="B90" s="34"/>
      <c r="C90" s="68" t="s">
        <v>101</v>
      </c>
      <c r="D90" s="24"/>
      <c r="E90" s="24"/>
      <c r="F90" s="82"/>
      <c r="G90" s="122"/>
      <c r="H90" s="69">
        <v>45</v>
      </c>
    </row>
    <row r="91" spans="1:8" ht="11.45" customHeight="1" x14ac:dyDescent="0.2">
      <c r="A91" s="76">
        <f>A90+1</f>
        <v>46</v>
      </c>
      <c r="B91" s="34"/>
      <c r="C91" s="68" t="s">
        <v>102</v>
      </c>
      <c r="D91" s="24"/>
      <c r="E91" s="24"/>
      <c r="F91" s="82">
        <f>+F85-F90-F88</f>
        <v>6777539</v>
      </c>
      <c r="G91" s="122">
        <f>+G85-G90-G88</f>
        <v>7780007</v>
      </c>
      <c r="H91" s="69">
        <f>H90+1</f>
        <v>46</v>
      </c>
    </row>
    <row r="92" spans="1:8" ht="11.45" customHeight="1" x14ac:dyDescent="0.2">
      <c r="A92" s="77"/>
      <c r="B92" s="44"/>
      <c r="C92" s="71" t="s">
        <v>103</v>
      </c>
      <c r="D92" s="72"/>
      <c r="E92" s="72"/>
      <c r="F92" s="128"/>
      <c r="G92" s="121"/>
      <c r="H92" s="78"/>
    </row>
    <row r="93" spans="1:8" ht="11.45" customHeight="1" x14ac:dyDescent="0.2">
      <c r="A93" s="77"/>
      <c r="B93" s="44"/>
      <c r="C93" s="79" t="s">
        <v>104</v>
      </c>
      <c r="D93" s="80"/>
      <c r="E93" s="80"/>
      <c r="F93" s="128"/>
      <c r="G93" s="121"/>
      <c r="H93" s="78"/>
    </row>
    <row r="94" spans="1:8" ht="11.45" customHeight="1" x14ac:dyDescent="0.2">
      <c r="A94" s="76">
        <v>47</v>
      </c>
      <c r="B94" s="34" t="s">
        <v>58</v>
      </c>
      <c r="C94" s="68" t="s">
        <v>105</v>
      </c>
      <c r="D94" s="24"/>
      <c r="E94" s="24"/>
      <c r="F94" s="82">
        <v>1360221</v>
      </c>
      <c r="G94" s="123">
        <v>1578619</v>
      </c>
      <c r="H94" s="69">
        <v>47</v>
      </c>
    </row>
    <row r="95" spans="1:8" ht="11.45" customHeight="1" x14ac:dyDescent="0.2">
      <c r="A95" s="76">
        <f>A94+1</f>
        <v>48</v>
      </c>
      <c r="B95" s="34" t="s">
        <v>58</v>
      </c>
      <c r="C95" s="68" t="s">
        <v>106</v>
      </c>
      <c r="D95" s="24"/>
      <c r="E95" s="24"/>
      <c r="F95" s="82">
        <v>171921</v>
      </c>
      <c r="G95" s="122">
        <v>210215</v>
      </c>
      <c r="H95" s="69">
        <f>H94+1</f>
        <v>48</v>
      </c>
    </row>
    <row r="96" spans="1:8" ht="11.45" customHeight="1" x14ac:dyDescent="0.2">
      <c r="A96" s="76">
        <f>A95+1</f>
        <v>49</v>
      </c>
      <c r="B96" s="34" t="s">
        <v>58</v>
      </c>
      <c r="C96" s="68" t="s">
        <v>107</v>
      </c>
      <c r="D96" s="24"/>
      <c r="E96" s="24"/>
      <c r="F96" s="82">
        <v>567</v>
      </c>
      <c r="G96" s="122">
        <v>0</v>
      </c>
      <c r="H96" s="69">
        <f>H95+1</f>
        <v>49</v>
      </c>
    </row>
    <row r="97" spans="1:8" ht="11.45" customHeight="1" x14ac:dyDescent="0.2">
      <c r="A97" s="76">
        <f>A96+1</f>
        <v>50</v>
      </c>
      <c r="B97" s="34" t="s">
        <v>58</v>
      </c>
      <c r="C97" s="68" t="s">
        <v>108</v>
      </c>
      <c r="D97" s="24"/>
      <c r="E97" s="24"/>
      <c r="F97" s="82">
        <v>985717</v>
      </c>
      <c r="G97" s="122">
        <v>1115003</v>
      </c>
      <c r="H97" s="69">
        <f>H96+1</f>
        <v>50</v>
      </c>
    </row>
    <row r="98" spans="1:8" ht="11.45" customHeight="1" x14ac:dyDescent="0.2">
      <c r="A98" s="76">
        <f>A97+1</f>
        <v>51</v>
      </c>
      <c r="B98" s="34"/>
      <c r="C98" s="68" t="s">
        <v>109</v>
      </c>
      <c r="D98" s="24"/>
      <c r="E98" s="24"/>
      <c r="F98" s="82">
        <f>SUM(F94:F97)</f>
        <v>2518426</v>
      </c>
      <c r="G98" s="122">
        <f>SUM(G94:G97)</f>
        <v>2903837</v>
      </c>
      <c r="H98" s="69">
        <f>H97+1</f>
        <v>51</v>
      </c>
    </row>
    <row r="99" spans="1:8" ht="11.45" customHeight="1" x14ac:dyDescent="0.2">
      <c r="A99" s="76">
        <f>A98+1</f>
        <v>52</v>
      </c>
      <c r="B99" s="34"/>
      <c r="C99" s="68" t="s">
        <v>110</v>
      </c>
      <c r="D99" s="24"/>
      <c r="E99" s="24"/>
      <c r="F99" s="82">
        <f>+F91-F98</f>
        <v>4259113</v>
      </c>
      <c r="G99" s="122">
        <f>+G91-G98</f>
        <v>4876170</v>
      </c>
      <c r="H99" s="69">
        <f>H98+1</f>
        <v>52</v>
      </c>
    </row>
    <row r="100" spans="1:8" ht="11.45" customHeight="1" x14ac:dyDescent="0.2">
      <c r="A100" s="77"/>
      <c r="B100" s="44"/>
      <c r="C100" s="71" t="s">
        <v>111</v>
      </c>
      <c r="D100" s="72"/>
      <c r="E100" s="72"/>
      <c r="F100" s="128"/>
      <c r="G100" s="121"/>
      <c r="H100" s="78"/>
    </row>
    <row r="101" spans="1:8" ht="11.45" customHeight="1" x14ac:dyDescent="0.2">
      <c r="A101" s="77">
        <v>53</v>
      </c>
      <c r="B101" s="44"/>
      <c r="C101" s="79" t="s">
        <v>112</v>
      </c>
      <c r="D101" s="80"/>
      <c r="E101" s="80"/>
      <c r="F101" s="128"/>
      <c r="G101" s="121"/>
      <c r="H101" s="78">
        <v>53</v>
      </c>
    </row>
    <row r="102" spans="1:8" ht="11.45" customHeight="1" x14ac:dyDescent="0.2">
      <c r="A102" s="76"/>
      <c r="B102" s="34"/>
      <c r="C102" s="68" t="s">
        <v>113</v>
      </c>
      <c r="D102" s="24"/>
      <c r="E102" s="24"/>
      <c r="F102" s="82"/>
      <c r="G102" s="122"/>
      <c r="H102" s="69"/>
    </row>
    <row r="103" spans="1:8" ht="11.45" customHeight="1" x14ac:dyDescent="0.2">
      <c r="A103" s="77">
        <f>A101+1</f>
        <v>54</v>
      </c>
      <c r="B103" s="44"/>
      <c r="C103" s="79" t="s">
        <v>114</v>
      </c>
      <c r="D103" s="80"/>
      <c r="E103" s="80"/>
      <c r="F103" s="128"/>
      <c r="G103" s="121"/>
      <c r="H103" s="78">
        <f>H101+1</f>
        <v>54</v>
      </c>
    </row>
    <row r="104" spans="1:8" ht="11.45" customHeight="1" x14ac:dyDescent="0.2">
      <c r="A104" s="76"/>
      <c r="B104" s="34"/>
      <c r="C104" s="68" t="s">
        <v>115</v>
      </c>
      <c r="D104" s="24"/>
      <c r="E104" s="24"/>
      <c r="F104" s="82"/>
      <c r="G104" s="122"/>
      <c r="H104" s="69"/>
    </row>
    <row r="105" spans="1:8" ht="11.45" customHeight="1" x14ac:dyDescent="0.2">
      <c r="A105" s="76">
        <f>A103+1</f>
        <v>55</v>
      </c>
      <c r="B105" s="34"/>
      <c r="C105" s="68" t="s">
        <v>116</v>
      </c>
      <c r="D105" s="24"/>
      <c r="E105" s="24"/>
      <c r="F105" s="82">
        <f>SUM(F99:F104)</f>
        <v>4259113</v>
      </c>
      <c r="G105" s="122">
        <f>SUM(G99:G104)</f>
        <v>4876170</v>
      </c>
      <c r="H105" s="69">
        <f>H103+1</f>
        <v>55</v>
      </c>
    </row>
    <row r="106" spans="1:8" ht="11.45" customHeight="1" x14ac:dyDescent="0.2">
      <c r="A106" s="77"/>
      <c r="B106" s="44"/>
      <c r="C106" s="71" t="s">
        <v>117</v>
      </c>
      <c r="D106" s="72"/>
      <c r="E106" s="72"/>
      <c r="F106" s="128"/>
      <c r="G106" s="121"/>
      <c r="H106" s="78"/>
    </row>
    <row r="107" spans="1:8" ht="11.45" customHeight="1" x14ac:dyDescent="0.2">
      <c r="A107" s="76">
        <v>56</v>
      </c>
      <c r="B107" s="34"/>
      <c r="C107" s="68" t="s">
        <v>118</v>
      </c>
      <c r="D107" s="24"/>
      <c r="E107" s="24"/>
      <c r="F107" s="82"/>
      <c r="G107" s="122"/>
      <c r="H107" s="69">
        <v>56</v>
      </c>
    </row>
    <row r="108" spans="1:8" ht="11.45" customHeight="1" x14ac:dyDescent="0.2">
      <c r="A108" s="76">
        <f>A107+1</f>
        <v>57</v>
      </c>
      <c r="B108" s="34"/>
      <c r="C108" s="68" t="s">
        <v>119</v>
      </c>
      <c r="D108" s="24"/>
      <c r="E108" s="24"/>
      <c r="F108" s="82"/>
      <c r="G108" s="122"/>
      <c r="H108" s="69">
        <f>H107+1</f>
        <v>57</v>
      </c>
    </row>
    <row r="109" spans="1:8" ht="11.45" customHeight="1" x14ac:dyDescent="0.2">
      <c r="A109" s="76">
        <f>A108+1</f>
        <v>58</v>
      </c>
      <c r="B109" s="34"/>
      <c r="C109" s="68" t="s">
        <v>120</v>
      </c>
      <c r="D109" s="24"/>
      <c r="E109" s="24"/>
      <c r="F109" s="82"/>
      <c r="G109" s="122"/>
      <c r="H109" s="69">
        <f>H108+1</f>
        <v>58</v>
      </c>
    </row>
    <row r="110" spans="1:8" ht="11.45" customHeight="1" x14ac:dyDescent="0.2">
      <c r="A110" s="83">
        <f>A109+1</f>
        <v>59</v>
      </c>
      <c r="B110" s="84"/>
      <c r="C110" s="85" t="s">
        <v>121</v>
      </c>
      <c r="D110" s="86"/>
      <c r="E110" s="86"/>
      <c r="F110" s="129">
        <f>SUM(F107:F109)</f>
        <v>0</v>
      </c>
      <c r="G110" s="124">
        <v>0</v>
      </c>
      <c r="H110" s="87">
        <f>H109+1</f>
        <v>59</v>
      </c>
    </row>
    <row r="111" spans="1:8" ht="11.45" customHeight="1" x14ac:dyDescent="0.2">
      <c r="A111" s="77">
        <f>A110+1</f>
        <v>60</v>
      </c>
      <c r="B111" s="44"/>
      <c r="C111" s="79" t="s">
        <v>122</v>
      </c>
      <c r="D111" s="80"/>
      <c r="E111" s="80"/>
      <c r="F111" s="128"/>
      <c r="G111" s="121"/>
      <c r="H111" s="78">
        <f>H110+1</f>
        <v>60</v>
      </c>
    </row>
    <row r="112" spans="1:8" ht="11.45" customHeight="1" x14ac:dyDescent="0.2">
      <c r="A112" s="76"/>
      <c r="B112" s="34"/>
      <c r="C112" s="68" t="s">
        <v>123</v>
      </c>
      <c r="D112" s="24"/>
      <c r="E112" s="24"/>
      <c r="F112" s="82"/>
      <c r="G112" s="122"/>
      <c r="H112" s="69"/>
    </row>
    <row r="113" spans="1:8" ht="11.45" customHeight="1" x14ac:dyDescent="0.2">
      <c r="A113" s="76">
        <f>A111+1</f>
        <v>61</v>
      </c>
      <c r="B113" s="34" t="s">
        <v>58</v>
      </c>
      <c r="C113" s="68" t="s">
        <v>124</v>
      </c>
      <c r="D113" s="24"/>
      <c r="E113" s="24"/>
      <c r="F113" s="82">
        <f>+F105+F110+F112</f>
        <v>4259113</v>
      </c>
      <c r="G113" s="122">
        <f>+G105+G110+G112</f>
        <v>4876170</v>
      </c>
      <c r="H113" s="69">
        <f>H111+1</f>
        <v>61</v>
      </c>
    </row>
    <row r="114" spans="1:8" ht="11.45" customHeight="1" x14ac:dyDescent="0.2">
      <c r="A114" s="114">
        <v>62</v>
      </c>
      <c r="B114" s="115"/>
      <c r="C114" s="116" t="s">
        <v>136</v>
      </c>
      <c r="D114" s="117"/>
      <c r="E114" s="117"/>
      <c r="F114" s="118"/>
      <c r="G114" s="125"/>
      <c r="H114" s="119">
        <v>62</v>
      </c>
    </row>
    <row r="115" spans="1:8" ht="11.45" customHeight="1" x14ac:dyDescent="0.2">
      <c r="A115" s="151">
        <v>63</v>
      </c>
      <c r="B115" s="152"/>
      <c r="C115" s="153" t="s">
        <v>137</v>
      </c>
      <c r="D115" s="154"/>
      <c r="E115" s="154"/>
      <c r="F115" s="155"/>
      <c r="G115" s="156"/>
      <c r="H115" s="157">
        <v>63</v>
      </c>
    </row>
    <row r="116" spans="1:8" ht="11.45" customHeight="1" x14ac:dyDescent="0.2">
      <c r="A116" s="151">
        <v>64</v>
      </c>
      <c r="B116" s="152"/>
      <c r="C116" s="153" t="s">
        <v>138</v>
      </c>
      <c r="D116" s="154"/>
      <c r="E116" s="154"/>
      <c r="F116" s="155"/>
      <c r="G116" s="156"/>
      <c r="H116" s="157">
        <v>64</v>
      </c>
    </row>
    <row r="117" spans="1:8" ht="11.45" customHeight="1" x14ac:dyDescent="0.2">
      <c r="A117" s="151">
        <v>65</v>
      </c>
      <c r="B117" s="152"/>
      <c r="C117" s="153" t="s">
        <v>139</v>
      </c>
      <c r="D117" s="154"/>
      <c r="E117" s="154"/>
      <c r="F117" s="155"/>
      <c r="G117" s="156"/>
      <c r="H117" s="157">
        <v>65</v>
      </c>
    </row>
    <row r="118" spans="1:8" ht="11.45" customHeight="1" x14ac:dyDescent="0.2">
      <c r="A118" s="158"/>
      <c r="B118" s="44"/>
      <c r="C118" s="88" t="s">
        <v>125</v>
      </c>
      <c r="D118" s="72"/>
      <c r="E118" s="72"/>
      <c r="F118" s="128"/>
      <c r="G118" s="121"/>
      <c r="H118" s="89"/>
    </row>
    <row r="119" spans="1:8" ht="11.45" customHeight="1" x14ac:dyDescent="0.2">
      <c r="A119" s="76">
        <v>66</v>
      </c>
      <c r="B119" s="34" t="s">
        <v>58</v>
      </c>
      <c r="C119" s="68" t="s">
        <v>126</v>
      </c>
      <c r="D119" s="24"/>
      <c r="E119" s="24"/>
      <c r="F119" s="82">
        <f>+D41</f>
        <v>6599951</v>
      </c>
      <c r="G119" s="122">
        <f>+E41</f>
        <v>7653202</v>
      </c>
      <c r="H119" s="69">
        <v>66</v>
      </c>
    </row>
    <row r="120" spans="1:8" ht="11.45" customHeight="1" x14ac:dyDescent="0.2">
      <c r="A120" s="76">
        <v>67</v>
      </c>
      <c r="B120" s="34" t="s">
        <v>58</v>
      </c>
      <c r="C120" s="68" t="s">
        <v>127</v>
      </c>
      <c r="D120" s="24"/>
      <c r="E120" s="24"/>
      <c r="F120" s="82">
        <f>+F94+F95+F96</f>
        <v>1532709</v>
      </c>
      <c r="G120" s="122">
        <f>+G94+G95+G96</f>
        <v>1788834</v>
      </c>
      <c r="H120" s="69">
        <v>67</v>
      </c>
    </row>
    <row r="121" spans="1:8" ht="11.45" customHeight="1" x14ac:dyDescent="0.2">
      <c r="A121" s="76">
        <v>68</v>
      </c>
      <c r="B121" s="34" t="s">
        <v>58</v>
      </c>
      <c r="C121" s="68" t="s">
        <v>128</v>
      </c>
      <c r="D121" s="24"/>
      <c r="E121" s="24"/>
      <c r="F121" s="82">
        <f>+F97</f>
        <v>985717</v>
      </c>
      <c r="G121" s="122">
        <f>+G97</f>
        <v>1115003</v>
      </c>
      <c r="H121" s="69">
        <v>68</v>
      </c>
    </row>
    <row r="122" spans="1:8" ht="11.45" customHeight="1" x14ac:dyDescent="0.2">
      <c r="A122" s="159">
        <v>69</v>
      </c>
      <c r="B122" s="34"/>
      <c r="C122" s="68" t="s">
        <v>129</v>
      </c>
      <c r="D122" s="24"/>
      <c r="E122" s="24"/>
      <c r="F122" s="82">
        <v>12848</v>
      </c>
      <c r="G122" s="122">
        <v>12848</v>
      </c>
      <c r="H122" s="81">
        <v>69</v>
      </c>
    </row>
    <row r="123" spans="1:8" ht="11.45" customHeight="1" x14ac:dyDescent="0.2">
      <c r="A123" s="76">
        <v>70</v>
      </c>
      <c r="B123" s="34"/>
      <c r="C123" s="68" t="s">
        <v>130</v>
      </c>
      <c r="D123" s="24"/>
      <c r="E123" s="24"/>
      <c r="F123" s="82"/>
      <c r="G123" s="122"/>
      <c r="H123" s="69">
        <v>70</v>
      </c>
    </row>
    <row r="124" spans="1:8" ht="11.45" customHeight="1" thickBot="1" x14ac:dyDescent="0.25">
      <c r="A124" s="76">
        <f>A123+1</f>
        <v>71</v>
      </c>
      <c r="B124" s="34"/>
      <c r="C124" s="68" t="s">
        <v>131</v>
      </c>
      <c r="D124" s="24"/>
      <c r="E124" s="24"/>
      <c r="F124" s="130">
        <f>+F119-F120-F121-F122+F123</f>
        <v>4068677</v>
      </c>
      <c r="G124" s="126">
        <f>+G119-G120-G121-G122+G123</f>
        <v>4736517</v>
      </c>
      <c r="H124" s="69">
        <f>H123+1</f>
        <v>71</v>
      </c>
    </row>
    <row r="125" spans="1:8" s="93" customFormat="1" ht="11.45" customHeight="1" x14ac:dyDescent="0.2">
      <c r="A125" s="90"/>
      <c r="B125" s="91"/>
      <c r="C125" s="79"/>
      <c r="D125" s="80"/>
      <c r="E125" s="80"/>
      <c r="F125" s="92"/>
      <c r="G125" s="79"/>
      <c r="H125" s="78"/>
    </row>
    <row r="126" spans="1:8" s="93" customFormat="1" ht="11.45" customHeight="1" x14ac:dyDescent="0.2">
      <c r="A126" s="90"/>
      <c r="B126" s="91"/>
      <c r="C126" s="79"/>
      <c r="D126" s="80"/>
      <c r="E126" s="80"/>
      <c r="F126" s="94"/>
      <c r="G126" s="80"/>
      <c r="H126" s="78"/>
    </row>
    <row r="127" spans="1:8" s="93" customFormat="1" ht="11.45" customHeight="1" x14ac:dyDescent="0.2">
      <c r="A127" s="90"/>
      <c r="B127" s="91"/>
      <c r="C127" s="79"/>
      <c r="D127" s="80"/>
      <c r="E127" s="80"/>
      <c r="F127" s="80"/>
      <c r="G127" s="80"/>
      <c r="H127" s="78"/>
    </row>
    <row r="128" spans="1:8" s="93" customFormat="1" ht="11.45" customHeight="1" x14ac:dyDescent="0.2">
      <c r="A128" s="90"/>
      <c r="B128" s="91"/>
      <c r="C128" s="79"/>
      <c r="D128" s="80"/>
      <c r="E128" s="80"/>
      <c r="F128" s="80"/>
      <c r="G128" s="80"/>
      <c r="H128" s="78"/>
    </row>
    <row r="129" spans="1:8" s="93" customFormat="1" ht="11.45" customHeight="1" x14ac:dyDescent="0.2">
      <c r="A129" s="90"/>
      <c r="B129" s="91"/>
      <c r="C129" s="79"/>
      <c r="D129" s="80"/>
      <c r="E129" s="80"/>
      <c r="F129" s="80"/>
      <c r="G129" s="80"/>
      <c r="H129" s="78"/>
    </row>
    <row r="130" spans="1:8" s="93" customFormat="1" ht="11.45" customHeight="1" x14ac:dyDescent="0.2">
      <c r="A130" s="90"/>
      <c r="B130" s="91"/>
      <c r="C130" s="79"/>
      <c r="D130" s="80"/>
      <c r="E130" s="80"/>
      <c r="F130" s="80"/>
      <c r="G130" s="80"/>
      <c r="H130" s="78"/>
    </row>
    <row r="131" spans="1:8" s="93" customFormat="1" ht="11.45" customHeight="1" x14ac:dyDescent="0.2">
      <c r="A131" s="90"/>
      <c r="B131" s="91"/>
      <c r="C131" s="79"/>
      <c r="D131" s="80"/>
      <c r="E131" s="80"/>
      <c r="F131" s="80"/>
      <c r="G131" s="80"/>
      <c r="H131" s="78"/>
    </row>
    <row r="132" spans="1:8" s="93" customFormat="1" ht="11.45" customHeight="1" x14ac:dyDescent="0.2">
      <c r="A132" s="90"/>
      <c r="B132" s="91"/>
      <c r="C132" s="79"/>
      <c r="D132" s="80"/>
      <c r="E132" s="80"/>
      <c r="F132" s="80"/>
      <c r="G132" s="80"/>
      <c r="H132" s="78"/>
    </row>
    <row r="133" spans="1:8" s="93" customFormat="1" ht="11.45" customHeight="1" x14ac:dyDescent="0.2">
      <c r="A133" s="90"/>
      <c r="B133" s="91"/>
      <c r="C133" s="79"/>
      <c r="D133" s="80"/>
      <c r="E133" s="80"/>
      <c r="F133" s="80"/>
      <c r="G133" s="80"/>
      <c r="H133" s="78"/>
    </row>
    <row r="134" spans="1:8" s="93" customFormat="1" ht="13.5" customHeight="1" x14ac:dyDescent="0.2">
      <c r="A134" s="90"/>
      <c r="B134" s="91"/>
      <c r="C134" s="79"/>
      <c r="D134" s="80"/>
      <c r="E134" s="80"/>
      <c r="F134" s="80"/>
      <c r="G134" s="80"/>
      <c r="H134" s="78"/>
    </row>
    <row r="135" spans="1:8" s="93" customFormat="1" ht="11.25" customHeight="1" x14ac:dyDescent="0.2">
      <c r="A135" s="90"/>
      <c r="B135" s="91"/>
      <c r="C135" s="79"/>
      <c r="D135" s="80"/>
      <c r="E135" s="80"/>
      <c r="F135" s="80"/>
      <c r="G135" s="80"/>
      <c r="H135" s="78"/>
    </row>
    <row r="136" spans="1:8" s="93" customFormat="1" ht="11.45" customHeight="1" x14ac:dyDescent="0.2">
      <c r="A136" s="90"/>
      <c r="B136" s="91"/>
      <c r="C136" s="79"/>
      <c r="D136" s="80"/>
      <c r="E136" s="80"/>
      <c r="F136" s="80"/>
      <c r="G136" s="80"/>
      <c r="H136" s="78"/>
    </row>
    <row r="137" spans="1:8" s="93" customFormat="1" ht="11.45" customHeight="1" x14ac:dyDescent="0.2">
      <c r="A137" s="90"/>
      <c r="B137" s="91"/>
      <c r="C137" s="79"/>
      <c r="D137" s="80"/>
      <c r="E137" s="80"/>
      <c r="F137" s="80"/>
      <c r="G137" s="80"/>
      <c r="H137" s="78"/>
    </row>
    <row r="138" spans="1:8" s="93" customFormat="1" ht="11.45" customHeight="1" x14ac:dyDescent="0.2">
      <c r="A138" s="95"/>
      <c r="B138" s="96"/>
      <c r="C138" s="97"/>
      <c r="D138" s="97"/>
      <c r="E138" s="97"/>
      <c r="F138" s="97"/>
      <c r="G138" s="98"/>
      <c r="H138" s="99"/>
    </row>
    <row r="139" spans="1:8" s="5" customFormat="1" ht="9" x14ac:dyDescent="0.15">
      <c r="A139" s="100" t="s">
        <v>88</v>
      </c>
      <c r="B139" s="101"/>
      <c r="C139" s="80"/>
      <c r="D139" s="80"/>
      <c r="E139" s="80"/>
      <c r="F139" s="80"/>
      <c r="G139" s="80"/>
      <c r="H139" s="80"/>
    </row>
    <row r="140" spans="1:8" s="5" customFormat="1" ht="9" x14ac:dyDescent="0.15">
      <c r="A140" s="1">
        <v>18</v>
      </c>
      <c r="B140" s="1"/>
      <c r="C140" s="2"/>
      <c r="D140" s="2"/>
      <c r="E140" s="2"/>
      <c r="F140" s="3"/>
      <c r="G140" s="17"/>
      <c r="H140" s="4" t="s">
        <v>142</v>
      </c>
    </row>
    <row r="141" spans="1:8" ht="11.45" customHeight="1" x14ac:dyDescent="0.2">
      <c r="A141" s="102"/>
      <c r="B141" s="59"/>
      <c r="C141" s="59"/>
      <c r="D141" s="59"/>
      <c r="E141" s="59"/>
      <c r="F141" s="59"/>
      <c r="G141" s="103"/>
      <c r="H141" s="104"/>
    </row>
    <row r="142" spans="1:8" ht="11.45" customHeight="1" x14ac:dyDescent="0.2">
      <c r="A142" s="160" t="s">
        <v>134</v>
      </c>
      <c r="B142" s="161"/>
      <c r="C142" s="161"/>
      <c r="D142" s="161"/>
      <c r="E142" s="161"/>
      <c r="F142" s="161"/>
      <c r="G142" s="161"/>
      <c r="H142" s="162"/>
    </row>
    <row r="143" spans="1:8" ht="11.45" customHeight="1" x14ac:dyDescent="0.2">
      <c r="A143" s="166"/>
      <c r="B143" s="161"/>
      <c r="C143" s="161"/>
      <c r="D143" s="161"/>
      <c r="E143" s="161"/>
      <c r="F143" s="161"/>
      <c r="G143" s="161"/>
      <c r="H143" s="162"/>
    </row>
    <row r="144" spans="1:8" ht="11.45" customHeight="1" x14ac:dyDescent="0.2">
      <c r="A144" s="105"/>
      <c r="B144" s="63"/>
      <c r="C144" s="63"/>
      <c r="D144" s="63"/>
      <c r="E144" s="63"/>
      <c r="F144" s="63"/>
      <c r="G144" s="72"/>
      <c r="H144" s="106"/>
    </row>
    <row r="145" spans="1:8" ht="11.45" customHeight="1" x14ac:dyDescent="0.2">
      <c r="A145" s="105"/>
      <c r="B145" s="63"/>
      <c r="C145" s="63"/>
      <c r="D145" s="63"/>
      <c r="E145" s="63"/>
      <c r="F145" s="63"/>
      <c r="G145" s="72"/>
      <c r="H145" s="106"/>
    </row>
    <row r="146" spans="1:8" ht="11.45" customHeight="1" x14ac:dyDescent="0.2">
      <c r="A146" s="105"/>
      <c r="B146" s="63"/>
      <c r="C146" s="63"/>
      <c r="D146" s="63"/>
      <c r="E146" s="63"/>
      <c r="F146" s="63"/>
      <c r="G146" s="72"/>
      <c r="H146" s="106"/>
    </row>
    <row r="147" spans="1:8" ht="11.45" customHeight="1" x14ac:dyDescent="0.2">
      <c r="A147" s="105"/>
      <c r="B147" s="63"/>
      <c r="C147" s="63"/>
      <c r="D147" s="63"/>
      <c r="E147" s="63"/>
      <c r="F147" s="63"/>
      <c r="G147" s="72"/>
      <c r="H147" s="106"/>
    </row>
    <row r="148" spans="1:8" ht="11.45" customHeight="1" x14ac:dyDescent="0.2">
      <c r="A148" s="105"/>
      <c r="B148" s="63"/>
      <c r="C148" s="63"/>
      <c r="D148" s="63"/>
      <c r="E148" s="63"/>
      <c r="F148" s="63"/>
      <c r="G148" s="72"/>
      <c r="H148" s="106"/>
    </row>
    <row r="149" spans="1:8" ht="11.45" customHeight="1" x14ac:dyDescent="0.2">
      <c r="A149" s="105"/>
      <c r="B149" s="63"/>
      <c r="C149" s="63"/>
      <c r="D149" s="63"/>
      <c r="E149" s="63"/>
      <c r="F149" s="63"/>
      <c r="G149" s="72"/>
      <c r="H149" s="106"/>
    </row>
    <row r="150" spans="1:8" ht="11.45" customHeight="1" x14ac:dyDescent="0.2">
      <c r="A150" s="163"/>
      <c r="B150" s="164"/>
      <c r="C150" s="164"/>
      <c r="D150" s="164"/>
      <c r="E150" s="164"/>
      <c r="F150" s="164"/>
      <c r="G150" s="164"/>
      <c r="H150" s="165"/>
    </row>
    <row r="151" spans="1:8" ht="11.45" customHeight="1" x14ac:dyDescent="0.2">
      <c r="A151" s="163" t="s">
        <v>133</v>
      </c>
      <c r="B151" s="164"/>
      <c r="C151" s="164"/>
      <c r="D151" s="164"/>
      <c r="E151" s="164"/>
      <c r="F151" s="164"/>
      <c r="G151" s="164"/>
      <c r="H151" s="165"/>
    </row>
    <row r="152" spans="1:8" ht="11.45" customHeight="1" x14ac:dyDescent="0.2">
      <c r="A152" s="105"/>
      <c r="B152" s="63"/>
      <c r="C152" s="63"/>
      <c r="D152" s="63"/>
      <c r="E152" s="63"/>
      <c r="F152" s="63"/>
      <c r="G152" s="72"/>
      <c r="H152" s="106"/>
    </row>
    <row r="153" spans="1:8" ht="11.45" customHeight="1" x14ac:dyDescent="0.2">
      <c r="A153" s="105"/>
      <c r="B153" s="63"/>
      <c r="C153" s="63"/>
      <c r="D153" s="63"/>
      <c r="E153" s="63"/>
      <c r="F153" s="63"/>
      <c r="G153" s="72"/>
      <c r="H153" s="106"/>
    </row>
    <row r="154" spans="1:8" ht="11.45" customHeight="1" x14ac:dyDescent="0.2">
      <c r="A154" s="105"/>
      <c r="B154" s="63"/>
      <c r="C154" s="63"/>
      <c r="D154" s="63"/>
      <c r="E154" s="63"/>
      <c r="F154" s="63"/>
      <c r="G154" s="72"/>
      <c r="H154" s="106"/>
    </row>
    <row r="155" spans="1:8" ht="11.45" customHeight="1" x14ac:dyDescent="0.2">
      <c r="A155" s="105"/>
      <c r="B155" s="63"/>
      <c r="C155" s="63"/>
      <c r="D155" s="63"/>
      <c r="E155" s="63"/>
      <c r="F155" s="63"/>
      <c r="G155" s="72"/>
      <c r="H155" s="106"/>
    </row>
    <row r="156" spans="1:8" ht="11.45" customHeight="1" x14ac:dyDescent="0.2">
      <c r="A156" s="107"/>
      <c r="B156" s="93"/>
      <c r="C156" s="93"/>
      <c r="D156" s="93"/>
      <c r="E156" s="93"/>
      <c r="F156" s="93"/>
      <c r="G156" s="93"/>
      <c r="H156" s="108"/>
    </row>
    <row r="157" spans="1:8" ht="11.45" customHeight="1" x14ac:dyDescent="0.2">
      <c r="A157" s="105"/>
      <c r="B157" s="63"/>
      <c r="C157" s="63"/>
      <c r="D157" s="63"/>
      <c r="E157" s="63"/>
      <c r="F157" s="63"/>
      <c r="G157" s="72"/>
      <c r="H157" s="106"/>
    </row>
    <row r="158" spans="1:8" ht="11.45" customHeight="1" x14ac:dyDescent="0.2">
      <c r="A158" s="105"/>
      <c r="B158" s="63"/>
      <c r="C158" s="63"/>
      <c r="D158" s="63"/>
      <c r="E158" s="63"/>
      <c r="F158" s="63"/>
      <c r="G158" s="72"/>
      <c r="H158" s="106"/>
    </row>
    <row r="159" spans="1:8" ht="11.45" customHeight="1" x14ac:dyDescent="0.2">
      <c r="A159" s="105"/>
      <c r="B159" s="63"/>
      <c r="C159" s="63"/>
      <c r="D159" s="63"/>
      <c r="E159" s="63"/>
      <c r="F159" s="63"/>
      <c r="G159" s="72"/>
      <c r="H159" s="106"/>
    </row>
    <row r="160" spans="1:8" ht="11.45" customHeight="1" x14ac:dyDescent="0.2">
      <c r="A160" s="105"/>
      <c r="B160" s="63"/>
      <c r="C160" s="63"/>
      <c r="D160" s="63"/>
      <c r="E160" s="63"/>
      <c r="F160" s="63"/>
      <c r="G160" s="72"/>
      <c r="H160" s="106"/>
    </row>
    <row r="161" spans="1:8" ht="11.45" customHeight="1" x14ac:dyDescent="0.2">
      <c r="A161" s="105"/>
      <c r="B161" s="63"/>
      <c r="C161" s="63"/>
      <c r="D161" s="63"/>
      <c r="E161" s="63"/>
      <c r="F161" s="63"/>
      <c r="G161" s="72"/>
      <c r="H161" s="106"/>
    </row>
    <row r="162" spans="1:8" ht="11.45" customHeight="1" x14ac:dyDescent="0.2">
      <c r="A162" s="105"/>
      <c r="B162" s="63"/>
      <c r="C162" s="63"/>
      <c r="D162" s="63"/>
      <c r="E162" s="63"/>
      <c r="F162" s="63"/>
      <c r="G162" s="72"/>
      <c r="H162" s="106"/>
    </row>
    <row r="163" spans="1:8" ht="11.45" customHeight="1" x14ac:dyDescent="0.2">
      <c r="A163" s="105"/>
      <c r="B163" s="63"/>
      <c r="C163" s="63"/>
      <c r="D163" s="63"/>
      <c r="E163" s="63"/>
      <c r="F163" s="63"/>
      <c r="G163" s="72"/>
      <c r="H163" s="106"/>
    </row>
    <row r="164" spans="1:8" ht="11.45" customHeight="1" x14ac:dyDescent="0.2">
      <c r="A164" s="105"/>
      <c r="B164" s="63"/>
      <c r="C164" s="63"/>
      <c r="D164" s="63"/>
      <c r="E164" s="63"/>
      <c r="F164" s="63"/>
      <c r="G164" s="72"/>
      <c r="H164" s="106"/>
    </row>
    <row r="165" spans="1:8" ht="11.45" customHeight="1" x14ac:dyDescent="0.2">
      <c r="A165" s="105"/>
      <c r="B165" s="63"/>
      <c r="C165" s="63"/>
      <c r="D165" s="63"/>
      <c r="E165" s="63"/>
      <c r="F165" s="63"/>
      <c r="G165" s="72"/>
      <c r="H165" s="106"/>
    </row>
    <row r="166" spans="1:8" ht="11.45" customHeight="1" x14ac:dyDescent="0.2">
      <c r="A166" s="105"/>
      <c r="B166" s="63"/>
      <c r="C166" s="63"/>
      <c r="D166" s="63"/>
      <c r="E166" s="63"/>
      <c r="F166" s="63"/>
      <c r="G166" s="72"/>
      <c r="H166" s="106"/>
    </row>
    <row r="167" spans="1:8" ht="11.45" customHeight="1" x14ac:dyDescent="0.2">
      <c r="A167" s="105"/>
      <c r="B167" s="63"/>
      <c r="C167" s="63"/>
      <c r="D167" s="63"/>
      <c r="E167" s="63"/>
      <c r="F167" s="63"/>
      <c r="G167" s="72"/>
      <c r="H167" s="106"/>
    </row>
    <row r="168" spans="1:8" ht="11.45" customHeight="1" x14ac:dyDescent="0.2">
      <c r="A168" s="105"/>
      <c r="B168" s="63"/>
      <c r="C168" s="63"/>
      <c r="D168" s="63"/>
      <c r="E168" s="63"/>
      <c r="F168" s="63"/>
      <c r="G168" s="72"/>
      <c r="H168" s="106"/>
    </row>
    <row r="169" spans="1:8" ht="11.45" customHeight="1" x14ac:dyDescent="0.2">
      <c r="A169" s="105"/>
      <c r="B169" s="63"/>
      <c r="C169" s="63"/>
      <c r="D169" s="63"/>
      <c r="E169" s="63"/>
      <c r="F169" s="63"/>
      <c r="G169" s="72"/>
      <c r="H169" s="106"/>
    </row>
    <row r="170" spans="1:8" ht="11.45" customHeight="1" x14ac:dyDescent="0.2">
      <c r="A170" s="62"/>
      <c r="B170" s="63"/>
      <c r="C170" s="63"/>
      <c r="D170" s="63"/>
      <c r="E170" s="63"/>
      <c r="F170" s="63"/>
      <c r="G170" s="72"/>
      <c r="H170" s="106"/>
    </row>
    <row r="171" spans="1:8" ht="11.45" customHeight="1" x14ac:dyDescent="0.2">
      <c r="A171" s="105"/>
      <c r="B171" s="63"/>
      <c r="C171" s="63"/>
      <c r="D171" s="63"/>
      <c r="E171" s="63"/>
      <c r="F171" s="63"/>
      <c r="G171" s="72"/>
      <c r="H171" s="106"/>
    </row>
    <row r="172" spans="1:8" ht="11.45" customHeight="1" x14ac:dyDescent="0.2">
      <c r="A172" s="105"/>
      <c r="B172" s="63"/>
      <c r="C172" s="63"/>
      <c r="D172" s="63"/>
      <c r="E172" s="63"/>
      <c r="F172" s="63"/>
      <c r="G172" s="72"/>
      <c r="H172" s="106"/>
    </row>
    <row r="173" spans="1:8" ht="11.45" customHeight="1" x14ac:dyDescent="0.2">
      <c r="A173" s="105"/>
      <c r="B173" s="63"/>
      <c r="C173" s="63"/>
      <c r="D173" s="63"/>
      <c r="E173" s="63"/>
      <c r="F173" s="63"/>
      <c r="G173" s="72"/>
      <c r="H173" s="106"/>
    </row>
    <row r="174" spans="1:8" ht="11.45" customHeight="1" x14ac:dyDescent="0.2">
      <c r="A174" s="105"/>
      <c r="B174" s="63"/>
      <c r="C174" s="63"/>
      <c r="D174" s="63"/>
      <c r="E174" s="63"/>
      <c r="F174" s="63"/>
      <c r="G174" s="72"/>
      <c r="H174" s="106"/>
    </row>
    <row r="175" spans="1:8" ht="11.45" customHeight="1" x14ac:dyDescent="0.2">
      <c r="A175" s="105"/>
      <c r="B175" s="63"/>
      <c r="C175" s="63"/>
      <c r="D175" s="63"/>
      <c r="E175" s="63"/>
      <c r="F175" s="63"/>
      <c r="G175" s="72"/>
      <c r="H175" s="106"/>
    </row>
    <row r="176" spans="1:8" ht="11.45" customHeight="1" x14ac:dyDescent="0.2">
      <c r="A176" s="105"/>
      <c r="B176" s="63"/>
      <c r="C176" s="63"/>
      <c r="D176" s="63"/>
      <c r="E176" s="63"/>
      <c r="F176" s="63"/>
      <c r="G176" s="72"/>
      <c r="H176" s="106"/>
    </row>
    <row r="177" spans="1:8" ht="11.45" customHeight="1" x14ac:dyDescent="0.2">
      <c r="A177" s="105"/>
      <c r="B177" s="63"/>
      <c r="C177" s="63"/>
      <c r="D177" s="63"/>
      <c r="E177" s="63"/>
      <c r="F177" s="63"/>
      <c r="G177" s="72"/>
      <c r="H177" s="106"/>
    </row>
    <row r="178" spans="1:8" ht="11.45" customHeight="1" x14ac:dyDescent="0.2">
      <c r="A178" s="105"/>
      <c r="B178" s="63"/>
      <c r="C178" s="63"/>
      <c r="D178" s="63"/>
      <c r="E178" s="63"/>
      <c r="F178" s="63"/>
      <c r="G178" s="72"/>
      <c r="H178" s="106"/>
    </row>
    <row r="179" spans="1:8" ht="11.45" customHeight="1" x14ac:dyDescent="0.2">
      <c r="A179" s="105"/>
      <c r="B179" s="63"/>
      <c r="C179" s="63"/>
      <c r="D179" s="63"/>
      <c r="E179" s="63"/>
      <c r="F179" s="63"/>
      <c r="G179" s="72"/>
      <c r="H179" s="106"/>
    </row>
    <row r="180" spans="1:8" ht="11.45" customHeight="1" x14ac:dyDescent="0.2">
      <c r="A180" s="105"/>
      <c r="B180" s="63"/>
      <c r="C180" s="63"/>
      <c r="D180" s="63"/>
      <c r="E180" s="63"/>
      <c r="F180" s="63"/>
      <c r="G180" s="72"/>
      <c r="H180" s="106"/>
    </row>
    <row r="181" spans="1:8" ht="11.45" customHeight="1" x14ac:dyDescent="0.2">
      <c r="A181" s="105"/>
      <c r="B181" s="63"/>
      <c r="C181" s="63"/>
      <c r="D181" s="63"/>
      <c r="E181" s="63"/>
      <c r="F181" s="63"/>
      <c r="G181" s="72"/>
      <c r="H181" s="106"/>
    </row>
    <row r="182" spans="1:8" ht="11.45" customHeight="1" x14ac:dyDescent="0.2">
      <c r="A182" s="105"/>
      <c r="B182" s="63"/>
      <c r="C182" s="63"/>
      <c r="D182" s="63"/>
      <c r="E182" s="63"/>
      <c r="F182" s="63"/>
      <c r="G182" s="72"/>
      <c r="H182" s="106"/>
    </row>
    <row r="183" spans="1:8" ht="11.45" customHeight="1" x14ac:dyDescent="0.2">
      <c r="A183" s="105"/>
      <c r="B183" s="63"/>
      <c r="C183" s="63"/>
      <c r="D183" s="63"/>
      <c r="E183" s="63"/>
      <c r="F183" s="63"/>
      <c r="G183" s="72"/>
      <c r="H183" s="106"/>
    </row>
    <row r="184" spans="1:8" ht="11.45" customHeight="1" x14ac:dyDescent="0.2">
      <c r="A184" s="105"/>
      <c r="B184" s="63"/>
      <c r="C184" s="63"/>
      <c r="D184" s="63"/>
      <c r="E184" s="63"/>
      <c r="F184" s="63"/>
      <c r="G184" s="72"/>
      <c r="H184" s="106"/>
    </row>
    <row r="185" spans="1:8" ht="11.45" customHeight="1" x14ac:dyDescent="0.2">
      <c r="A185" s="105"/>
      <c r="B185" s="63"/>
      <c r="C185" s="63"/>
      <c r="D185" s="63"/>
      <c r="E185" s="63"/>
      <c r="F185" s="63"/>
      <c r="G185" s="72"/>
      <c r="H185" s="106"/>
    </row>
    <row r="186" spans="1:8" ht="11.45" customHeight="1" x14ac:dyDescent="0.2">
      <c r="A186" s="105"/>
      <c r="B186" s="63"/>
      <c r="C186" s="63"/>
      <c r="D186" s="63"/>
      <c r="E186" s="63"/>
      <c r="F186" s="63"/>
      <c r="G186" s="72"/>
      <c r="H186" s="106"/>
    </row>
    <row r="187" spans="1:8" ht="11.45" customHeight="1" x14ac:dyDescent="0.2">
      <c r="A187" s="105"/>
      <c r="B187" s="63"/>
      <c r="C187" s="63"/>
      <c r="D187" s="63"/>
      <c r="E187" s="63"/>
      <c r="F187" s="63"/>
      <c r="G187" s="72"/>
      <c r="H187" s="106"/>
    </row>
    <row r="188" spans="1:8" ht="11.45" customHeight="1" x14ac:dyDescent="0.2">
      <c r="A188" s="105"/>
      <c r="B188" s="63"/>
      <c r="C188" s="63"/>
      <c r="D188" s="63"/>
      <c r="E188" s="63"/>
      <c r="F188" s="63"/>
      <c r="G188" s="72"/>
      <c r="H188" s="106"/>
    </row>
    <row r="189" spans="1:8" ht="11.45" customHeight="1" x14ac:dyDescent="0.2">
      <c r="A189" s="105"/>
      <c r="B189" s="63"/>
      <c r="C189" s="63"/>
      <c r="D189" s="63"/>
      <c r="E189" s="63"/>
      <c r="F189" s="63"/>
      <c r="G189" s="72"/>
      <c r="H189" s="106"/>
    </row>
    <row r="190" spans="1:8" ht="11.45" customHeight="1" x14ac:dyDescent="0.2">
      <c r="A190" s="105"/>
      <c r="B190" s="63"/>
      <c r="C190" s="63"/>
      <c r="D190" s="63"/>
      <c r="E190" s="63"/>
      <c r="F190" s="63"/>
      <c r="G190" s="72"/>
      <c r="H190" s="106"/>
    </row>
    <row r="191" spans="1:8" ht="11.45" customHeight="1" x14ac:dyDescent="0.2">
      <c r="A191" s="105"/>
      <c r="B191" s="63"/>
      <c r="C191" s="63"/>
      <c r="D191" s="63"/>
      <c r="E191" s="63"/>
      <c r="F191" s="63"/>
      <c r="G191" s="72"/>
      <c r="H191" s="106"/>
    </row>
    <row r="192" spans="1:8" ht="11.45" customHeight="1" x14ac:dyDescent="0.2">
      <c r="A192" s="105"/>
      <c r="B192" s="63"/>
      <c r="C192" s="63"/>
      <c r="D192" s="63"/>
      <c r="E192" s="63"/>
      <c r="F192" s="63"/>
      <c r="G192" s="72"/>
      <c r="H192" s="106"/>
    </row>
    <row r="193" spans="1:8" ht="11.45" customHeight="1" x14ac:dyDescent="0.2">
      <c r="A193" s="105"/>
      <c r="B193" s="63"/>
      <c r="C193" s="63"/>
      <c r="D193" s="63"/>
      <c r="E193" s="63"/>
      <c r="F193" s="63"/>
      <c r="G193" s="72"/>
      <c r="H193" s="106"/>
    </row>
    <row r="194" spans="1:8" ht="11.45" customHeight="1" x14ac:dyDescent="0.2">
      <c r="A194" s="105"/>
      <c r="B194" s="63"/>
      <c r="C194" s="63"/>
      <c r="D194" s="63"/>
      <c r="E194" s="63"/>
      <c r="F194" s="63"/>
      <c r="G194" s="72"/>
      <c r="H194" s="106"/>
    </row>
    <row r="195" spans="1:8" ht="11.45" customHeight="1" x14ac:dyDescent="0.2">
      <c r="A195" s="105"/>
      <c r="B195" s="63"/>
      <c r="C195" s="63"/>
      <c r="D195" s="63"/>
      <c r="E195" s="63"/>
      <c r="F195" s="63"/>
      <c r="G195" s="72"/>
      <c r="H195" s="106"/>
    </row>
    <row r="196" spans="1:8" ht="11.45" customHeight="1" x14ac:dyDescent="0.2">
      <c r="A196" s="105"/>
      <c r="B196" s="63"/>
      <c r="C196" s="63"/>
      <c r="D196" s="63"/>
      <c r="E196" s="63"/>
      <c r="F196" s="63"/>
      <c r="G196" s="72"/>
      <c r="H196" s="106"/>
    </row>
    <row r="197" spans="1:8" ht="11.45" customHeight="1" x14ac:dyDescent="0.2">
      <c r="A197" s="105"/>
      <c r="B197" s="63"/>
      <c r="C197" s="63"/>
      <c r="D197" s="63"/>
      <c r="E197" s="63"/>
      <c r="F197" s="63"/>
      <c r="G197" s="72"/>
      <c r="H197" s="106"/>
    </row>
    <row r="198" spans="1:8" ht="11.45" customHeight="1" x14ac:dyDescent="0.2">
      <c r="A198" s="105"/>
      <c r="B198" s="63"/>
      <c r="C198" s="63"/>
      <c r="D198" s="63"/>
      <c r="E198" s="63"/>
      <c r="F198" s="63"/>
      <c r="G198" s="72"/>
      <c r="H198" s="106"/>
    </row>
    <row r="199" spans="1:8" ht="11.45" customHeight="1" x14ac:dyDescent="0.2">
      <c r="A199" s="105"/>
      <c r="B199" s="63"/>
      <c r="C199" s="63"/>
      <c r="D199" s="63"/>
      <c r="E199" s="63"/>
      <c r="F199" s="63"/>
      <c r="G199" s="72"/>
      <c r="H199" s="106"/>
    </row>
    <row r="200" spans="1:8" ht="11.45" customHeight="1" x14ac:dyDescent="0.2">
      <c r="A200" s="105"/>
      <c r="B200" s="63"/>
      <c r="C200" s="63"/>
      <c r="D200" s="63"/>
      <c r="E200" s="63"/>
      <c r="F200" s="63"/>
      <c r="G200" s="72"/>
      <c r="H200" s="106"/>
    </row>
    <row r="201" spans="1:8" ht="11.45" customHeight="1" x14ac:dyDescent="0.2">
      <c r="A201" s="105"/>
      <c r="B201" s="63"/>
      <c r="C201" s="63"/>
      <c r="D201" s="63"/>
      <c r="E201" s="63"/>
      <c r="F201" s="63"/>
      <c r="G201" s="72"/>
      <c r="H201" s="106"/>
    </row>
    <row r="202" spans="1:8" ht="11.45" customHeight="1" x14ac:dyDescent="0.2">
      <c r="A202" s="105"/>
      <c r="B202" s="63"/>
      <c r="C202" s="63"/>
      <c r="D202" s="63"/>
      <c r="E202" s="63"/>
      <c r="F202" s="63"/>
      <c r="G202" s="72"/>
      <c r="H202" s="106"/>
    </row>
    <row r="203" spans="1:8" ht="11.45" customHeight="1" x14ac:dyDescent="0.2">
      <c r="A203" s="105"/>
      <c r="B203" s="63"/>
      <c r="C203" s="63"/>
      <c r="D203" s="63"/>
      <c r="E203" s="63"/>
      <c r="F203" s="63"/>
      <c r="G203" s="72"/>
      <c r="H203" s="106"/>
    </row>
    <row r="204" spans="1:8" ht="11.45" customHeight="1" x14ac:dyDescent="0.2">
      <c r="A204" s="105"/>
      <c r="B204" s="63"/>
      <c r="C204" s="63"/>
      <c r="D204" s="63"/>
      <c r="E204" s="63"/>
      <c r="F204" s="63"/>
      <c r="G204" s="72"/>
      <c r="H204" s="106"/>
    </row>
    <row r="205" spans="1:8" ht="11.45" customHeight="1" x14ac:dyDescent="0.2">
      <c r="A205" s="105"/>
      <c r="B205" s="63"/>
      <c r="C205" s="63"/>
      <c r="D205" s="63"/>
      <c r="E205" s="63"/>
      <c r="F205" s="63"/>
      <c r="G205" s="72"/>
      <c r="H205" s="106"/>
    </row>
    <row r="206" spans="1:8" ht="11.45" customHeight="1" x14ac:dyDescent="0.2">
      <c r="A206" s="109"/>
      <c r="B206" s="110"/>
      <c r="C206" s="111"/>
      <c r="D206" s="111"/>
      <c r="E206" s="111"/>
      <c r="F206" s="111"/>
      <c r="G206" s="80"/>
      <c r="H206" s="106"/>
    </row>
    <row r="207" spans="1:8" ht="11.45" customHeight="1" x14ac:dyDescent="0.2">
      <c r="A207" s="109"/>
      <c r="B207" s="110"/>
      <c r="C207" s="111"/>
      <c r="D207" s="111"/>
      <c r="E207" s="111"/>
      <c r="F207" s="111"/>
      <c r="G207" s="80"/>
      <c r="H207" s="106"/>
    </row>
    <row r="208" spans="1:8" x14ac:dyDescent="0.2">
      <c r="A208" s="95"/>
      <c r="B208" s="96"/>
      <c r="C208" s="97"/>
      <c r="D208" s="97"/>
      <c r="E208" s="97"/>
      <c r="F208" s="97"/>
      <c r="G208" s="98"/>
      <c r="H208" s="99"/>
    </row>
    <row r="209" spans="1:8" s="5" customFormat="1" ht="9" x14ac:dyDescent="0.15">
      <c r="A209" s="1"/>
      <c r="B209" s="1"/>
      <c r="C209" s="2"/>
      <c r="D209" s="2"/>
      <c r="E209" s="2"/>
      <c r="F209" s="2"/>
      <c r="G209" s="2"/>
      <c r="H209" s="17" t="s">
        <v>88</v>
      </c>
    </row>
    <row r="210" spans="1:8" x14ac:dyDescent="0.2">
      <c r="A210" s="112"/>
      <c r="B210" s="112"/>
      <c r="C210" s="113"/>
      <c r="D210" s="113"/>
      <c r="E210" s="113"/>
      <c r="F210" s="113"/>
      <c r="G210" s="2"/>
      <c r="H210" s="2"/>
    </row>
    <row r="211" spans="1:8" x14ac:dyDescent="0.2"/>
    <row r="212" spans="1:8" x14ac:dyDescent="0.2"/>
    <row r="213" spans="1:8" x14ac:dyDescent="0.2"/>
    <row r="214" spans="1:8" x14ac:dyDescent="0.2"/>
    <row r="215" spans="1:8" x14ac:dyDescent="0.2"/>
    <row r="216" spans="1:8" x14ac:dyDescent="0.2"/>
    <row r="217" spans="1:8" x14ac:dyDescent="0.2"/>
    <row r="218" spans="1:8" x14ac:dyDescent="0.2"/>
    <row r="219" spans="1:8" x14ac:dyDescent="0.2"/>
    <row r="220" spans="1:8" x14ac:dyDescent="0.2"/>
    <row r="221" spans="1:8" x14ac:dyDescent="0.2"/>
    <row r="222" spans="1:8" x14ac:dyDescent="0.2"/>
    <row r="223" spans="1:8" x14ac:dyDescent="0.2"/>
    <row r="224" spans="1:8" x14ac:dyDescent="0.2"/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  <row r="232" x14ac:dyDescent="0.2"/>
    <row r="233" x14ac:dyDescent="0.2"/>
    <row r="234" x14ac:dyDescent="0.2"/>
    <row r="235" x14ac:dyDescent="0.2"/>
    <row r="236" x14ac:dyDescent="0.2"/>
    <row r="237" x14ac:dyDescent="0.2"/>
    <row r="238" x14ac:dyDescent="0.2"/>
    <row r="239" x14ac:dyDescent="0.2"/>
    <row r="240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</sheetData>
  <mergeCells count="4">
    <mergeCell ref="A142:H142"/>
    <mergeCell ref="A150:H150"/>
    <mergeCell ref="A151:H151"/>
    <mergeCell ref="A143:H143"/>
  </mergeCells>
  <phoneticPr fontId="2" type="noConversion"/>
  <printOptions horizontalCentered="1"/>
  <pageMargins left="1" right="1" top="0.5" bottom="0.5" header="0" footer="0"/>
  <pageSetup orientation="portrait" horizontalDpi="1200" verticalDpi="1200" r:id="rId1"/>
  <headerFooter alignWithMargins="0"/>
  <rowBreaks count="2" manualBreakCount="2">
    <brk id="70" max="16383" man="1"/>
    <brk id="1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 - 16 THRU 18</vt:lpstr>
      <vt:lpstr>'P - 16 THRU 18'!Print_Area</vt:lpstr>
    </vt:vector>
  </TitlesOfParts>
  <Company>BNSF 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BNSF RR</dc:creator>
  <cp:lastModifiedBy>Grimsley, Julie A</cp:lastModifiedBy>
  <cp:lastPrinted>2017-02-12T19:23:42Z</cp:lastPrinted>
  <dcterms:created xsi:type="dcterms:W3CDTF">1999-04-06T18:09:55Z</dcterms:created>
  <dcterms:modified xsi:type="dcterms:W3CDTF">2017-03-30T15:16:30Z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-860954252</vt:i4>
  </property>
  <property fmtid="{D5CDD505-2E9C-101B-9397-08002B2CF9AE}" pid="3" name="_EmailSubject">
    <vt:lpwstr>Sch 210</vt:lpwstr>
  </property>
  <property fmtid="{D5CDD505-2E9C-101B-9397-08002B2CF9AE}" pid="4" name="_AuthorEmail">
    <vt:lpwstr>Stacey.Benningfield@BNSF.com</vt:lpwstr>
  </property>
  <property fmtid="{D5CDD505-2E9C-101B-9397-08002B2CF9AE}" pid="5" name="_AuthorEmailDisplayName">
    <vt:lpwstr>Benningfield, Stacey </vt:lpwstr>
  </property>
  <property fmtid="{D5CDD505-2E9C-101B-9397-08002B2CF9AE}" pid="6" name="_ReviewingToolsShownOnce">
    <vt:lpwstr/>
  </property>
  <property fmtid="{D5CDD505-2E9C-101B-9397-08002B2CF9AE}" pid="7" name="BExAnalyzer_OldName">
    <vt:lpwstr>SCHED 210 - RESULTS OF OPERATIONS.xls</vt:lpwstr>
  </property>
  <property fmtid="{D5CDD505-2E9C-101B-9397-08002B2CF9AE}" pid="8" name="SV_QUERY_LIST_4F35BF76-6C0D-4D9B-82B2-816C12CF3733">
    <vt:lpwstr>empty_477D106A-C0D6-4607-AEBD-E2C9D60EA279</vt:lpwstr>
  </property>
</Properties>
</file>