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120" yWindow="90" windowWidth="15150" windowHeight="8355"/>
  </bookViews>
  <sheets>
    <sheet name="P - 59" sheetId="17" r:id="rId1"/>
  </sheets>
  <externalReferences>
    <externalReference r:id="rId2"/>
  </externalReferences>
  <definedNames>
    <definedName name="\A">#REF!</definedName>
    <definedName name="\B">#REF!</definedName>
    <definedName name="_Key1" hidden="1">'[1]Journal Entry'!#REF!</definedName>
    <definedName name="_Key2" hidden="1">'[1]Journal Entry'!#REF!</definedName>
    <definedName name="_Order1" hidden="1">255</definedName>
    <definedName name="_Order2" hidden="1">255</definedName>
    <definedName name="_xlnm.Print_Area" localSheetId="0">'P - 59'!$A$1:$E$66</definedName>
    <definedName name="YTD">#REF!</definedName>
  </definedNames>
  <calcPr calcId="152511"/>
</workbook>
</file>

<file path=xl/calcChain.xml><?xml version="1.0" encoding="utf-8"?>
<calcChain xmlns="http://schemas.openxmlformats.org/spreadsheetml/2006/main">
  <c r="E40" i="17" l="1"/>
  <c r="E43" i="17" s="1"/>
  <c r="E20" i="17"/>
  <c r="E23" i="17"/>
  <c r="E25" i="17" s="1"/>
  <c r="E28" i="17" l="1"/>
  <c r="E29" i="17" s="1"/>
  <c r="E27" i="17"/>
  <c r="E45" i="17" s="1"/>
  <c r="E44" i="17"/>
  <c r="E46" i="17" l="1"/>
  <c r="E30" i="17"/>
  <c r="E47" i="17" s="1"/>
</calcChain>
</file>

<file path=xl/sharedStrings.xml><?xml version="1.0" encoding="utf-8"?>
<sst xmlns="http://schemas.openxmlformats.org/spreadsheetml/2006/main" count="104" uniqueCount="88">
  <si>
    <t>Account</t>
  </si>
  <si>
    <t>The principal use of this schedule is to determine the average rate of debt capital.</t>
  </si>
  <si>
    <t>Title</t>
  </si>
  <si>
    <t>Source</t>
  </si>
  <si>
    <t>Close of Year</t>
  </si>
  <si>
    <t>765/767</t>
  </si>
  <si>
    <t>770.1/770.2</t>
  </si>
  <si>
    <t>546-548</t>
  </si>
  <si>
    <t>Equipment obligations</t>
  </si>
  <si>
    <t>(Dollars in Thousands)</t>
  </si>
  <si>
    <t>I. Debt Outstanding at End of Year</t>
  </si>
  <si>
    <t>Line</t>
  </si>
  <si>
    <t>Balance</t>
  </si>
  <si>
    <t>No.</t>
  </si>
  <si>
    <t>(a)</t>
  </si>
  <si>
    <t>(b)</t>
  </si>
  <si>
    <t>(c)</t>
  </si>
  <si>
    <t>Loans and notes payable</t>
  </si>
  <si>
    <t>Equipment obligations and other long-term debt due within one year</t>
  </si>
  <si>
    <t>Funded debt unmatured</t>
  </si>
  <si>
    <t>Sch 200, Line 41</t>
  </si>
  <si>
    <t>Sch 200, Line 42</t>
  </si>
  <si>
    <t>Sch 200, Line 43</t>
  </si>
  <si>
    <t>Debt in default</t>
  </si>
  <si>
    <t>Sch 200, Line 44</t>
  </si>
  <si>
    <t>Accounts payable - affiliated companies</t>
  </si>
  <si>
    <t>Sch 200, Line 45</t>
  </si>
  <si>
    <t>Unamortized debt premium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</si>
  <si>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</si>
  <si>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</si>
  <si>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</si>
  <si>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</si>
  <si>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</si>
  <si>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</si>
  <si>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</si>
  <si>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Percent directly related to road</t>
  </si>
  <si>
    <t>Line 10 /Line 12</t>
  </si>
  <si>
    <t>Whole % + 2 decimals</t>
  </si>
  <si>
    <t>Percent directly related to equipment</t>
  </si>
  <si>
    <t>Line 11 /Line 12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</si>
  <si>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</si>
  <si>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</si>
  <si>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</si>
  <si>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</si>
  <si>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</si>
  <si>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</si>
  <si>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</si>
  <si>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</si>
  <si>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</si>
  <si>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</si>
  <si>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</si>
  <si>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</si>
  <si>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</si>
  <si>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</si>
  <si>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</si>
  <si>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</si>
  <si>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</si>
  <si>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</si>
  <si>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</si>
  <si>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</si>
  <si>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</si>
  <si>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</si>
  <si>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</si>
  <si>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</si>
  <si>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</si>
  <si>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</si>
  <si>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</si>
  <si>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</si>
  <si>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</si>
  <si>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</si>
  <si>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</si>
  <si>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</si>
  <si>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</si>
  <si>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</si>
  <si>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</si>
  <si>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</si>
  <si>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</si>
  <si>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</si>
  <si>
    <t>(d)</t>
  </si>
  <si>
    <t>Capitalized lease obligations</t>
  </si>
  <si>
    <t xml:space="preserve">510.  SEPARATION OF DEBTHOLDINGS BETWEEN ROAD PROPERTY AND EQUIPMENT  </t>
  </si>
  <si>
    <t xml:space="preserve">Note 6:  </t>
  </si>
  <si>
    <t>Line 24 includes capitalized interest.</t>
  </si>
  <si>
    <t>Line 21 includes interest on debt in Account 769 - Accounts Payable; Affiliated Companies, if applicable.</t>
  </si>
  <si>
    <t>Road Initials:  BNSF               Year 2016</t>
  </si>
  <si>
    <t>Sch 200, Line 29</t>
  </si>
  <si>
    <t>Sch 200, Line 38</t>
  </si>
  <si>
    <t>Sch 200, Line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</si>
</sst>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2"/>
      <name val="Times New Roman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2" fillId="0" borderId="0"/>
    <xf numFmtId="0" fontId="5" fillId="0" borderId="0"/>
  </cellStyleXfs>
  <cellXfs count="53">
    <xf numFmtId="0" fontId="0" fillId="0" borderId="0" xfId="0"/>
    <xf numFmtId="37" fontId="4" fillId="0" borderId="1" xfId="1" applyNumberFormat="1" applyFont="1" applyFill="1" applyBorder="1" applyProtection="1"/>
    <xf numFmtId="0" fontId="3" fillId="2" borderId="2" xfId="6" applyFont="1" applyFill="1" applyBorder="1" applyAlignment="1" applyProtection="1">
      <alignment horizontal="centerContinuous"/>
    </xf>
    <xf numFmtId="0" fontId="4" fillId="2" borderId="4" xfId="6" applyFont="1" applyFill="1" applyBorder="1" applyAlignment="1" applyProtection="1">
      <alignment horizontal="centerContinuous"/>
    </xf>
    <xf numFmtId="0" fontId="4" fillId="2" borderId="0" xfId="6" applyFont="1" applyFill="1" applyAlignment="1" applyProtection="1">
      <alignment horizontal="centerContinuous"/>
    </xf>
    <xf numFmtId="0" fontId="4" fillId="2" borderId="0" xfId="6" applyFont="1" applyFill="1" applyBorder="1" applyAlignment="1" applyProtection="1">
      <alignment horizontal="centerContinuous"/>
    </xf>
    <xf numFmtId="0" fontId="4" fillId="2" borderId="5" xfId="6" applyFont="1" applyFill="1" applyBorder="1" applyAlignment="1" applyProtection="1">
      <alignment horizontal="center"/>
    </xf>
    <xf numFmtId="0" fontId="4" fillId="2" borderId="4" xfId="6" applyFont="1" applyFill="1" applyBorder="1" applyAlignment="1" applyProtection="1">
      <alignment horizontal="left"/>
    </xf>
    <xf numFmtId="0" fontId="4" fillId="2" borderId="0" xfId="6" applyFont="1" applyFill="1" applyProtection="1"/>
    <xf numFmtId="0" fontId="4" fillId="2" borderId="0" xfId="6" applyFont="1" applyFill="1" applyBorder="1" applyProtection="1"/>
    <xf numFmtId="0" fontId="3" fillId="2" borderId="4" xfId="6" applyFont="1" applyFill="1" applyBorder="1" applyAlignment="1" applyProtection="1">
      <alignment horizontal="centerContinuous"/>
    </xf>
    <xf numFmtId="0" fontId="4" fillId="2" borderId="6" xfId="6" applyFont="1" applyFill="1" applyBorder="1" applyAlignment="1" applyProtection="1">
      <alignment horizontal="left"/>
    </xf>
    <xf numFmtId="0" fontId="4" fillId="2" borderId="7" xfId="6" applyFont="1" applyFill="1" applyBorder="1" applyProtection="1"/>
    <xf numFmtId="0" fontId="4" fillId="0" borderId="8" xfId="6" applyFont="1" applyFill="1" applyBorder="1" applyProtection="1"/>
    <xf numFmtId="0" fontId="4" fillId="2" borderId="9" xfId="6" applyFont="1" applyFill="1" applyBorder="1" applyAlignment="1" applyProtection="1">
      <alignment horizontal="center"/>
    </xf>
    <xf numFmtId="0" fontId="4" fillId="2" borderId="1" xfId="6" applyFont="1" applyFill="1" applyBorder="1" applyAlignment="1" applyProtection="1">
      <alignment horizontal="center"/>
    </xf>
    <xf numFmtId="0" fontId="4" fillId="2" borderId="1" xfId="6" applyFont="1" applyFill="1" applyBorder="1" applyProtection="1"/>
    <xf numFmtId="0" fontId="4" fillId="2" borderId="10" xfId="6" applyFont="1" applyFill="1" applyBorder="1" applyProtection="1"/>
    <xf numFmtId="0" fontId="4" fillId="2" borderId="9" xfId="6" applyFont="1" applyFill="1" applyBorder="1" applyProtection="1"/>
    <xf numFmtId="0" fontId="4" fillId="2" borderId="4" xfId="6" applyFont="1" applyFill="1" applyBorder="1" applyProtection="1"/>
    <xf numFmtId="0" fontId="4" fillId="2" borderId="11" xfId="6" applyFont="1" applyFill="1" applyBorder="1" applyAlignment="1" applyProtection="1">
      <alignment horizontal="center"/>
    </xf>
    <xf numFmtId="0" fontId="4" fillId="2" borderId="11" xfId="6" applyFont="1" applyFill="1" applyBorder="1" applyProtection="1"/>
    <xf numFmtId="0" fontId="4" fillId="2" borderId="6" xfId="6" applyFont="1" applyFill="1" applyBorder="1" applyProtection="1"/>
    <xf numFmtId="10" fontId="4" fillId="0" borderId="9" xfId="6" applyNumberFormat="1" applyFont="1" applyFill="1" applyBorder="1" applyProtection="1"/>
    <xf numFmtId="0" fontId="4" fillId="2" borderId="2" xfId="6" applyFont="1" applyFill="1" applyBorder="1" applyAlignment="1" applyProtection="1">
      <alignment horizontal="center"/>
    </xf>
    <xf numFmtId="0" fontId="4" fillId="2" borderId="3" xfId="6" applyFont="1" applyFill="1" applyBorder="1" applyProtection="1"/>
    <xf numFmtId="0" fontId="4" fillId="0" borderId="5" xfId="6" applyFont="1" applyFill="1" applyBorder="1" applyProtection="1"/>
    <xf numFmtId="0" fontId="4" fillId="2" borderId="12" xfId="6" applyFont="1" applyFill="1" applyBorder="1" applyProtection="1"/>
    <xf numFmtId="0" fontId="4" fillId="2" borderId="6" xfId="6" applyFont="1" applyFill="1" applyBorder="1" applyAlignment="1" applyProtection="1">
      <alignment horizontal="center"/>
    </xf>
    <xf numFmtId="0" fontId="4" fillId="2" borderId="10" xfId="6" applyFont="1" applyFill="1" applyBorder="1" applyAlignment="1" applyProtection="1">
      <alignment horizontal="left"/>
    </xf>
    <xf numFmtId="0" fontId="4" fillId="2" borderId="0" xfId="6" applyNumberFormat="1" applyFont="1" applyFill="1" applyAlignment="1" applyProtection="1">
      <alignment horizontal="right"/>
    </xf>
    <xf numFmtId="0" fontId="2" fillId="0" borderId="13" xfId="6" applyFont="1" applyFill="1" applyBorder="1" applyAlignment="1" applyProtection="1">
      <alignment horizontal="centerContinuous"/>
    </xf>
    <xf numFmtId="0" fontId="2" fillId="0" borderId="14" xfId="6" applyFont="1" applyFill="1" applyBorder="1"/>
    <xf numFmtId="37" fontId="4" fillId="0" borderId="1" xfId="2" applyNumberFormat="1" applyFont="1" applyFill="1" applyBorder="1" applyProtection="1"/>
    <xf numFmtId="0" fontId="2" fillId="0" borderId="5" xfId="6" applyFont="1" applyFill="1" applyBorder="1" applyProtection="1"/>
    <xf numFmtId="0" fontId="2" fillId="0" borderId="0" xfId="6" applyFont="1" applyFill="1"/>
    <xf numFmtId="0" fontId="2" fillId="2" borderId="0" xfId="6" applyFont="1" applyFill="1"/>
    <xf numFmtId="0" fontId="4" fillId="2" borderId="0" xfId="6" quotePrefix="1" applyFont="1" applyFill="1" applyAlignment="1" applyProtection="1">
      <alignment horizontal="left"/>
    </xf>
    <xf numFmtId="0" fontId="4" fillId="2" borderId="0" xfId="6" applyFont="1" applyFill="1"/>
    <xf numFmtId="0" fontId="4" fillId="2" borderId="0" xfId="6" applyFont="1" applyFill="1" applyAlignment="1" applyProtection="1">
      <alignment horizontal="left"/>
    </xf>
    <xf numFmtId="0" fontId="4" fillId="2" borderId="0" xfId="6" applyFont="1" applyFill="1" applyAlignment="1" applyProtection="1">
      <alignment horizontal="right"/>
    </xf>
    <xf numFmtId="0" fontId="2" fillId="2" borderId="3" xfId="6" applyFont="1" applyFill="1" applyBorder="1" applyAlignment="1" applyProtection="1">
      <alignment horizontal="centerContinuous"/>
    </xf>
    <xf numFmtId="37" fontId="4" fillId="0" borderId="15" xfId="1" applyNumberFormat="1" applyFont="1" applyFill="1" applyBorder="1" applyProtection="1"/>
    <xf numFmtId="0" fontId="2" fillId="2" borderId="9" xfId="6" applyFont="1" applyFill="1" applyBorder="1" applyProtection="1"/>
    <xf numFmtId="10" fontId="4" fillId="0" borderId="16" xfId="6" applyNumberFormat="1" applyFont="1" applyFill="1" applyBorder="1" applyProtection="1"/>
    <xf numFmtId="164" fontId="4" fillId="0" borderId="1" xfId="1" applyNumberFormat="1" applyFont="1" applyFill="1" applyBorder="1" applyProtection="1"/>
    <xf numFmtId="0" fontId="2" fillId="2" borderId="1" xfId="6" applyFont="1" applyFill="1" applyBorder="1" applyProtection="1"/>
    <xf numFmtId="10" fontId="4" fillId="0" borderId="1" xfId="6" applyNumberFormat="1" applyFont="1" applyFill="1" applyBorder="1" applyProtection="1"/>
    <xf numFmtId="0" fontId="2" fillId="2" borderId="2" xfId="6" applyFont="1" applyFill="1" applyBorder="1" applyAlignment="1" applyProtection="1">
      <alignment horizontal="left"/>
    </xf>
    <xf numFmtId="0" fontId="2" fillId="2" borderId="3" xfId="6" applyFont="1" applyFill="1" applyBorder="1" applyProtection="1"/>
    <xf numFmtId="0" fontId="2" fillId="2" borderId="4" xfId="6" applyFont="1" applyFill="1" applyBorder="1" applyAlignment="1" applyProtection="1">
      <alignment horizontal="left"/>
    </xf>
    <xf numFmtId="0" fontId="2" fillId="2" borderId="6" xfId="6" applyFont="1" applyFill="1" applyBorder="1" applyAlignment="1" applyProtection="1">
      <alignment horizontal="left"/>
    </xf>
    <xf numFmtId="0" fontId="4" fillId="2" borderId="7" xfId="6" quotePrefix="1" applyFont="1" applyFill="1" applyBorder="1" applyAlignment="1" applyProtection="1">
      <alignment horizontal="right"/>
    </xf>
  </cellXfs>
  <cellStyles count="7">
    <cellStyle name="Comma" xfId="1" builtinId="3"/>
    <cellStyle name="Comma 2" xfId="2"/>
    <cellStyle name="Normal" xfId="0" builtinId="0"/>
    <cellStyle name="Normal 2" xfId="3"/>
    <cellStyle name="Normal 3" xfId="4"/>
    <cellStyle name="Normal 4" xfId="5"/>
    <cellStyle name="Normal_SCHED 510 SEPARATION OF DEBTHOLDINGS BETWEEN ROAD PROPERTY &amp; EQUIPMENT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NTROLLER\Plan\Debt1\Debt\Other\UAM_2750%20FY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08"/>
      <sheetName val="February 08"/>
      <sheetName val="March 08"/>
      <sheetName val="April 08"/>
      <sheetName val="May 08"/>
      <sheetName val="June 08"/>
      <sheetName val="July 08"/>
      <sheetName val="August 08"/>
      <sheetName val="September 08"/>
      <sheetName val="October 08"/>
      <sheetName val="November 08"/>
      <sheetName val="YTD08"/>
      <sheetName val="December 08"/>
      <sheetName val="Journal Entry"/>
      <sheetName val="Non-Cash Ent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showZeros="0" tabSelected="1" view="pageBreakPreview" zoomScale="115" zoomScaleNormal="100" zoomScaleSheetLayoutView="115" workbookViewId="0"/>
  </sheetViews>
  <sheetFormatPr defaultColWidth="9.5" defaultRowHeight="11.25" zeroHeight="1" x14ac:dyDescent="0.2"/>
  <cols>
    <col min="1" max="1" width="4.25" style="36" customWidth="1"/>
    <col min="2" max="2" width="9.25" style="36" customWidth="1"/>
    <col min="3" max="3" width="39.5" style="36" customWidth="1"/>
    <col min="4" max="4" width="15.875" style="36" customWidth="1"/>
    <col min="5" max="5" width="8.875" style="35" customWidth="1"/>
    <col min="6" max="16384" width="9.5" style="36"/>
  </cols>
  <sheetData>
    <row r="1" spans="1:5" s="38" customFormat="1" ht="9" x14ac:dyDescent="0.15">
      <c r="A1" s="37" t="s">
        <v>84</v>
      </c>
      <c r="B1" s="8"/>
      <c r="C1" s="37"/>
      <c r="D1" s="52">
        <v>59</v>
      </c>
      <c r="E1" s="52"/>
    </row>
    <row r="2" spans="1:5" x14ac:dyDescent="0.2">
      <c r="A2" s="2" t="s">
        <v>80</v>
      </c>
      <c r="B2" s="41"/>
      <c r="C2" s="41"/>
      <c r="D2" s="41"/>
      <c r="E2" s="31"/>
    </row>
    <row r="3" spans="1:5" x14ac:dyDescent="0.2">
      <c r="A3" s="3" t="s">
        <v>9</v>
      </c>
      <c r="B3" s="4"/>
      <c r="C3" s="4"/>
      <c r="D3" s="5"/>
      <c r="E3" s="6"/>
    </row>
    <row r="4" spans="1:5" x14ac:dyDescent="0.2">
      <c r="A4" s="7"/>
      <c r="B4" s="8"/>
      <c r="C4" s="8"/>
      <c r="D4" s="9"/>
      <c r="E4" s="6"/>
    </row>
    <row r="5" spans="1:5" x14ac:dyDescent="0.2">
      <c r="A5" s="7"/>
      <c r="B5" s="4" t="s">
        <v>1</v>
      </c>
      <c r="C5" s="4"/>
      <c r="D5" s="5"/>
      <c r="E5" s="6"/>
    </row>
    <row r="6" spans="1:5" x14ac:dyDescent="0.2">
      <c r="A6" s="7"/>
      <c r="B6" s="8"/>
      <c r="C6" s="8"/>
      <c r="D6" s="9"/>
      <c r="E6" s="6"/>
    </row>
    <row r="7" spans="1:5" x14ac:dyDescent="0.2">
      <c r="A7" s="10" t="s">
        <v>10</v>
      </c>
      <c r="B7" s="4"/>
      <c r="C7" s="4"/>
      <c r="D7" s="5"/>
      <c r="E7" s="6"/>
    </row>
    <row r="8" spans="1:5" x14ac:dyDescent="0.2">
      <c r="A8" s="11"/>
      <c r="B8" s="12"/>
      <c r="C8" s="12"/>
      <c r="D8" s="12"/>
      <c r="E8" s="13"/>
    </row>
    <row r="9" spans="1:5" x14ac:dyDescent="0.2">
      <c r="A9" s="14" t="s">
        <v>11</v>
      </c>
      <c r="B9" s="14" t="s">
        <v>0</v>
      </c>
      <c r="C9" s="14" t="s">
        <v>2</v>
      </c>
      <c r="D9" s="14" t="s">
        <v>3</v>
      </c>
      <c r="E9" s="14" t="s">
        <v>12</v>
      </c>
    </row>
    <row r="10" spans="1:5" x14ac:dyDescent="0.2">
      <c r="A10" s="14" t="s">
        <v>13</v>
      </c>
      <c r="B10" s="14" t="s">
        <v>13</v>
      </c>
      <c r="C10" s="14"/>
      <c r="D10" s="14"/>
      <c r="E10" s="14" t="s">
        <v>4</v>
      </c>
    </row>
    <row r="11" spans="1:5" x14ac:dyDescent="0.2">
      <c r="A11" s="14"/>
      <c r="B11" s="14" t="s">
        <v>14</v>
      </c>
      <c r="C11" s="14" t="s">
        <v>15</v>
      </c>
      <c r="D11" s="14" t="s">
        <v>16</v>
      </c>
      <c r="E11" s="14" t="s">
        <v>78</v>
      </c>
    </row>
    <row r="12" spans="1:5" x14ac:dyDescent="0.2">
      <c r="A12" s="15">
        <v>1</v>
      </c>
      <c r="B12" s="15">
        <v>751</v>
      </c>
      <c r="C12" s="16" t="s">
        <v>17</v>
      </c>
      <c r="D12" s="17" t="s">
        <v>85</v>
      </c>
      <c r="E12" s="33"/>
    </row>
    <row r="13" spans="1:5" x14ac:dyDescent="0.2">
      <c r="A13" s="15">
        <v>2</v>
      </c>
      <c r="B13" s="15">
        <v>764</v>
      </c>
      <c r="C13" s="16" t="s">
        <v>18</v>
      </c>
      <c r="D13" s="17" t="s">
        <v>86</v>
      </c>
      <c r="E13" s="33">
        <v>84831</v>
      </c>
    </row>
    <row r="14" spans="1:5" x14ac:dyDescent="0.2">
      <c r="A14" s="15">
        <v>3</v>
      </c>
      <c r="B14" s="15" t="s">
        <v>5</v>
      </c>
      <c r="C14" s="16" t="s">
        <v>19</v>
      </c>
      <c r="D14" s="17" t="s">
        <v>87</v>
      </c>
      <c r="E14" s="33">
        <v>491281</v>
      </c>
    </row>
    <row r="15" spans="1:5" x14ac:dyDescent="0.2">
      <c r="A15" s="15">
        <v>4</v>
      </c>
      <c r="B15" s="15">
        <v>766</v>
      </c>
      <c r="C15" s="16" t="s">
        <v>8</v>
      </c>
      <c r="D15" s="17" t="s">
        <v>20</v>
      </c>
      <c r="E15" s="33">
        <v>497344</v>
      </c>
    </row>
    <row r="16" spans="1:5" x14ac:dyDescent="0.2">
      <c r="A16" s="15">
        <v>5</v>
      </c>
      <c r="B16" s="15">
        <v>766.5</v>
      </c>
      <c r="C16" s="16" t="s">
        <v>79</v>
      </c>
      <c r="D16" s="17" t="s">
        <v>21</v>
      </c>
      <c r="E16" s="33">
        <v>480942</v>
      </c>
    </row>
    <row r="17" spans="1:5" x14ac:dyDescent="0.2">
      <c r="A17" s="15">
        <v>6</v>
      </c>
      <c r="B17" s="15">
        <v>768</v>
      </c>
      <c r="C17" s="16" t="s">
        <v>23</v>
      </c>
      <c r="D17" s="17" t="s">
        <v>22</v>
      </c>
      <c r="E17" s="33">
        <v>0</v>
      </c>
    </row>
    <row r="18" spans="1:5" x14ac:dyDescent="0.2">
      <c r="A18" s="15">
        <v>7</v>
      </c>
      <c r="B18" s="15">
        <v>769</v>
      </c>
      <c r="C18" s="16" t="s">
        <v>25</v>
      </c>
      <c r="D18" s="17" t="s">
        <v>24</v>
      </c>
      <c r="E18" s="33">
        <v>0</v>
      </c>
    </row>
    <row r="19" spans="1:5" x14ac:dyDescent="0.2">
      <c r="A19" s="15">
        <v>8</v>
      </c>
      <c r="B19" s="15" t="s">
        <v>6</v>
      </c>
      <c r="C19" s="16" t="s">
        <v>27</v>
      </c>
      <c r="D19" s="17" t="s">
        <v>26</v>
      </c>
      <c r="E19" s="33"/>
    </row>
    <row r="20" spans="1:5" x14ac:dyDescent="0.2">
      <c r="A20" s="15">
        <v>9</v>
      </c>
      <c r="B20" s="15"/>
      <c r="C20" s="16" t="s">
        <v>28</v>
      </c>
      <c r="D20" s="17" t="s">
        <v>29</v>
      </c>
      <c r="E20" s="33">
        <f>SUM(E12:E19)</f>
        <v>1554398</v>
      </c>
    </row>
    <row r="21" spans="1:5" x14ac:dyDescent="0.2">
      <c r="A21" s="15">
        <v>10</v>
      </c>
      <c r="B21" s="15"/>
      <c r="C21" s="16" t="s">
        <v>30</v>
      </c>
      <c r="D21" s="17" t="s">
        <v>31</v>
      </c>
      <c r="E21" s="33">
        <v>281055</v>
      </c>
    </row>
    <row r="22" spans="1:5" x14ac:dyDescent="0.2">
      <c r="A22" s="15">
        <v>11</v>
      </c>
      <c r="B22" s="15"/>
      <c r="C22" s="16" t="s">
        <v>32</v>
      </c>
      <c r="D22" s="17" t="s">
        <v>31</v>
      </c>
      <c r="E22" s="33">
        <v>1047957</v>
      </c>
    </row>
    <row r="23" spans="1:5" x14ac:dyDescent="0.2">
      <c r="A23" s="15">
        <v>12</v>
      </c>
      <c r="B23" s="15"/>
      <c r="C23" s="16" t="s">
        <v>33</v>
      </c>
      <c r="D23" s="17" t="s">
        <v>34</v>
      </c>
      <c r="E23" s="42">
        <f>SUM(E21:E22)</f>
        <v>1329012</v>
      </c>
    </row>
    <row r="24" spans="1:5" x14ac:dyDescent="0.2">
      <c r="A24" s="14">
        <v>13</v>
      </c>
      <c r="B24" s="43"/>
      <c r="C24" s="18" t="s">
        <v>35</v>
      </c>
      <c r="D24" s="19" t="s">
        <v>36</v>
      </c>
      <c r="E24" s="32"/>
    </row>
    <row r="25" spans="1:5" x14ac:dyDescent="0.2">
      <c r="A25" s="20"/>
      <c r="B25" s="21"/>
      <c r="C25" s="21"/>
      <c r="D25" s="22" t="s">
        <v>37</v>
      </c>
      <c r="E25" s="44">
        <f>ROUND(E21/E23,4)</f>
        <v>0.21149999999999999</v>
      </c>
    </row>
    <row r="26" spans="1:5" x14ac:dyDescent="0.2">
      <c r="A26" s="14">
        <v>14</v>
      </c>
      <c r="B26" s="18"/>
      <c r="C26" s="18" t="s">
        <v>38</v>
      </c>
      <c r="D26" s="19" t="s">
        <v>39</v>
      </c>
      <c r="E26" s="23"/>
    </row>
    <row r="27" spans="1:5" x14ac:dyDescent="0.2">
      <c r="A27" s="14"/>
      <c r="B27" s="18"/>
      <c r="C27" s="18"/>
      <c r="D27" s="19" t="s">
        <v>37</v>
      </c>
      <c r="E27" s="23">
        <f>ROUND(E22/E23,4)</f>
        <v>0.78849999999999998</v>
      </c>
    </row>
    <row r="28" spans="1:5" x14ac:dyDescent="0.2">
      <c r="A28" s="15">
        <v>15</v>
      </c>
      <c r="B28" s="15"/>
      <c r="C28" s="16" t="s">
        <v>40</v>
      </c>
      <c r="D28" s="17" t="s">
        <v>41</v>
      </c>
      <c r="E28" s="1">
        <f>E20-E23</f>
        <v>225386</v>
      </c>
    </row>
    <row r="29" spans="1:5" x14ac:dyDescent="0.2">
      <c r="A29" s="15">
        <v>16</v>
      </c>
      <c r="B29" s="15"/>
      <c r="C29" s="16" t="s">
        <v>42</v>
      </c>
      <c r="D29" s="17" t="s">
        <v>43</v>
      </c>
      <c r="E29" s="45">
        <f>(E25*E28)+E21</f>
        <v>328724.13899999997</v>
      </c>
    </row>
    <row r="30" spans="1:5" x14ac:dyDescent="0.2">
      <c r="A30" s="15">
        <v>17</v>
      </c>
      <c r="B30" s="15"/>
      <c r="C30" s="16" t="s">
        <v>44</v>
      </c>
      <c r="D30" s="17" t="s">
        <v>45</v>
      </c>
      <c r="E30" s="45">
        <f>(E27*E28)+E22</f>
        <v>1225673.861</v>
      </c>
    </row>
    <row r="31" spans="1:5" x14ac:dyDescent="0.2">
      <c r="A31" s="24"/>
      <c r="B31" s="25"/>
      <c r="C31" s="25"/>
      <c r="D31" s="25"/>
      <c r="E31" s="26"/>
    </row>
    <row r="32" spans="1:5" x14ac:dyDescent="0.2">
      <c r="A32" s="10" t="s">
        <v>46</v>
      </c>
      <c r="B32" s="4"/>
      <c r="C32" s="4"/>
      <c r="D32" s="4"/>
      <c r="E32" s="27"/>
    </row>
    <row r="33" spans="1:5" x14ac:dyDescent="0.2">
      <c r="A33" s="28"/>
      <c r="B33" s="12"/>
      <c r="C33" s="12"/>
      <c r="D33" s="12"/>
      <c r="E33" s="13"/>
    </row>
    <row r="34" spans="1:5" x14ac:dyDescent="0.2">
      <c r="A34" s="14" t="s">
        <v>11</v>
      </c>
      <c r="B34" s="14" t="s">
        <v>0</v>
      </c>
      <c r="C34" s="14" t="s">
        <v>2</v>
      </c>
      <c r="D34" s="14" t="s">
        <v>3</v>
      </c>
      <c r="E34" s="14" t="s">
        <v>12</v>
      </c>
    </row>
    <row r="35" spans="1:5" x14ac:dyDescent="0.2">
      <c r="A35" s="14" t="s">
        <v>13</v>
      </c>
      <c r="B35" s="14" t="s">
        <v>13</v>
      </c>
      <c r="C35" s="14"/>
      <c r="D35" s="14"/>
      <c r="E35" s="14" t="s">
        <v>4</v>
      </c>
    </row>
    <row r="36" spans="1:5" x14ac:dyDescent="0.2">
      <c r="A36" s="20"/>
      <c r="B36" s="20" t="s">
        <v>14</v>
      </c>
      <c r="C36" s="20" t="s">
        <v>15</v>
      </c>
      <c r="D36" s="20" t="s">
        <v>16</v>
      </c>
      <c r="E36" s="14" t="s">
        <v>78</v>
      </c>
    </row>
    <row r="37" spans="1:5" x14ac:dyDescent="0.2">
      <c r="A37" s="15">
        <v>18</v>
      </c>
      <c r="B37" s="15" t="s">
        <v>7</v>
      </c>
      <c r="C37" s="16" t="s">
        <v>47</v>
      </c>
      <c r="D37" s="17" t="s">
        <v>48</v>
      </c>
      <c r="E37" s="33">
        <v>49557</v>
      </c>
    </row>
    <row r="38" spans="1:5" x14ac:dyDescent="0.2">
      <c r="A38" s="15">
        <v>19</v>
      </c>
      <c r="B38" s="15">
        <v>546</v>
      </c>
      <c r="C38" s="16" t="s">
        <v>49</v>
      </c>
      <c r="D38" s="17" t="s">
        <v>50</v>
      </c>
      <c r="E38" s="1"/>
    </row>
    <row r="39" spans="1:5" x14ac:dyDescent="0.2">
      <c r="A39" s="15">
        <v>20</v>
      </c>
      <c r="B39" s="15">
        <v>517</v>
      </c>
      <c r="C39" s="16" t="s">
        <v>51</v>
      </c>
      <c r="D39" s="17" t="s">
        <v>52</v>
      </c>
      <c r="E39" s="1"/>
    </row>
    <row r="40" spans="1:5" x14ac:dyDescent="0.2">
      <c r="A40" s="15">
        <v>21</v>
      </c>
      <c r="B40" s="15"/>
      <c r="C40" s="16" t="s">
        <v>53</v>
      </c>
      <c r="D40" s="29" t="s">
        <v>54</v>
      </c>
      <c r="E40" s="1">
        <f>E37+E38-E39</f>
        <v>49557</v>
      </c>
    </row>
    <row r="41" spans="1:5" x14ac:dyDescent="0.2">
      <c r="A41" s="15">
        <v>22</v>
      </c>
      <c r="B41" s="16"/>
      <c r="C41" s="16" t="s">
        <v>55</v>
      </c>
      <c r="D41" s="17" t="s">
        <v>56</v>
      </c>
      <c r="E41" s="33">
        <v>14672</v>
      </c>
    </row>
    <row r="42" spans="1:5" x14ac:dyDescent="0.2">
      <c r="A42" s="15">
        <v>23</v>
      </c>
      <c r="B42" s="46"/>
      <c r="C42" s="16" t="s">
        <v>57</v>
      </c>
      <c r="D42" s="17" t="s">
        <v>56</v>
      </c>
      <c r="E42" s="33">
        <v>41143</v>
      </c>
    </row>
    <row r="43" spans="1:5" x14ac:dyDescent="0.2">
      <c r="A43" s="15">
        <v>24</v>
      </c>
      <c r="B43" s="46"/>
      <c r="C43" s="16" t="s">
        <v>58</v>
      </c>
      <c r="D43" s="17" t="s">
        <v>59</v>
      </c>
      <c r="E43" s="1">
        <f>E40-(E41+E42)</f>
        <v>-6258</v>
      </c>
    </row>
    <row r="44" spans="1:5" x14ac:dyDescent="0.2">
      <c r="A44" s="15">
        <v>25</v>
      </c>
      <c r="B44" s="46"/>
      <c r="C44" s="16" t="s">
        <v>60</v>
      </c>
      <c r="D44" s="17" t="s">
        <v>61</v>
      </c>
      <c r="E44" s="1">
        <f>ROUND((E41+(E43*E25)),)</f>
        <v>13348</v>
      </c>
    </row>
    <row r="45" spans="1:5" x14ac:dyDescent="0.2">
      <c r="A45" s="15">
        <v>26</v>
      </c>
      <c r="B45" s="46"/>
      <c r="C45" s="16" t="s">
        <v>62</v>
      </c>
      <c r="D45" s="17" t="s">
        <v>63</v>
      </c>
      <c r="E45" s="1">
        <f>ROUND((E42+(E43*E27)),)</f>
        <v>36209</v>
      </c>
    </row>
    <row r="46" spans="1:5" x14ac:dyDescent="0.2">
      <c r="A46" s="15">
        <v>27</v>
      </c>
      <c r="B46" s="46"/>
      <c r="C46" s="16" t="s">
        <v>64</v>
      </c>
      <c r="D46" s="17" t="s">
        <v>65</v>
      </c>
      <c r="E46" s="47">
        <f>ROUND(E44/E29,4)</f>
        <v>4.0599999999999997E-2</v>
      </c>
    </row>
    <row r="47" spans="1:5" x14ac:dyDescent="0.2">
      <c r="A47" s="15">
        <v>28</v>
      </c>
      <c r="B47" s="46"/>
      <c r="C47" s="16" t="s">
        <v>66</v>
      </c>
      <c r="D47" s="17" t="s">
        <v>67</v>
      </c>
      <c r="E47" s="47">
        <f>ROUND(E45/E30,4)</f>
        <v>2.9499999999999998E-2</v>
      </c>
    </row>
    <row r="48" spans="1:5" x14ac:dyDescent="0.2">
      <c r="A48" s="48"/>
      <c r="B48" s="49"/>
      <c r="C48" s="49"/>
      <c r="D48" s="49"/>
      <c r="E48" s="34"/>
    </row>
    <row r="49" spans="1:5" x14ac:dyDescent="0.2">
      <c r="A49" s="50"/>
      <c r="B49" s="30" t="s">
        <v>68</v>
      </c>
      <c r="C49" s="8" t="s">
        <v>69</v>
      </c>
      <c r="D49" s="8"/>
      <c r="E49" s="27"/>
    </row>
    <row r="50" spans="1:5" x14ac:dyDescent="0.2">
      <c r="A50" s="50"/>
      <c r="B50" s="30" t="s">
        <v>70</v>
      </c>
      <c r="C50" s="8" t="s">
        <v>71</v>
      </c>
      <c r="D50" s="8"/>
      <c r="E50" s="27"/>
    </row>
    <row r="51" spans="1:5" x14ac:dyDescent="0.2">
      <c r="A51" s="50"/>
      <c r="B51" s="30" t="s">
        <v>72</v>
      </c>
      <c r="C51" s="8" t="s">
        <v>83</v>
      </c>
      <c r="D51" s="8"/>
      <c r="E51" s="27"/>
    </row>
    <row r="52" spans="1:5" x14ac:dyDescent="0.2">
      <c r="A52" s="50"/>
      <c r="B52" s="30" t="s">
        <v>73</v>
      </c>
      <c r="C52" s="8" t="s">
        <v>74</v>
      </c>
      <c r="D52" s="8"/>
      <c r="E52" s="27"/>
    </row>
    <row r="53" spans="1:5" x14ac:dyDescent="0.2">
      <c r="A53" s="50"/>
      <c r="B53" s="30" t="s">
        <v>75</v>
      </c>
      <c r="C53" s="8" t="s">
        <v>76</v>
      </c>
      <c r="D53" s="8"/>
      <c r="E53" s="27"/>
    </row>
    <row r="54" spans="1:5" x14ac:dyDescent="0.2">
      <c r="A54" s="50"/>
      <c r="B54" s="30" t="s">
        <v>81</v>
      </c>
      <c r="C54" s="8" t="s">
        <v>82</v>
      </c>
      <c r="D54" s="8"/>
      <c r="E54" s="27"/>
    </row>
    <row r="55" spans="1:5" x14ac:dyDescent="0.2">
      <c r="A55" s="50"/>
      <c r="B55" s="30"/>
      <c r="C55" s="8"/>
      <c r="D55" s="8"/>
      <c r="E55" s="27"/>
    </row>
    <row r="56" spans="1:5" x14ac:dyDescent="0.2">
      <c r="A56" s="50"/>
      <c r="B56" s="30"/>
      <c r="C56" s="8"/>
      <c r="D56" s="8"/>
      <c r="E56" s="27"/>
    </row>
    <row r="57" spans="1:5" x14ac:dyDescent="0.2">
      <c r="A57" s="50"/>
      <c r="B57" s="30"/>
      <c r="C57" s="8"/>
      <c r="D57" s="8"/>
      <c r="E57" s="27"/>
    </row>
    <row r="58" spans="1:5" x14ac:dyDescent="0.2">
      <c r="A58" s="50"/>
      <c r="B58" s="30"/>
      <c r="C58" s="8"/>
      <c r="D58" s="8"/>
      <c r="E58" s="27"/>
    </row>
    <row r="59" spans="1:5" x14ac:dyDescent="0.2">
      <c r="A59" s="50"/>
      <c r="B59" s="30"/>
      <c r="C59" s="8"/>
      <c r="D59" s="8"/>
      <c r="E59" s="27"/>
    </row>
    <row r="60" spans="1:5" x14ac:dyDescent="0.2">
      <c r="A60" s="50"/>
      <c r="B60" s="30"/>
      <c r="C60" s="8"/>
      <c r="D60" s="8"/>
      <c r="E60" s="27"/>
    </row>
    <row r="61" spans="1:5" x14ac:dyDescent="0.2">
      <c r="A61" s="50"/>
      <c r="B61" s="30"/>
      <c r="C61" s="8"/>
      <c r="D61" s="8"/>
      <c r="E61" s="27"/>
    </row>
    <row r="62" spans="1:5" x14ac:dyDescent="0.2">
      <c r="A62" s="50"/>
      <c r="B62" s="30"/>
      <c r="C62" s="8"/>
      <c r="D62" s="8"/>
      <c r="E62" s="27"/>
    </row>
    <row r="63" spans="1:5" x14ac:dyDescent="0.2">
      <c r="A63" s="50"/>
      <c r="B63" s="30"/>
      <c r="C63" s="8"/>
      <c r="D63" s="8"/>
      <c r="E63" s="27"/>
    </row>
    <row r="64" spans="1:5" x14ac:dyDescent="0.2">
      <c r="A64" s="50"/>
      <c r="D64" s="8"/>
      <c r="E64" s="27"/>
    </row>
    <row r="65" spans="1:5" x14ac:dyDescent="0.2">
      <c r="A65" s="51"/>
      <c r="B65" s="12"/>
      <c r="C65" s="12"/>
      <c r="D65" s="12"/>
      <c r="E65" s="13"/>
    </row>
    <row r="66" spans="1:5" s="38" customFormat="1" ht="9" x14ac:dyDescent="0.15">
      <c r="A66" s="39" t="s">
        <v>77</v>
      </c>
      <c r="E66" s="40"/>
    </row>
    <row r="67" spans="1:5" x14ac:dyDescent="0.2">
      <c r="E67" s="36"/>
    </row>
    <row r="68" spans="1:5" x14ac:dyDescent="0.2">
      <c r="E68" s="36"/>
    </row>
    <row r="69" spans="1:5" x14ac:dyDescent="0.2">
      <c r="E69" s="36"/>
    </row>
    <row r="70" spans="1:5" x14ac:dyDescent="0.2">
      <c r="E70" s="36"/>
    </row>
    <row r="71" spans="1:5" x14ac:dyDescent="0.2"/>
    <row r="72" spans="1:5" x14ac:dyDescent="0.2"/>
    <row r="73" spans="1:5" x14ac:dyDescent="0.2"/>
  </sheetData>
  <mergeCells count="1">
    <mergeCell ref="D1:E1"/>
  </mergeCells>
  <phoneticPr fontId="5" type="noConversion"/>
  <printOptions verticalCentered="1"/>
  <pageMargins left="1" right="1" top="0.5" bottom="0.5" header="0" footer="0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- 59</vt:lpstr>
      <vt:lpstr>'P - 59'!Print_Area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J Bauerfeld</dc:creator>
  <cp:lastModifiedBy>Grimsley, Julie A</cp:lastModifiedBy>
  <cp:lastPrinted>2017-03-28T19:48:31Z</cp:lastPrinted>
  <dcterms:created xsi:type="dcterms:W3CDTF">2000-01-19T15:47:53Z</dcterms:created>
  <dcterms:modified xsi:type="dcterms:W3CDTF">2017-03-30T15:47:23Z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 510 SEPARATION OF DEBTHOLDINGS BETWEEN ROAD PROPERTY EQUIPMENT.xls</vt:lpwstr>
  </property>
  <property fmtid="{D5CDD505-2E9C-101B-9397-08002B2CF9AE}" pid="3" name="SV_QUERY_LIST_4F35BF76-6C0D-4D9B-82B2-816C12CF3733">
    <vt:lpwstr>empty_477D106A-C0D6-4607-AEBD-E2C9D60EA279</vt:lpwstr>
  </property>
</Properties>
</file>