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14775" yWindow="510" windowWidth="14700" windowHeight="8445"/>
  </bookViews>
  <sheets>
    <sheet name="P - 30" sheetId="2" r:id="rId1"/>
  </sheets>
  <definedNames>
    <definedName name="_xlnm.Print_Area" localSheetId="0">'P - 30'!$A$1:$K$56</definedName>
  </definedNames>
  <calcPr calcId="152511"/>
</workbook>
</file>

<file path=xl/calcChain.xml><?xml version="1.0" encoding="utf-8"?>
<calcChain xmlns="http://schemas.openxmlformats.org/spreadsheetml/2006/main">
  <c r="G46" i="2" l="1"/>
  <c r="H44" i="2" l="1"/>
  <c r="G44" i="2"/>
  <c r="F44" i="2"/>
  <c r="E44" i="2"/>
  <c r="D44" i="2"/>
  <c r="D46" i="2" s="1"/>
  <c r="H46" i="2"/>
  <c r="I29" i="2" l="1"/>
  <c r="F30" i="2"/>
  <c r="F23" i="2"/>
  <c r="G34" i="2" l="1"/>
  <c r="D34" i="2"/>
  <c r="J18" i="2" l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I38" i="2"/>
  <c r="I44" i="2" s="1"/>
  <c r="I39" i="2"/>
  <c r="I40" i="2"/>
  <c r="I41" i="2"/>
  <c r="I42" i="2"/>
  <c r="I37" i="2"/>
  <c r="H34" i="2"/>
  <c r="F34" i="2"/>
  <c r="F46" i="2" s="1"/>
  <c r="E34" i="2"/>
  <c r="E46" i="2" s="1"/>
  <c r="I32" i="2"/>
  <c r="I31" i="2"/>
  <c r="I30" i="2"/>
  <c r="I28" i="2"/>
  <c r="I27" i="2"/>
  <c r="I26" i="2"/>
  <c r="I25" i="2"/>
  <c r="I24" i="2"/>
  <c r="I23" i="2"/>
  <c r="I22" i="2"/>
  <c r="I21" i="2"/>
  <c r="I20" i="2"/>
  <c r="I19" i="2"/>
  <c r="I18" i="2"/>
  <c r="B18" i="2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I17" i="2"/>
  <c r="I34" i="2" l="1"/>
  <c r="I46" i="2" s="1"/>
</calcChain>
</file>

<file path=xl/sharedStrings.xml><?xml version="1.0" encoding="utf-8"?>
<sst xmlns="http://schemas.openxmlformats.org/spreadsheetml/2006/main" count="73" uniqueCount="70">
  <si>
    <t>310A.  INVESTMENTS IN COMMON STOCK OF AFFILIATED COMPANIES</t>
  </si>
  <si>
    <t>(Dollars in Thousands)</t>
  </si>
  <si>
    <t>Undistributed Earnings From Certain Investments in Affiliated Companies</t>
  </si>
  <si>
    <t>1.</t>
  </si>
  <si>
    <t>Report below the details of all investments in common stock included in Account 721, Investments and Advances Affiliated Companies.</t>
  </si>
  <si>
    <t>2.</t>
  </si>
  <si>
    <t>Enter in column (c) the amount necessary to retroactively adjust those investments.  (See instruction 5-2, Uniform System of Accounts).</t>
  </si>
  <si>
    <t>3.</t>
  </si>
  <si>
    <t>Enter in column (d) the share of undistributed earnings (i.e., dividends) or losses.</t>
  </si>
  <si>
    <t>4.</t>
  </si>
  <si>
    <t>Enter in column (e) the amortization for the year of the excess of cost over equity in net assets (equity over cost) at date of acquisition.</t>
  </si>
  <si>
    <t>5.</t>
  </si>
  <si>
    <t>For definitions of carrier and noncarrier, see general instructions.</t>
  </si>
  <si>
    <t>Balance at</t>
  </si>
  <si>
    <t>Adjustments for</t>
  </si>
  <si>
    <t>Balance</t>
  </si>
  <si>
    <t>Line</t>
  </si>
  <si>
    <t>Name of issuing company and description of security held</t>
  </si>
  <si>
    <t>beginning</t>
  </si>
  <si>
    <t>investments</t>
  </si>
  <si>
    <t>Amortization</t>
  </si>
  <si>
    <t>at close</t>
  </si>
  <si>
    <t>No.</t>
  </si>
  <si>
    <t>of year</t>
  </si>
  <si>
    <t>equity method</t>
  </si>
  <si>
    <t>during year</t>
  </si>
  <si>
    <t>(a)</t>
  </si>
  <si>
    <t>(b)</t>
  </si>
  <si>
    <t>(c)</t>
  </si>
  <si>
    <t>(d)</t>
  </si>
  <si>
    <t>(e)</t>
  </si>
  <si>
    <t>(f)</t>
  </si>
  <si>
    <t>(g)</t>
  </si>
  <si>
    <t xml:space="preserve">   Carriers:  (List specifics for each company)</t>
  </si>
  <si>
    <t>TOTAL CARRIERS</t>
  </si>
  <si>
    <t>TOTAL INVESTMENTS IN COMMON STOCK</t>
  </si>
  <si>
    <t>Railroad Annual Report R-1</t>
  </si>
  <si>
    <t>Alameda Belt Line</t>
  </si>
  <si>
    <t>Central California Traction Company</t>
  </si>
  <si>
    <t>Sunset Railway Company</t>
  </si>
  <si>
    <t>TTX Company</t>
  </si>
  <si>
    <t>MT Properties Inc.</t>
  </si>
  <si>
    <t>Oakland Terminal Railway</t>
  </si>
  <si>
    <t>Kansas City Terminal Railway Company</t>
  </si>
  <si>
    <t>Longview Switching Company</t>
  </si>
  <si>
    <t>St. Joseph Terminal Railroad Company</t>
  </si>
  <si>
    <t>Texas City Terminal Railway Company</t>
  </si>
  <si>
    <t>Portland Terminal Railroad Company</t>
  </si>
  <si>
    <t>Paducah &amp; Illinois Railroad Company</t>
  </si>
  <si>
    <t>Wichita Union Terminal Railway Company</t>
  </si>
  <si>
    <t>Houston Belt &amp; Terminal Railway Company</t>
  </si>
  <si>
    <t xml:space="preserve">Note:  </t>
  </si>
  <si>
    <t>Equity in</t>
  </si>
  <si>
    <t>(losses) during year</t>
  </si>
  <si>
    <t>undistributed earnings</t>
  </si>
  <si>
    <t>or written down during year</t>
  </si>
  <si>
    <t>investments disposed of</t>
  </si>
  <si>
    <t>Adjustment for</t>
  </si>
  <si>
    <t xml:space="preserve">Belt Railway Company of Chicago, The                                                                                         </t>
  </si>
  <si>
    <t>Terminal Railroad Association of St. Louis</t>
  </si>
  <si>
    <t>Kinder Morgan Energy Partners LP</t>
  </si>
  <si>
    <t>Meteorcomm, LLC</t>
  </si>
  <si>
    <t>Montauk Synfuels LLC</t>
  </si>
  <si>
    <t>PTC 220, LLC</t>
  </si>
  <si>
    <t>Tongue River Holding Company, LLC</t>
  </si>
  <si>
    <t>Railmarketplace.com, Inc.</t>
  </si>
  <si>
    <t>TOTAL NON-CARRIERS</t>
  </si>
  <si>
    <t>Road Initials:  BNSF               Year 2016</t>
  </si>
  <si>
    <t>Column (d) Line No. 7 is net of approximately $433k in dividends received.</t>
  </si>
  <si>
    <t>Column (d) Line No. 14 is net of approximately $5,250k in dividends received.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</si>
</sst>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0" fillId="2" borderId="0" xfId="0" applyFill="1"/>
    <xf numFmtId="0" fontId="4" fillId="2" borderId="1" xfId="0" applyFont="1" applyFill="1" applyBorder="1"/>
    <xf numFmtId="0" fontId="0" fillId="2" borderId="2" xfId="0" applyFill="1" applyBorder="1"/>
    <xf numFmtId="0" fontId="4" fillId="2" borderId="2" xfId="0" applyFont="1" applyFill="1" applyBorder="1" applyAlignment="1">
      <alignment horizontal="center"/>
    </xf>
    <xf numFmtId="0" fontId="0" fillId="2" borderId="0" xfId="0" applyFill="1" applyAlignment="1">
      <alignment textRotation="180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3" xfId="0" quotePrefix="1" applyFont="1" applyFill="1" applyBorder="1" applyAlignment="1">
      <alignment horizontal="left"/>
    </xf>
    <xf numFmtId="0" fontId="0" fillId="2" borderId="0" xfId="0" applyFill="1" applyAlignment="1">
      <alignment horizontal="right" textRotation="180"/>
    </xf>
    <xf numFmtId="0" fontId="4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0" xfId="0" applyFont="1" applyFill="1" applyBorder="1" applyAlignment="1"/>
    <xf numFmtId="0" fontId="3" fillId="2" borderId="6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4" fillId="2" borderId="8" xfId="0" applyFont="1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8" xfId="0" applyFill="1" applyBorder="1"/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Border="1" applyAlignment="1">
      <alignment horizontal="left" indent="4"/>
    </xf>
    <xf numFmtId="0" fontId="3" fillId="2" borderId="2" xfId="0" applyFont="1" applyFill="1" applyBorder="1" applyAlignment="1">
      <alignment horizontal="center"/>
    </xf>
    <xf numFmtId="37" fontId="6" fillId="0" borderId="0" xfId="0" applyNumberFormat="1" applyFont="1" applyFill="1" applyBorder="1"/>
    <xf numFmtId="0" fontId="0" fillId="0" borderId="0" xfId="0" applyFill="1" applyBorder="1"/>
    <xf numFmtId="0" fontId="3" fillId="2" borderId="0" xfId="0" applyFont="1" applyFill="1" applyBorder="1" applyAlignment="1">
      <alignment horizontal="left" textRotation="180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textRotation="180"/>
    </xf>
    <xf numFmtId="0" fontId="2" fillId="2" borderId="5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4" fillId="2" borderId="0" xfId="0" applyFont="1" applyFill="1" applyBorder="1"/>
    <xf numFmtId="0" fontId="4" fillId="2" borderId="9" xfId="0" applyFont="1" applyFill="1" applyBorder="1"/>
    <xf numFmtId="0" fontId="4" fillId="2" borderId="11" xfId="0" applyFont="1" applyFill="1" applyBorder="1"/>
    <xf numFmtId="0" fontId="4" fillId="2" borderId="12" xfId="0" applyFont="1" applyFill="1" applyBorder="1"/>
    <xf numFmtId="0" fontId="0" fillId="2" borderId="13" xfId="0" applyFill="1" applyBorder="1"/>
    <xf numFmtId="0" fontId="4" fillId="2" borderId="14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/>
    <xf numFmtId="0" fontId="4" fillId="2" borderId="8" xfId="0" applyFont="1" applyFill="1" applyBorder="1"/>
    <xf numFmtId="0" fontId="4" fillId="2" borderId="14" xfId="0" applyFont="1" applyFill="1" applyBorder="1"/>
    <xf numFmtId="0" fontId="4" fillId="2" borderId="15" xfId="0" applyFont="1" applyFill="1" applyBorder="1" applyAlignment="1">
      <alignment horizontal="center"/>
    </xf>
    <xf numFmtId="0" fontId="3" fillId="2" borderId="3" xfId="0" applyFont="1" applyFill="1" applyBorder="1"/>
    <xf numFmtId="165" fontId="0" fillId="0" borderId="0" xfId="0" applyNumberFormat="1" applyFill="1" applyBorder="1"/>
    <xf numFmtId="0" fontId="0" fillId="0" borderId="25" xfId="0" applyFill="1" applyBorder="1"/>
    <xf numFmtId="0" fontId="4" fillId="2" borderId="19" xfId="0" applyFont="1" applyFill="1" applyBorder="1" applyAlignment="1">
      <alignment horizontal="center"/>
    </xf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quotePrefix="1" applyFont="1" applyFill="1" applyBorder="1" applyAlignment="1">
      <alignment horizontal="left"/>
    </xf>
    <xf numFmtId="0" fontId="4" fillId="2" borderId="7" xfId="0" applyFont="1" applyFill="1" applyBorder="1"/>
    <xf numFmtId="0" fontId="3" fillId="2" borderId="1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0" fillId="2" borderId="16" xfId="0" applyFill="1" applyBorder="1"/>
    <xf numFmtId="0" fontId="0" fillId="2" borderId="24" xfId="0" applyFill="1" applyBorder="1"/>
    <xf numFmtId="0" fontId="4" fillId="2" borderId="26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2" borderId="9" xfId="0" applyFill="1" applyBorder="1" applyAlignment="1">
      <alignment textRotation="180"/>
    </xf>
    <xf numFmtId="41" fontId="3" fillId="2" borderId="19" xfId="1" applyNumberFormat="1" applyFont="1" applyFill="1" applyBorder="1"/>
    <xf numFmtId="165" fontId="3" fillId="0" borderId="0" xfId="2" applyNumberFormat="1" applyFont="1" applyFill="1" applyBorder="1"/>
    <xf numFmtId="164" fontId="3" fillId="0" borderId="0" xfId="1" applyNumberFormat="1" applyFont="1" applyFill="1" applyBorder="1"/>
    <xf numFmtId="165" fontId="3" fillId="0" borderId="0" xfId="0" applyNumberFormat="1" applyFont="1" applyFill="1" applyBorder="1"/>
    <xf numFmtId="0" fontId="5" fillId="2" borderId="8" xfId="0" applyFont="1" applyFill="1" applyBorder="1" applyAlignment="1">
      <alignment horizontal="center" vertical="top" textRotation="180"/>
    </xf>
    <xf numFmtId="0" fontId="5" fillId="2" borderId="9" xfId="0" applyFont="1" applyFill="1" applyBorder="1" applyAlignment="1">
      <alignment horizontal="center" vertical="center" textRotation="180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2" xfId="0" applyFont="1" applyFill="1" applyBorder="1"/>
    <xf numFmtId="41" fontId="3" fillId="2" borderId="3" xfId="1" applyNumberFormat="1" applyFont="1" applyFill="1" applyBorder="1"/>
    <xf numFmtId="41" fontId="3" fillId="0" borderId="22" xfId="1" applyNumberFormat="1" applyFont="1" applyFill="1" applyBorder="1"/>
    <xf numFmtId="41" fontId="3" fillId="0" borderId="3" xfId="1" applyNumberFormat="1" applyFont="1" applyFill="1" applyBorder="1"/>
    <xf numFmtId="41" fontId="3" fillId="0" borderId="10" xfId="1" applyNumberFormat="1" applyFont="1" applyFill="1" applyBorder="1"/>
    <xf numFmtId="41" fontId="3" fillId="2" borderId="17" xfId="1" applyNumberFormat="1" applyFont="1" applyFill="1" applyBorder="1"/>
    <xf numFmtId="41" fontId="3" fillId="0" borderId="18" xfId="1" applyNumberFormat="1" applyFont="1" applyFill="1" applyBorder="1"/>
    <xf numFmtId="41" fontId="3" fillId="2" borderId="20" xfId="1" applyNumberFormat="1" applyFont="1" applyFill="1" applyBorder="1"/>
    <xf numFmtId="41" fontId="3" fillId="0" borderId="20" xfId="1" applyNumberFormat="1" applyFont="1" applyFill="1" applyBorder="1"/>
    <xf numFmtId="41" fontId="3" fillId="0" borderId="19" xfId="1" applyNumberFormat="1" applyFont="1" applyFill="1" applyBorder="1"/>
    <xf numFmtId="37" fontId="3" fillId="2" borderId="3" xfId="0" applyNumberFormat="1" applyFont="1" applyFill="1" applyBorder="1"/>
    <xf numFmtId="37" fontId="3" fillId="0" borderId="10" xfId="0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abSelected="1" view="pageBreakPreview" zoomScale="90" zoomScaleNormal="100" zoomScaleSheetLayoutView="90" workbookViewId="0"/>
  </sheetViews>
  <sheetFormatPr defaultRowHeight="11.25" x14ac:dyDescent="0.2"/>
  <cols>
    <col min="1" max="1" width="3.83203125" bestFit="1" customWidth="1"/>
    <col min="2" max="2" width="6.33203125" customWidth="1"/>
    <col min="3" max="3" width="60.33203125" customWidth="1"/>
    <col min="4" max="6" width="17.83203125" customWidth="1"/>
    <col min="7" max="7" width="16" customWidth="1"/>
    <col min="8" max="8" width="19.6640625" customWidth="1"/>
    <col min="9" max="9" width="17.83203125" customWidth="1"/>
    <col min="10" max="10" width="5.83203125" customWidth="1"/>
    <col min="11" max="11" width="3.6640625" customWidth="1"/>
  </cols>
  <sheetData>
    <row r="1" spans="1:12" ht="12.75" x14ac:dyDescent="0.2">
      <c r="A1" s="1"/>
      <c r="B1" s="30" t="s">
        <v>0</v>
      </c>
      <c r="C1" s="31"/>
      <c r="D1" s="31"/>
      <c r="E1" s="31"/>
      <c r="F1" s="31"/>
      <c r="G1" s="31"/>
      <c r="H1" s="31"/>
      <c r="I1" s="31"/>
      <c r="J1" s="16"/>
      <c r="K1" s="27">
        <v>30</v>
      </c>
      <c r="L1" s="1"/>
    </row>
    <row r="2" spans="1:12" x14ac:dyDescent="0.2">
      <c r="A2" s="1"/>
      <c r="B2" s="32" t="s">
        <v>1</v>
      </c>
      <c r="C2" s="33"/>
      <c r="D2" s="33"/>
      <c r="E2" s="33"/>
      <c r="F2" s="33"/>
      <c r="G2" s="33"/>
      <c r="H2" s="33"/>
      <c r="I2" s="33"/>
      <c r="J2" s="20"/>
      <c r="K2" s="1"/>
      <c r="L2" s="1"/>
    </row>
    <row r="3" spans="1:12" x14ac:dyDescent="0.2">
      <c r="A3" s="1"/>
      <c r="B3" s="21"/>
      <c r="C3" s="19"/>
      <c r="D3" s="19"/>
      <c r="E3" s="19"/>
      <c r="F3" s="19"/>
      <c r="G3" s="19"/>
      <c r="H3" s="19"/>
      <c r="I3" s="19"/>
      <c r="J3" s="20"/>
      <c r="K3" s="28"/>
      <c r="L3" s="1"/>
    </row>
    <row r="4" spans="1:12" x14ac:dyDescent="0.2">
      <c r="A4" s="1"/>
      <c r="B4" s="32" t="s">
        <v>2</v>
      </c>
      <c r="C4" s="33"/>
      <c r="D4" s="33"/>
      <c r="E4" s="33"/>
      <c r="F4" s="33"/>
      <c r="G4" s="33"/>
      <c r="H4" s="33"/>
      <c r="I4" s="33"/>
      <c r="J4" s="34"/>
      <c r="K4" s="1"/>
      <c r="L4" s="1"/>
    </row>
    <row r="5" spans="1:12" x14ac:dyDescent="0.2">
      <c r="A5" s="1"/>
      <c r="B5" s="21"/>
      <c r="C5" s="19"/>
      <c r="D5" s="19"/>
      <c r="E5" s="19"/>
      <c r="F5" s="19"/>
      <c r="G5" s="19"/>
      <c r="H5" s="19"/>
      <c r="I5" s="19"/>
      <c r="J5" s="20"/>
      <c r="K5" s="1"/>
      <c r="L5" s="1"/>
    </row>
    <row r="6" spans="1:12" x14ac:dyDescent="0.2">
      <c r="A6" s="1"/>
      <c r="B6" s="17" t="s">
        <v>3</v>
      </c>
      <c r="C6" s="35" t="s">
        <v>4</v>
      </c>
      <c r="D6" s="35"/>
      <c r="E6" s="35"/>
      <c r="F6" s="35"/>
      <c r="G6" s="35"/>
      <c r="H6" s="35"/>
      <c r="I6" s="35"/>
      <c r="J6" s="36"/>
      <c r="K6" s="1"/>
      <c r="L6" s="1"/>
    </row>
    <row r="7" spans="1:12" x14ac:dyDescent="0.2">
      <c r="A7" s="1"/>
      <c r="B7" s="17" t="s">
        <v>5</v>
      </c>
      <c r="C7" s="35" t="s">
        <v>6</v>
      </c>
      <c r="D7" s="35"/>
      <c r="E7" s="35"/>
      <c r="F7" s="35"/>
      <c r="G7" s="35"/>
      <c r="H7" s="35"/>
      <c r="I7" s="35"/>
      <c r="J7" s="36"/>
      <c r="K7" s="1"/>
      <c r="L7" s="1"/>
    </row>
    <row r="8" spans="1:12" x14ac:dyDescent="0.2">
      <c r="A8" s="1"/>
      <c r="B8" s="17" t="s">
        <v>7</v>
      </c>
      <c r="C8" s="35" t="s">
        <v>8</v>
      </c>
      <c r="D8" s="35"/>
      <c r="E8" s="35"/>
      <c r="F8" s="35"/>
      <c r="G8" s="35"/>
      <c r="H8" s="35"/>
      <c r="I8" s="35"/>
      <c r="J8" s="36"/>
      <c r="K8" s="1"/>
      <c r="L8" s="1"/>
    </row>
    <row r="9" spans="1:12" x14ac:dyDescent="0.2">
      <c r="A9" s="1"/>
      <c r="B9" s="17" t="s">
        <v>9</v>
      </c>
      <c r="C9" s="35" t="s">
        <v>10</v>
      </c>
      <c r="D9" s="35"/>
      <c r="E9" s="35"/>
      <c r="F9" s="35"/>
      <c r="G9" s="35"/>
      <c r="H9" s="35"/>
      <c r="I9" s="35"/>
      <c r="J9" s="36"/>
      <c r="K9" s="1"/>
      <c r="L9" s="1"/>
    </row>
    <row r="10" spans="1:12" x14ac:dyDescent="0.2">
      <c r="A10" s="1"/>
      <c r="B10" s="17" t="s">
        <v>11</v>
      </c>
      <c r="C10" s="35" t="s">
        <v>12</v>
      </c>
      <c r="D10" s="35"/>
      <c r="E10" s="35"/>
      <c r="F10" s="35"/>
      <c r="G10" s="35"/>
      <c r="H10" s="35"/>
      <c r="I10" s="35"/>
      <c r="J10" s="36"/>
      <c r="K10" s="1"/>
      <c r="L10" s="1"/>
    </row>
    <row r="11" spans="1:12" x14ac:dyDescent="0.2">
      <c r="A11" s="1"/>
      <c r="B11" s="37"/>
      <c r="C11" s="2"/>
      <c r="D11" s="2"/>
      <c r="E11" s="2"/>
      <c r="F11" s="2"/>
      <c r="G11" s="2"/>
      <c r="H11" s="2"/>
      <c r="I11" s="2"/>
      <c r="J11" s="38"/>
      <c r="K11" s="1"/>
      <c r="L11" s="1"/>
    </row>
    <row r="12" spans="1:12" x14ac:dyDescent="0.2">
      <c r="A12" s="1"/>
      <c r="B12" s="39"/>
      <c r="C12" s="3"/>
      <c r="D12" s="4" t="s">
        <v>13</v>
      </c>
      <c r="E12" s="4" t="s">
        <v>14</v>
      </c>
      <c r="F12" s="24" t="s">
        <v>52</v>
      </c>
      <c r="G12" s="4"/>
      <c r="H12" s="24" t="s">
        <v>57</v>
      </c>
      <c r="I12" s="4" t="s">
        <v>15</v>
      </c>
      <c r="J12" s="40"/>
      <c r="K12" s="1"/>
      <c r="L12" s="1"/>
    </row>
    <row r="13" spans="1:12" x14ac:dyDescent="0.2">
      <c r="A13" s="1"/>
      <c r="B13" s="41" t="s">
        <v>16</v>
      </c>
      <c r="C13" s="4" t="s">
        <v>17</v>
      </c>
      <c r="D13" s="4" t="s">
        <v>18</v>
      </c>
      <c r="E13" s="4" t="s">
        <v>19</v>
      </c>
      <c r="F13" s="24" t="s">
        <v>54</v>
      </c>
      <c r="G13" s="4" t="s">
        <v>20</v>
      </c>
      <c r="H13" s="24" t="s">
        <v>56</v>
      </c>
      <c r="I13" s="4" t="s">
        <v>21</v>
      </c>
      <c r="J13" s="40" t="s">
        <v>16</v>
      </c>
      <c r="K13" s="1"/>
      <c r="L13" s="1"/>
    </row>
    <row r="14" spans="1:12" x14ac:dyDescent="0.2">
      <c r="A14" s="1"/>
      <c r="B14" s="41" t="s">
        <v>22</v>
      </c>
      <c r="C14" s="4"/>
      <c r="D14" s="24" t="s">
        <v>23</v>
      </c>
      <c r="E14" s="24" t="s">
        <v>24</v>
      </c>
      <c r="F14" s="24" t="s">
        <v>53</v>
      </c>
      <c r="G14" s="24" t="s">
        <v>25</v>
      </c>
      <c r="H14" s="24" t="s">
        <v>55</v>
      </c>
      <c r="I14" s="24" t="s">
        <v>23</v>
      </c>
      <c r="J14" s="40" t="s">
        <v>22</v>
      </c>
      <c r="K14" s="1"/>
      <c r="L14" s="1"/>
    </row>
    <row r="15" spans="1:12" x14ac:dyDescent="0.2">
      <c r="A15" s="1"/>
      <c r="B15" s="42"/>
      <c r="C15" s="7" t="s">
        <v>26</v>
      </c>
      <c r="D15" s="70" t="s">
        <v>27</v>
      </c>
      <c r="E15" s="70" t="s">
        <v>28</v>
      </c>
      <c r="F15" s="70" t="s">
        <v>29</v>
      </c>
      <c r="G15" s="70" t="s">
        <v>30</v>
      </c>
      <c r="H15" s="70" t="s">
        <v>31</v>
      </c>
      <c r="I15" s="70" t="s">
        <v>32</v>
      </c>
      <c r="J15" s="44"/>
      <c r="K15" s="1"/>
      <c r="L15" s="1"/>
    </row>
    <row r="16" spans="1:12" x14ac:dyDescent="0.2">
      <c r="A16" s="1"/>
      <c r="B16" s="43"/>
      <c r="C16" s="8" t="s">
        <v>33</v>
      </c>
      <c r="D16" s="71"/>
      <c r="E16" s="71"/>
      <c r="F16" s="71"/>
      <c r="G16" s="71"/>
      <c r="H16" s="72"/>
      <c r="I16" s="71"/>
      <c r="J16" s="51"/>
      <c r="K16" s="5"/>
      <c r="L16" s="1"/>
    </row>
    <row r="17" spans="1:12" x14ac:dyDescent="0.2">
      <c r="A17" s="5"/>
      <c r="B17" s="45">
        <v>1</v>
      </c>
      <c r="C17" s="6" t="s">
        <v>37</v>
      </c>
      <c r="D17" s="73">
        <v>0</v>
      </c>
      <c r="E17" s="73"/>
      <c r="F17" s="73"/>
      <c r="G17" s="73"/>
      <c r="H17" s="73"/>
      <c r="I17" s="74">
        <f t="shared" ref="I17:I32" si="0">+D17+E17+F17+G17+H17</f>
        <v>0</v>
      </c>
      <c r="J17" s="55">
        <v>1</v>
      </c>
      <c r="K17" s="5"/>
      <c r="L17" s="1"/>
    </row>
    <row r="18" spans="1:12" x14ac:dyDescent="0.2">
      <c r="A18" s="5"/>
      <c r="B18" s="45">
        <f>B17+1</f>
        <v>2</v>
      </c>
      <c r="C18" s="6" t="s">
        <v>58</v>
      </c>
      <c r="D18" s="73">
        <v>14900</v>
      </c>
      <c r="E18" s="73"/>
      <c r="F18" s="75"/>
      <c r="G18" s="73"/>
      <c r="H18" s="73"/>
      <c r="I18" s="76">
        <f t="shared" si="0"/>
        <v>14900</v>
      </c>
      <c r="J18" s="56">
        <f>J17+1</f>
        <v>2</v>
      </c>
      <c r="K18" s="5"/>
      <c r="L18" s="1"/>
    </row>
    <row r="19" spans="1:12" x14ac:dyDescent="0.2">
      <c r="A19" s="5"/>
      <c r="B19" s="45">
        <f t="shared" ref="B19:B32" si="1">B18+1</f>
        <v>3</v>
      </c>
      <c r="C19" s="6" t="s">
        <v>38</v>
      </c>
      <c r="D19" s="73">
        <v>-232</v>
      </c>
      <c r="E19" s="73"/>
      <c r="F19" s="73">
        <v>-20</v>
      </c>
      <c r="G19" s="73"/>
      <c r="H19" s="73">
        <v>252</v>
      </c>
      <c r="I19" s="76">
        <f t="shared" si="0"/>
        <v>0</v>
      </c>
      <c r="J19" s="56">
        <f t="shared" ref="J19:J32" si="2">J18+1</f>
        <v>3</v>
      </c>
      <c r="K19" s="5"/>
      <c r="L19" s="1"/>
    </row>
    <row r="20" spans="1:12" x14ac:dyDescent="0.2">
      <c r="A20" s="5"/>
      <c r="B20" s="45">
        <f t="shared" si="1"/>
        <v>4</v>
      </c>
      <c r="C20" s="6" t="s">
        <v>50</v>
      </c>
      <c r="D20" s="73">
        <v>21020</v>
      </c>
      <c r="E20" s="73">
        <v>2879</v>
      </c>
      <c r="F20" s="73">
        <v>-3520</v>
      </c>
      <c r="G20" s="73"/>
      <c r="H20" s="73"/>
      <c r="I20" s="76">
        <f t="shared" si="0"/>
        <v>20379</v>
      </c>
      <c r="J20" s="56">
        <f t="shared" si="2"/>
        <v>4</v>
      </c>
      <c r="K20" s="5"/>
      <c r="L20" s="1"/>
    </row>
    <row r="21" spans="1:12" x14ac:dyDescent="0.2">
      <c r="A21" s="5"/>
      <c r="B21" s="45">
        <f t="shared" si="1"/>
        <v>5</v>
      </c>
      <c r="C21" s="9" t="s">
        <v>43</v>
      </c>
      <c r="D21" s="73">
        <v>4668</v>
      </c>
      <c r="E21" s="73">
        <v>42</v>
      </c>
      <c r="F21" s="73">
        <v>396</v>
      </c>
      <c r="G21" s="73"/>
      <c r="H21" s="73"/>
      <c r="I21" s="76">
        <f t="shared" si="0"/>
        <v>5106</v>
      </c>
      <c r="J21" s="56">
        <f t="shared" si="2"/>
        <v>5</v>
      </c>
      <c r="K21" s="5"/>
      <c r="L21" s="1"/>
    </row>
    <row r="22" spans="1:12" x14ac:dyDescent="0.2">
      <c r="A22" s="5"/>
      <c r="B22" s="45">
        <f t="shared" si="1"/>
        <v>6</v>
      </c>
      <c r="C22" s="9" t="s">
        <v>44</v>
      </c>
      <c r="D22" s="73">
        <v>359</v>
      </c>
      <c r="E22" s="73"/>
      <c r="F22" s="73">
        <v>-351</v>
      </c>
      <c r="G22" s="73"/>
      <c r="H22" s="73"/>
      <c r="I22" s="76">
        <f t="shared" si="0"/>
        <v>8</v>
      </c>
      <c r="J22" s="56">
        <f t="shared" si="2"/>
        <v>6</v>
      </c>
      <c r="K22" s="5"/>
      <c r="L22" s="1"/>
    </row>
    <row r="23" spans="1:12" x14ac:dyDescent="0.2">
      <c r="A23" s="5"/>
      <c r="B23" s="45">
        <f t="shared" si="1"/>
        <v>7</v>
      </c>
      <c r="C23" s="6" t="s">
        <v>41</v>
      </c>
      <c r="D23" s="73">
        <v>1800</v>
      </c>
      <c r="E23" s="73"/>
      <c r="F23" s="73">
        <f>-433+76</f>
        <v>-357</v>
      </c>
      <c r="G23" s="73"/>
      <c r="H23" s="73"/>
      <c r="I23" s="76">
        <f t="shared" si="0"/>
        <v>1443</v>
      </c>
      <c r="J23" s="56">
        <f t="shared" si="2"/>
        <v>7</v>
      </c>
      <c r="K23" s="5"/>
      <c r="L23" s="1"/>
    </row>
    <row r="24" spans="1:12" x14ac:dyDescent="0.2">
      <c r="A24" s="5"/>
      <c r="B24" s="45">
        <f t="shared" si="1"/>
        <v>8</v>
      </c>
      <c r="C24" s="9" t="s">
        <v>42</v>
      </c>
      <c r="D24" s="73">
        <v>0</v>
      </c>
      <c r="E24" s="73"/>
      <c r="F24" s="73"/>
      <c r="G24" s="73"/>
      <c r="H24" s="73"/>
      <c r="I24" s="76">
        <f>+D24+E24+F24+G24+H24</f>
        <v>0</v>
      </c>
      <c r="J24" s="56">
        <f t="shared" si="2"/>
        <v>8</v>
      </c>
      <c r="K24" s="5"/>
      <c r="L24" s="1"/>
    </row>
    <row r="25" spans="1:12" x14ac:dyDescent="0.2">
      <c r="A25" s="5"/>
      <c r="B25" s="45">
        <f t="shared" si="1"/>
        <v>9</v>
      </c>
      <c r="C25" s="11" t="s">
        <v>48</v>
      </c>
      <c r="D25" s="73">
        <v>5101</v>
      </c>
      <c r="E25" s="73">
        <v>596</v>
      </c>
      <c r="F25" s="73">
        <v>-566</v>
      </c>
      <c r="G25" s="73"/>
      <c r="H25" s="73"/>
      <c r="I25" s="76">
        <f t="shared" si="0"/>
        <v>5131</v>
      </c>
      <c r="J25" s="56">
        <f t="shared" si="2"/>
        <v>9</v>
      </c>
      <c r="K25" s="5"/>
      <c r="L25" s="1"/>
    </row>
    <row r="26" spans="1:12" x14ac:dyDescent="0.2">
      <c r="A26" s="5"/>
      <c r="B26" s="45">
        <f t="shared" si="1"/>
        <v>10</v>
      </c>
      <c r="C26" s="9" t="s">
        <v>47</v>
      </c>
      <c r="D26" s="73">
        <v>1517</v>
      </c>
      <c r="E26" s="73">
        <v>93</v>
      </c>
      <c r="F26" s="73">
        <v>-71</v>
      </c>
      <c r="G26" s="73"/>
      <c r="H26" s="73"/>
      <c r="I26" s="76">
        <f t="shared" si="0"/>
        <v>1539</v>
      </c>
      <c r="J26" s="56">
        <f t="shared" si="2"/>
        <v>10</v>
      </c>
      <c r="K26" s="5"/>
      <c r="L26" s="1"/>
    </row>
    <row r="27" spans="1:12" x14ac:dyDescent="0.2">
      <c r="A27" s="5"/>
      <c r="B27" s="45">
        <f t="shared" si="1"/>
        <v>11</v>
      </c>
      <c r="C27" s="9" t="s">
        <v>45</v>
      </c>
      <c r="D27" s="73">
        <v>150</v>
      </c>
      <c r="E27" s="73"/>
      <c r="F27" s="73"/>
      <c r="G27" s="73"/>
      <c r="H27" s="73"/>
      <c r="I27" s="76">
        <f t="shared" si="0"/>
        <v>150</v>
      </c>
      <c r="J27" s="56">
        <f t="shared" si="2"/>
        <v>11</v>
      </c>
      <c r="K27" s="5"/>
      <c r="L27" s="1"/>
    </row>
    <row r="28" spans="1:12" x14ac:dyDescent="0.2">
      <c r="A28" s="5"/>
      <c r="B28" s="45">
        <f t="shared" si="1"/>
        <v>12</v>
      </c>
      <c r="C28" s="6" t="s">
        <v>39</v>
      </c>
      <c r="D28" s="73">
        <v>4251</v>
      </c>
      <c r="E28" s="73">
        <v>2</v>
      </c>
      <c r="F28" s="73">
        <v>20</v>
      </c>
      <c r="G28" s="73"/>
      <c r="H28" s="73"/>
      <c r="I28" s="76">
        <f t="shared" si="0"/>
        <v>4273</v>
      </c>
      <c r="J28" s="56">
        <f t="shared" si="2"/>
        <v>12</v>
      </c>
      <c r="K28" s="5"/>
      <c r="L28" s="1"/>
    </row>
    <row r="29" spans="1:12" x14ac:dyDescent="0.2">
      <c r="A29" s="5"/>
      <c r="B29" s="45">
        <f t="shared" si="1"/>
        <v>13</v>
      </c>
      <c r="C29" s="46" t="s">
        <v>59</v>
      </c>
      <c r="D29" s="73">
        <v>0</v>
      </c>
      <c r="E29" s="73"/>
      <c r="F29" s="73"/>
      <c r="G29" s="73"/>
      <c r="H29" s="73"/>
      <c r="I29" s="76">
        <f t="shared" si="0"/>
        <v>0</v>
      </c>
      <c r="J29" s="56">
        <f t="shared" si="2"/>
        <v>13</v>
      </c>
      <c r="K29" s="5"/>
      <c r="L29" s="1"/>
    </row>
    <row r="30" spans="1:12" x14ac:dyDescent="0.2">
      <c r="A30" s="5"/>
      <c r="B30" s="45">
        <f t="shared" si="1"/>
        <v>14</v>
      </c>
      <c r="C30" s="9" t="s">
        <v>46</v>
      </c>
      <c r="D30" s="75">
        <v>44702</v>
      </c>
      <c r="E30" s="73">
        <v>-94</v>
      </c>
      <c r="F30" s="73">
        <f>-5250+8120</f>
        <v>2870</v>
      </c>
      <c r="G30" s="75"/>
      <c r="H30" s="75"/>
      <c r="I30" s="76">
        <f t="shared" si="0"/>
        <v>47478</v>
      </c>
      <c r="J30" s="56">
        <f t="shared" si="2"/>
        <v>14</v>
      </c>
      <c r="K30" s="1"/>
      <c r="L30" s="1"/>
    </row>
    <row r="31" spans="1:12" x14ac:dyDescent="0.2">
      <c r="A31" s="5"/>
      <c r="B31" s="41">
        <f t="shared" si="1"/>
        <v>15</v>
      </c>
      <c r="C31" s="6" t="s">
        <v>40</v>
      </c>
      <c r="D31" s="73">
        <v>391368</v>
      </c>
      <c r="E31" s="73">
        <v>-395</v>
      </c>
      <c r="F31" s="73">
        <v>23268</v>
      </c>
      <c r="G31" s="73"/>
      <c r="H31" s="73"/>
      <c r="I31" s="76">
        <f>+D31+E31+F31+G31+H31</f>
        <v>414241</v>
      </c>
      <c r="J31" s="57">
        <f t="shared" si="2"/>
        <v>15</v>
      </c>
      <c r="K31" s="29"/>
      <c r="L31" s="1"/>
    </row>
    <row r="32" spans="1:12" x14ac:dyDescent="0.2">
      <c r="A32" s="5"/>
      <c r="B32" s="49">
        <f t="shared" si="1"/>
        <v>16</v>
      </c>
      <c r="C32" s="52" t="s">
        <v>49</v>
      </c>
      <c r="D32" s="77">
        <v>79</v>
      </c>
      <c r="E32" s="77"/>
      <c r="F32" s="77">
        <v>-9</v>
      </c>
      <c r="G32" s="77"/>
      <c r="H32" s="77"/>
      <c r="I32" s="78">
        <f t="shared" si="0"/>
        <v>70</v>
      </c>
      <c r="J32" s="49">
        <f t="shared" si="2"/>
        <v>16</v>
      </c>
      <c r="K32" s="29"/>
      <c r="L32" s="1"/>
    </row>
    <row r="33" spans="1:12" x14ac:dyDescent="0.2">
      <c r="A33" s="5"/>
      <c r="B33" s="49">
        <f>B32+1</f>
        <v>17</v>
      </c>
      <c r="C33" s="53"/>
      <c r="D33" s="79"/>
      <c r="E33" s="79"/>
      <c r="F33" s="79"/>
      <c r="G33" s="79"/>
      <c r="H33" s="79"/>
      <c r="I33" s="80"/>
      <c r="J33" s="49">
        <f>J32+1</f>
        <v>17</v>
      </c>
      <c r="K33" s="29"/>
      <c r="L33" s="1"/>
    </row>
    <row r="34" spans="1:12" x14ac:dyDescent="0.2">
      <c r="A34" s="5"/>
      <c r="B34" s="49">
        <f t="shared" ref="B34:B42" si="3">B33+1</f>
        <v>18</v>
      </c>
      <c r="C34" s="49" t="s">
        <v>34</v>
      </c>
      <c r="D34" s="64">
        <f>SUM(D17:D33)</f>
        <v>489683</v>
      </c>
      <c r="E34" s="64">
        <f>SUM(E17:E32)</f>
        <v>3123</v>
      </c>
      <c r="F34" s="64">
        <f>SUM(F17:F32)</f>
        <v>21660</v>
      </c>
      <c r="G34" s="64">
        <f>SUM(G17:G32)</f>
        <v>0</v>
      </c>
      <c r="H34" s="64">
        <f>SUM(H17:H32)</f>
        <v>252</v>
      </c>
      <c r="I34" s="64">
        <f>SUM(I17:I32)</f>
        <v>514718</v>
      </c>
      <c r="J34" s="49">
        <f t="shared" ref="J34:J42" si="4">J33+1</f>
        <v>18</v>
      </c>
      <c r="K34" s="29"/>
      <c r="L34" s="1"/>
    </row>
    <row r="35" spans="1:12" x14ac:dyDescent="0.2">
      <c r="A35" s="5"/>
      <c r="B35" s="49">
        <f t="shared" si="3"/>
        <v>19</v>
      </c>
      <c r="C35" s="49"/>
      <c r="D35" s="64"/>
      <c r="E35" s="64"/>
      <c r="F35" s="64"/>
      <c r="G35" s="64"/>
      <c r="H35" s="64"/>
      <c r="I35" s="64"/>
      <c r="J35" s="49">
        <f t="shared" si="4"/>
        <v>19</v>
      </c>
      <c r="K35" s="29"/>
      <c r="L35" s="1"/>
    </row>
    <row r="36" spans="1:12" x14ac:dyDescent="0.2">
      <c r="A36" s="5"/>
      <c r="B36" s="49">
        <f t="shared" si="3"/>
        <v>20</v>
      </c>
      <c r="C36" s="49"/>
      <c r="D36" s="64"/>
      <c r="E36" s="64"/>
      <c r="F36" s="64"/>
      <c r="G36" s="64"/>
      <c r="H36" s="64"/>
      <c r="I36" s="64"/>
      <c r="J36" s="49">
        <f t="shared" si="4"/>
        <v>20</v>
      </c>
      <c r="K36" s="29"/>
      <c r="L36" s="1"/>
    </row>
    <row r="37" spans="1:12" x14ac:dyDescent="0.2">
      <c r="A37" s="5"/>
      <c r="B37" s="49">
        <f t="shared" si="3"/>
        <v>21</v>
      </c>
      <c r="C37" s="6" t="s">
        <v>60</v>
      </c>
      <c r="D37" s="73">
        <v>6893</v>
      </c>
      <c r="E37" s="64"/>
      <c r="F37" s="73"/>
      <c r="G37" s="64"/>
      <c r="H37" s="64"/>
      <c r="I37" s="76">
        <f t="shared" ref="I37:I42" si="5">+D37+E37+F37+G37+H37</f>
        <v>6893</v>
      </c>
      <c r="J37" s="49">
        <f t="shared" si="4"/>
        <v>21</v>
      </c>
      <c r="K37" s="29"/>
      <c r="L37" s="1"/>
    </row>
    <row r="38" spans="1:12" x14ac:dyDescent="0.2">
      <c r="A38" s="63"/>
      <c r="B38" s="60">
        <f t="shared" si="3"/>
        <v>22</v>
      </c>
      <c r="C38" s="6" t="s">
        <v>61</v>
      </c>
      <c r="D38" s="73">
        <v>27671</v>
      </c>
      <c r="E38" s="64">
        <v>6501</v>
      </c>
      <c r="F38" s="73">
        <v>-10739</v>
      </c>
      <c r="G38" s="64"/>
      <c r="H38" s="64"/>
      <c r="I38" s="76">
        <f t="shared" si="5"/>
        <v>23433</v>
      </c>
      <c r="J38" s="49">
        <f t="shared" si="4"/>
        <v>22</v>
      </c>
      <c r="K38" s="29"/>
      <c r="L38" s="1"/>
    </row>
    <row r="39" spans="1:12" x14ac:dyDescent="0.2">
      <c r="A39" s="63"/>
      <c r="B39" s="60">
        <f t="shared" si="3"/>
        <v>23</v>
      </c>
      <c r="C39" s="6" t="s">
        <v>62</v>
      </c>
      <c r="D39" s="73">
        <v>0</v>
      </c>
      <c r="E39" s="64"/>
      <c r="F39" s="73"/>
      <c r="G39" s="64"/>
      <c r="H39" s="64"/>
      <c r="I39" s="76">
        <f t="shared" si="5"/>
        <v>0</v>
      </c>
      <c r="J39" s="49">
        <f t="shared" si="4"/>
        <v>23</v>
      </c>
      <c r="K39" s="29"/>
      <c r="L39" s="1"/>
    </row>
    <row r="40" spans="1:12" x14ac:dyDescent="0.2">
      <c r="A40" s="63"/>
      <c r="B40" s="60">
        <f t="shared" si="3"/>
        <v>24</v>
      </c>
      <c r="C40" s="6" t="s">
        <v>63</v>
      </c>
      <c r="D40" s="73">
        <v>6569</v>
      </c>
      <c r="E40" s="64">
        <v>864</v>
      </c>
      <c r="F40" s="73">
        <v>-747</v>
      </c>
      <c r="G40" s="64"/>
      <c r="H40" s="64"/>
      <c r="I40" s="76">
        <f t="shared" si="5"/>
        <v>6686</v>
      </c>
      <c r="J40" s="49">
        <f t="shared" si="4"/>
        <v>24</v>
      </c>
      <c r="K40" s="29"/>
      <c r="L40" s="1"/>
    </row>
    <row r="41" spans="1:12" x14ac:dyDescent="0.2">
      <c r="A41" s="63"/>
      <c r="B41" s="60">
        <f t="shared" si="3"/>
        <v>25</v>
      </c>
      <c r="C41" s="6" t="s">
        <v>64</v>
      </c>
      <c r="D41" s="73">
        <v>21781</v>
      </c>
      <c r="E41" s="64"/>
      <c r="F41" s="73">
        <v>-20</v>
      </c>
      <c r="G41" s="64"/>
      <c r="H41" s="64">
        <v>-21761</v>
      </c>
      <c r="I41" s="76">
        <f t="shared" si="5"/>
        <v>0</v>
      </c>
      <c r="J41" s="49">
        <f t="shared" si="4"/>
        <v>25</v>
      </c>
      <c r="K41" s="29"/>
      <c r="L41" s="1"/>
    </row>
    <row r="42" spans="1:12" ht="11.25" customHeight="1" x14ac:dyDescent="0.2">
      <c r="A42" s="69" t="s">
        <v>36</v>
      </c>
      <c r="B42" s="60">
        <f t="shared" si="3"/>
        <v>26</v>
      </c>
      <c r="C42" s="6" t="s">
        <v>65</v>
      </c>
      <c r="D42" s="73">
        <v>0</v>
      </c>
      <c r="E42" s="64"/>
      <c r="F42" s="73"/>
      <c r="G42" s="64"/>
      <c r="H42" s="64"/>
      <c r="I42" s="76">
        <f t="shared" si="5"/>
        <v>0</v>
      </c>
      <c r="J42" s="49">
        <f t="shared" si="4"/>
        <v>26</v>
      </c>
      <c r="K42" s="68" t="s">
        <v>67</v>
      </c>
      <c r="L42" s="1"/>
    </row>
    <row r="43" spans="1:12" x14ac:dyDescent="0.2">
      <c r="A43" s="69"/>
      <c r="B43" s="60">
        <f>B42+1</f>
        <v>27</v>
      </c>
      <c r="C43" s="50"/>
      <c r="D43" s="64"/>
      <c r="E43" s="64"/>
      <c r="F43" s="64"/>
      <c r="G43" s="64"/>
      <c r="H43" s="64"/>
      <c r="I43" s="81"/>
      <c r="J43" s="49">
        <f>J42+1</f>
        <v>27</v>
      </c>
      <c r="K43" s="68"/>
      <c r="L43" s="1"/>
    </row>
    <row r="44" spans="1:12" x14ac:dyDescent="0.2">
      <c r="A44" s="69"/>
      <c r="B44" s="60">
        <f t="shared" ref="B44:B48" si="6">B43+1</f>
        <v>28</v>
      </c>
      <c r="C44" s="54" t="s">
        <v>66</v>
      </c>
      <c r="D44" s="64">
        <f t="shared" ref="D44:I44" si="7">SUM(D37:D43)</f>
        <v>62914</v>
      </c>
      <c r="E44" s="64">
        <f t="shared" si="7"/>
        <v>7365</v>
      </c>
      <c r="F44" s="64">
        <f t="shared" si="7"/>
        <v>-11506</v>
      </c>
      <c r="G44" s="64">
        <f t="shared" si="7"/>
        <v>0</v>
      </c>
      <c r="H44" s="64">
        <f t="shared" si="7"/>
        <v>-21761</v>
      </c>
      <c r="I44" s="64">
        <f t="shared" si="7"/>
        <v>37012</v>
      </c>
      <c r="J44" s="49">
        <f t="shared" ref="J44:J48" si="8">J43+1</f>
        <v>28</v>
      </c>
      <c r="K44" s="68"/>
      <c r="L44" s="1"/>
    </row>
    <row r="45" spans="1:12" x14ac:dyDescent="0.2">
      <c r="A45" s="69"/>
      <c r="B45" s="60">
        <f t="shared" si="6"/>
        <v>29</v>
      </c>
      <c r="C45" s="50"/>
      <c r="D45" s="64"/>
      <c r="E45" s="64"/>
      <c r="F45" s="64"/>
      <c r="G45" s="64"/>
      <c r="H45" s="64"/>
      <c r="I45" s="81"/>
      <c r="J45" s="49">
        <f t="shared" si="8"/>
        <v>29</v>
      </c>
      <c r="K45" s="68"/>
      <c r="L45" s="1"/>
    </row>
    <row r="46" spans="1:12" x14ac:dyDescent="0.2">
      <c r="A46" s="69"/>
      <c r="B46" s="60">
        <f t="shared" si="6"/>
        <v>30</v>
      </c>
      <c r="C46" s="49" t="s">
        <v>35</v>
      </c>
      <c r="D46" s="64">
        <f t="shared" ref="D46:I46" si="9">D34+D44</f>
        <v>552597</v>
      </c>
      <c r="E46" s="64">
        <f t="shared" si="9"/>
        <v>10488</v>
      </c>
      <c r="F46" s="64">
        <f t="shared" si="9"/>
        <v>10154</v>
      </c>
      <c r="G46" s="64">
        <f t="shared" si="9"/>
        <v>0</v>
      </c>
      <c r="H46" s="64">
        <f t="shared" si="9"/>
        <v>-21509</v>
      </c>
      <c r="I46" s="64">
        <f t="shared" si="9"/>
        <v>551730</v>
      </c>
      <c r="J46" s="49">
        <f t="shared" si="8"/>
        <v>30</v>
      </c>
      <c r="K46" s="68"/>
      <c r="L46" s="1"/>
    </row>
    <row r="47" spans="1:12" x14ac:dyDescent="0.2">
      <c r="A47" s="69"/>
      <c r="B47" s="60">
        <f t="shared" si="6"/>
        <v>31</v>
      </c>
      <c r="C47" s="12"/>
      <c r="D47" s="82"/>
      <c r="E47" s="82"/>
      <c r="F47" s="82"/>
      <c r="G47" s="82"/>
      <c r="H47" s="82"/>
      <c r="I47" s="83"/>
      <c r="J47" s="49">
        <f t="shared" si="8"/>
        <v>31</v>
      </c>
      <c r="K47" s="68"/>
      <c r="L47" s="1"/>
    </row>
    <row r="48" spans="1:12" x14ac:dyDescent="0.2">
      <c r="A48" s="69"/>
      <c r="B48" s="60">
        <f t="shared" si="6"/>
        <v>32</v>
      </c>
      <c r="C48" s="12"/>
      <c r="D48" s="82"/>
      <c r="E48" s="82"/>
      <c r="F48" s="82"/>
      <c r="G48" s="82"/>
      <c r="H48" s="82"/>
      <c r="I48" s="83"/>
      <c r="J48" s="49">
        <f t="shared" si="8"/>
        <v>32</v>
      </c>
      <c r="K48" s="68"/>
      <c r="L48" s="1"/>
    </row>
    <row r="49" spans="1:12" x14ac:dyDescent="0.2">
      <c r="A49" s="69"/>
      <c r="B49" s="61" t="s">
        <v>51</v>
      </c>
      <c r="C49" s="14" t="s">
        <v>68</v>
      </c>
      <c r="D49" s="15"/>
      <c r="E49" s="15"/>
      <c r="F49" s="15"/>
      <c r="G49" s="15"/>
      <c r="H49" s="15"/>
      <c r="I49" s="15"/>
      <c r="J49" s="16"/>
      <c r="K49" s="68"/>
      <c r="L49" s="1"/>
    </row>
    <row r="50" spans="1:12" x14ac:dyDescent="0.2">
      <c r="A50" s="69"/>
      <c r="B50" s="62"/>
      <c r="C50" s="18" t="s">
        <v>69</v>
      </c>
      <c r="D50" s="19"/>
      <c r="E50" s="19"/>
      <c r="F50" s="19"/>
      <c r="G50" s="19"/>
      <c r="H50" s="19"/>
      <c r="I50" s="19"/>
      <c r="J50" s="20"/>
      <c r="K50" s="68"/>
      <c r="L50" s="1"/>
    </row>
    <row r="51" spans="1:12" x14ac:dyDescent="0.2">
      <c r="A51" s="69"/>
      <c r="B51" s="62"/>
      <c r="C51" s="13"/>
      <c r="D51" s="13"/>
      <c r="E51" s="13"/>
      <c r="F51" s="19"/>
      <c r="G51" s="19"/>
      <c r="H51" s="19"/>
      <c r="I51" s="19"/>
      <c r="J51" s="20"/>
      <c r="K51" s="68"/>
      <c r="L51" s="1"/>
    </row>
    <row r="52" spans="1:12" x14ac:dyDescent="0.2">
      <c r="A52" s="69"/>
      <c r="B52" s="19"/>
      <c r="C52" s="18"/>
      <c r="D52" s="65"/>
      <c r="E52" s="26"/>
      <c r="F52" s="25"/>
      <c r="G52" s="19"/>
      <c r="H52" s="19"/>
      <c r="I52" s="19"/>
      <c r="J52" s="20"/>
      <c r="K52" s="68"/>
      <c r="L52" s="1"/>
    </row>
    <row r="53" spans="1:12" x14ac:dyDescent="0.2">
      <c r="A53" s="69"/>
      <c r="B53" s="19"/>
      <c r="C53" s="22"/>
      <c r="D53" s="66"/>
      <c r="E53" s="47"/>
      <c r="F53" s="19"/>
      <c r="G53" s="19"/>
      <c r="H53" s="19"/>
      <c r="I53" s="19"/>
      <c r="J53" s="20"/>
      <c r="K53" s="68"/>
      <c r="L53" s="1"/>
    </row>
    <row r="54" spans="1:12" ht="12" customHeight="1" x14ac:dyDescent="0.2">
      <c r="A54" s="69"/>
      <c r="B54" s="19"/>
      <c r="C54" s="23"/>
      <c r="D54" s="67"/>
      <c r="E54" s="48"/>
      <c r="F54" s="19"/>
      <c r="G54" s="19"/>
      <c r="H54" s="19"/>
      <c r="I54" s="19"/>
      <c r="J54" s="20"/>
      <c r="K54" s="68"/>
      <c r="L54" s="1"/>
    </row>
    <row r="55" spans="1:12" x14ac:dyDescent="0.2">
      <c r="A55" s="69"/>
      <c r="B55" s="19"/>
      <c r="E55" s="19"/>
      <c r="F55" s="19"/>
      <c r="G55" s="19"/>
      <c r="H55" s="19"/>
      <c r="I55" s="19"/>
      <c r="J55" s="20"/>
      <c r="K55" s="68"/>
      <c r="L55" s="1"/>
    </row>
    <row r="56" spans="1:12" x14ac:dyDescent="0.2">
      <c r="A56" s="69"/>
      <c r="B56" s="58"/>
      <c r="C56" s="58"/>
      <c r="D56" s="58"/>
      <c r="E56" s="58"/>
      <c r="F56" s="58"/>
      <c r="G56" s="58"/>
      <c r="H56" s="58"/>
      <c r="I56" s="58"/>
      <c r="J56" s="59"/>
      <c r="K56" s="68"/>
      <c r="L56" s="1"/>
    </row>
    <row r="57" spans="1:12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0"/>
      <c r="L57" s="1"/>
    </row>
    <row r="58" spans="1:12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0"/>
      <c r="L58" s="1"/>
    </row>
    <row r="59" spans="1:12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</sheetData>
  <mergeCells count="2">
    <mergeCell ref="K42:K56"/>
    <mergeCell ref="A42:A56"/>
  </mergeCells>
  <printOptions horizontalCentered="1"/>
  <pageMargins left="0.5" right="0.5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- 30</vt:lpstr>
      <vt:lpstr>'P - 30'!Print_Area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2017-02-01T22:36:44Z</cp:lastPrinted>
  <dcterms:created xsi:type="dcterms:W3CDTF">1999-04-06T18:12:34Z</dcterms:created>
  <dcterms:modified xsi:type="dcterms:W3CDTF">2017-03-30T15:09:44Z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SCHED 310 A - INV IN COMMON STOCK.xls</vt:lpwstr>
  </property>
  <property fmtid="{D5CDD505-2E9C-101B-9397-08002B2CF9AE}" pid="3" name="SV_QUERY_LIST_4F35BF76-6C0D-4D9B-82B2-816C12CF3733">
    <vt:lpwstr>empty_477D106A-C0D6-4607-AEBD-E2C9D60EA279</vt:lpwstr>
  </property>
</Properties>
</file>