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-15" yWindow="465" windowWidth="15330" windowHeight="3990"/>
  </bookViews>
  <sheets>
    <sheet name="P - 44" sheetId="2" r:id="rId1"/>
    <sheet name="P - 45 THRU 51" sheetId="1" r:id="rId2"/>
  </sheets>
  <definedNames>
    <definedName name="_xlnm._FilterDatabase" localSheetId="1" hidden="1">'P - 45 THRU 51'!$A$11:$Q$312</definedName>
    <definedName name="_xlnm.Print_Area" localSheetId="0">'P - 44'!$A$1:$J$46</definedName>
    <definedName name="_xlnm.Print_Area" localSheetId="1">'P - 45 THRU 51'!$A$1:$N$313</definedName>
  </definedNames>
  <calcPr calcId="152511"/>
</workbook>
</file>

<file path=xl/calcChain.xml><?xml version="1.0" encoding="utf-8"?>
<calcChain xmlns="http://schemas.openxmlformats.org/spreadsheetml/2006/main">
  <c r="B56" i="1" l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M56" i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B68" i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M68" i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B99" i="1"/>
  <c r="B100" i="1" s="1"/>
  <c r="B101" i="1" s="1"/>
  <c r="B102" i="1" s="1"/>
  <c r="M99" i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K115" i="1"/>
  <c r="B119" i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M119" i="1"/>
  <c r="M120" i="1" s="1"/>
  <c r="M121" i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B145" i="1"/>
  <c r="B146" i="1" s="1"/>
  <c r="M145" i="1"/>
  <c r="M146" i="1" s="1"/>
  <c r="K146" i="1"/>
  <c r="B149" i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M149" i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B171" i="1"/>
  <c r="B172" i="1"/>
  <c r="B173" i="1" s="1"/>
  <c r="B174" i="1" s="1"/>
  <c r="B175" i="1" s="1"/>
  <c r="B176" i="1" s="1"/>
  <c r="B177" i="1" s="1"/>
  <c r="B178" i="1" s="1"/>
  <c r="B179" i="1" s="1"/>
  <c r="B180" i="1" s="1"/>
  <c r="M171" i="1"/>
  <c r="M172" i="1" s="1"/>
  <c r="M173" i="1" s="1"/>
  <c r="M174" i="1" s="1"/>
  <c r="M175" i="1" s="1"/>
  <c r="M176" i="1" s="1"/>
  <c r="M177" i="1" s="1"/>
  <c r="M178" i="1" s="1"/>
  <c r="M179" i="1" s="1"/>
  <c r="M180" i="1" s="1"/>
  <c r="B192" i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M192" i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K201" i="1"/>
  <c r="B206" i="1"/>
  <c r="B207" i="1" s="1"/>
  <c r="B208" i="1" s="1"/>
  <c r="B209" i="1" s="1"/>
  <c r="B210" i="1" s="1"/>
  <c r="B211" i="1" s="1"/>
  <c r="B212" i="1" s="1"/>
  <c r="B213" i="1" s="1"/>
  <c r="M206" i="1"/>
  <c r="M207" i="1" s="1"/>
  <c r="M208" i="1" s="1"/>
  <c r="M209" i="1" s="1"/>
  <c r="M210" i="1" s="1"/>
  <c r="M211" i="1" s="1"/>
  <c r="M212" i="1" s="1"/>
  <c r="M213" i="1" s="1"/>
  <c r="B216" i="1"/>
  <c r="B217" i="1" s="1"/>
  <c r="B218" i="1" s="1"/>
  <c r="B219" i="1" s="1"/>
  <c r="B220" i="1" s="1"/>
  <c r="B221" i="1" s="1"/>
  <c r="B222" i="1" s="1"/>
  <c r="B223" i="1" s="1"/>
  <c r="M216" i="1"/>
  <c r="M217" i="1" s="1"/>
  <c r="M218" i="1" s="1"/>
  <c r="M219" i="1" s="1"/>
  <c r="M220" i="1" s="1"/>
  <c r="M221" i="1" s="1"/>
  <c r="M222" i="1" s="1"/>
  <c r="M223" i="1" s="1"/>
  <c r="K223" i="1"/>
  <c r="B226" i="1"/>
  <c r="M226" i="1"/>
  <c r="B238" i="1"/>
  <c r="B239" i="1" s="1"/>
  <c r="B240" i="1" s="1"/>
  <c r="M238" i="1"/>
  <c r="M239" i="1" s="1"/>
  <c r="M240" i="1" s="1"/>
  <c r="B243" i="1"/>
  <c r="B244" i="1" s="1"/>
  <c r="B245" i="1" s="1"/>
  <c r="B246" i="1" s="1"/>
  <c r="B247" i="1" s="1"/>
  <c r="B248" i="1" s="1"/>
  <c r="B249" i="1" s="1"/>
  <c r="B250" i="1" s="1"/>
  <c r="M243" i="1"/>
  <c r="M244" i="1" s="1"/>
  <c r="M245" i="1" s="1"/>
  <c r="M246" i="1" s="1"/>
  <c r="M247" i="1" s="1"/>
  <c r="M248" i="1" s="1"/>
  <c r="M249" i="1" s="1"/>
  <c r="M250" i="1" s="1"/>
  <c r="K250" i="1"/>
  <c r="B253" i="1"/>
  <c r="B254" i="1" s="1"/>
  <c r="B255" i="1" s="1"/>
  <c r="B256" i="1" s="1"/>
  <c r="B257" i="1" s="1"/>
  <c r="M253" i="1"/>
  <c r="M254" i="1" s="1"/>
  <c r="M255" i="1" s="1"/>
  <c r="M256" i="1" s="1"/>
  <c r="M257" i="1" s="1"/>
  <c r="K257" i="1"/>
  <c r="B260" i="1"/>
  <c r="B261" i="1" s="1"/>
  <c r="B262" i="1" s="1"/>
  <c r="B263" i="1" s="1"/>
  <c r="B264" i="1" s="1"/>
  <c r="B265" i="1" s="1"/>
  <c r="B266" i="1" s="1"/>
  <c r="B267" i="1" s="1"/>
  <c r="B268" i="1" s="1"/>
  <c r="B269" i="1" s="1"/>
  <c r="M260" i="1"/>
  <c r="M261" i="1" s="1"/>
  <c r="M262" i="1" s="1"/>
  <c r="M263" i="1" s="1"/>
  <c r="M264" i="1" s="1"/>
  <c r="M265" i="1" s="1"/>
  <c r="M266" i="1" s="1"/>
  <c r="M267" i="1" s="1"/>
  <c r="M268" i="1" s="1"/>
  <c r="M269" i="1" s="1"/>
  <c r="B281" i="1"/>
  <c r="B282" i="1" s="1"/>
  <c r="B283" i="1" s="1"/>
  <c r="B284" i="1" s="1"/>
  <c r="B285" i="1" s="1"/>
  <c r="B286" i="1" s="1"/>
  <c r="B287" i="1" s="1"/>
  <c r="B288" i="1" s="1"/>
  <c r="B289" i="1" s="1"/>
  <c r="B290" i="1" s="1"/>
  <c r="M281" i="1"/>
  <c r="M282" i="1" s="1"/>
  <c r="M283" i="1" s="1"/>
  <c r="M284" i="1" s="1"/>
  <c r="M285" i="1" s="1"/>
  <c r="M286" i="1" s="1"/>
  <c r="M287" i="1" s="1"/>
  <c r="M288" i="1" s="1"/>
  <c r="M289" i="1" s="1"/>
  <c r="M290" i="1" s="1"/>
  <c r="K289" i="1"/>
  <c r="B293" i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M293" i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K310" i="1"/>
  <c r="K290" i="1" l="1"/>
  <c r="B103" i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K202" i="1"/>
  <c r="K311" i="1" l="1"/>
  <c r="J81" i="1"/>
  <c r="L81" i="1" s="1"/>
  <c r="J266" i="1"/>
  <c r="J180" i="1"/>
  <c r="J128" i="1"/>
  <c r="J127" i="1"/>
  <c r="L127" i="1" s="1"/>
  <c r="J78" i="1"/>
  <c r="L78" i="1" s="1"/>
  <c r="J243" i="1"/>
  <c r="L243" i="1" s="1"/>
  <c r="J156" i="1"/>
  <c r="L156" i="1" s="1"/>
  <c r="J132" i="1"/>
  <c r="L132" i="1" s="1"/>
  <c r="J126" i="1"/>
  <c r="L126" i="1" s="1"/>
  <c r="J191" i="1"/>
  <c r="L191" i="1" s="1"/>
  <c r="J83" i="1"/>
  <c r="L83" i="1" s="1"/>
  <c r="J192" i="1"/>
  <c r="J79" i="1"/>
  <c r="L79" i="1" s="1"/>
  <c r="J287" i="1"/>
  <c r="L287" i="1" s="1"/>
  <c r="J267" i="1"/>
  <c r="J76" i="1"/>
  <c r="J108" i="1"/>
  <c r="L108" i="1" s="1"/>
  <c r="J162" i="1"/>
  <c r="L162" i="1" s="1"/>
  <c r="J99" i="1"/>
  <c r="J87" i="1"/>
  <c r="J163" i="1"/>
  <c r="J248" i="1"/>
  <c r="L248" i="1" s="1"/>
  <c r="J308" i="1"/>
  <c r="L308" i="1" s="1"/>
  <c r="J98" i="1"/>
  <c r="J221" i="1"/>
  <c r="L221" i="1" s="1"/>
  <c r="J286" i="1"/>
  <c r="L286" i="1" s="1"/>
  <c r="J216" i="1"/>
  <c r="L216" i="1" s="1"/>
  <c r="J304" i="1"/>
  <c r="L304" i="1" s="1"/>
  <c r="J157" i="1"/>
  <c r="L157" i="1" s="1"/>
  <c r="J80" i="1"/>
  <c r="L80" i="1" s="1"/>
  <c r="J105" i="1"/>
  <c r="L105" i="1" s="1"/>
  <c r="J129" i="1"/>
  <c r="J161" i="1"/>
  <c r="L161" i="1" s="1"/>
  <c r="J77" i="1"/>
  <c r="J198" i="1"/>
  <c r="L77" i="1" l="1"/>
  <c r="L267" i="1"/>
  <c r="L180" i="1"/>
  <c r="L87" i="1"/>
  <c r="L198" i="1"/>
  <c r="L98" i="1"/>
  <c r="L99" i="1"/>
  <c r="L192" i="1"/>
  <c r="L128" i="1"/>
  <c r="L76" i="1"/>
  <c r="L129" i="1"/>
  <c r="L163" i="1"/>
  <c r="L266" i="1"/>
  <c r="J240" i="1"/>
  <c r="L240" i="1" s="1"/>
  <c r="J255" i="1"/>
  <c r="L255" i="1" s="1"/>
  <c r="J82" i="1"/>
  <c r="L82" i="1" s="1"/>
  <c r="J196" i="1" l="1"/>
  <c r="L196" i="1" s="1"/>
  <c r="J197" i="1"/>
  <c r="L197" i="1" s="1"/>
  <c r="J220" i="1"/>
  <c r="L220" i="1" s="1"/>
  <c r="J131" i="1"/>
  <c r="L131" i="1" s="1"/>
  <c r="J247" i="1" l="1"/>
  <c r="L247" i="1" s="1"/>
  <c r="J307" i="1"/>
  <c r="L307" i="1" s="1"/>
  <c r="J104" i="1" l="1"/>
  <c r="L104" i="1" s="1"/>
  <c r="F257" i="1" l="1"/>
  <c r="F201" i="1"/>
  <c r="F289" i="1"/>
  <c r="F223" i="1"/>
  <c r="F166" i="1"/>
  <c r="F146" i="1"/>
  <c r="F115" i="1"/>
  <c r="F310" i="1"/>
  <c r="F250" i="1"/>
  <c r="F269" i="1"/>
  <c r="J85" i="1" l="1"/>
  <c r="J107" i="1"/>
  <c r="L107" i="1" s="1"/>
  <c r="J133" i="1"/>
  <c r="J86" i="1"/>
  <c r="F290" i="1"/>
  <c r="J74" i="1"/>
  <c r="J75" i="1"/>
  <c r="J103" i="1"/>
  <c r="L103" i="1" s="1"/>
  <c r="J193" i="1"/>
  <c r="J179" i="1"/>
  <c r="J84" i="1"/>
  <c r="J106" i="1"/>
  <c r="L106" i="1" s="1"/>
  <c r="J194" i="1"/>
  <c r="L194" i="1" s="1"/>
  <c r="J263" i="1"/>
  <c r="F202" i="1"/>
  <c r="L193" i="1" l="1"/>
  <c r="L75" i="1"/>
  <c r="L133" i="1"/>
  <c r="L179" i="1"/>
  <c r="L263" i="1"/>
  <c r="L84" i="1"/>
  <c r="L74" i="1"/>
  <c r="L86" i="1"/>
  <c r="L85" i="1"/>
  <c r="F311" i="1"/>
  <c r="J213" i="1" l="1"/>
  <c r="L213" i="1" s="1"/>
  <c r="J124" i="1"/>
  <c r="J73" i="1"/>
  <c r="J159" i="1"/>
  <c r="J155" i="1"/>
  <c r="J125" i="1"/>
  <c r="J72" i="1"/>
  <c r="J158" i="1"/>
  <c r="L73" i="1" l="1"/>
  <c r="L158" i="1"/>
  <c r="L125" i="1"/>
  <c r="L124" i="1"/>
  <c r="L72" i="1"/>
  <c r="L155" i="1"/>
  <c r="L159" i="1"/>
  <c r="J100" i="1"/>
  <c r="J130" i="1"/>
  <c r="J154" i="1"/>
  <c r="J101" i="1"/>
  <c r="J160" i="1"/>
  <c r="J306" i="1"/>
  <c r="L306" i="1" s="1"/>
  <c r="L100" i="1" l="1"/>
  <c r="L101" i="1"/>
  <c r="L160" i="1"/>
  <c r="L154" i="1"/>
  <c r="L130" i="1"/>
  <c r="J295" i="1"/>
  <c r="L295" i="1" s="1"/>
  <c r="J63" i="1"/>
  <c r="L63" i="1" s="1"/>
  <c r="J195" i="1"/>
  <c r="J296" i="1"/>
  <c r="L296" i="1" s="1"/>
  <c r="J305" i="1"/>
  <c r="L305" i="1" s="1"/>
  <c r="L195" i="1" l="1"/>
  <c r="H166" i="1"/>
  <c r="H289" i="1"/>
  <c r="H201" i="1"/>
  <c r="H146" i="1"/>
  <c r="H269" i="1"/>
  <c r="H223" i="1"/>
  <c r="H250" i="1"/>
  <c r="H257" i="1"/>
  <c r="H202" i="1" l="1"/>
  <c r="H290" i="1"/>
  <c r="J102" i="1"/>
  <c r="J175" i="1"/>
  <c r="L175" i="1" l="1"/>
  <c r="L102" i="1"/>
  <c r="H310" i="1"/>
  <c r="J66" i="1" l="1"/>
  <c r="L66" i="1" s="1"/>
  <c r="H115" i="1"/>
  <c r="H311" i="1" s="1"/>
  <c r="J68" i="1" l="1"/>
  <c r="L68" i="1" s="1"/>
  <c r="J300" i="1" l="1"/>
  <c r="L300" i="1" s="1"/>
  <c r="J208" i="1"/>
  <c r="L208" i="1" s="1"/>
  <c r="J44" i="1"/>
  <c r="L44" i="1" s="1"/>
  <c r="J17" i="1"/>
  <c r="L17" i="1" s="1"/>
  <c r="J253" i="1"/>
  <c r="L253" i="1" s="1"/>
  <c r="J55" i="1"/>
  <c r="L55" i="1" s="1"/>
  <c r="J26" i="1"/>
  <c r="L26" i="1" s="1"/>
  <c r="J211" i="1"/>
  <c r="L211" i="1" s="1"/>
  <c r="J241" i="1"/>
  <c r="L241" i="1" s="1"/>
  <c r="J40" i="1"/>
  <c r="L40" i="1" s="1"/>
  <c r="J18" i="1"/>
  <c r="L18" i="1" s="1"/>
  <c r="J176" i="1"/>
  <c r="L176" i="1" s="1"/>
  <c r="J31" i="1"/>
  <c r="L31" i="1" s="1"/>
  <c r="J112" i="1"/>
  <c r="L112" i="1" s="1"/>
  <c r="J282" i="1"/>
  <c r="L282" i="1" s="1"/>
  <c r="J36" i="1"/>
  <c r="L36" i="1" s="1"/>
  <c r="J145" i="1"/>
  <c r="L145" i="1" s="1"/>
  <c r="J239" i="1"/>
  <c r="L239" i="1" s="1"/>
  <c r="J43" i="1"/>
  <c r="L43" i="1" s="1"/>
  <c r="J21" i="1"/>
  <c r="L21" i="1" s="1"/>
  <c r="J28" i="1"/>
  <c r="L28" i="1" s="1"/>
  <c r="J111" i="1"/>
  <c r="L111" i="1" s="1"/>
  <c r="J171" i="1"/>
  <c r="J22" i="1"/>
  <c r="L22" i="1" s="1"/>
  <c r="J297" i="1"/>
  <c r="L297" i="1" s="1"/>
  <c r="J262" i="1"/>
  <c r="J209" i="1"/>
  <c r="L209" i="1" s="1"/>
  <c r="J244" i="1"/>
  <c r="L244" i="1" s="1"/>
  <c r="J173" i="1"/>
  <c r="J281" i="1"/>
  <c r="L281" i="1" s="1"/>
  <c r="J29" i="1"/>
  <c r="L29" i="1" s="1"/>
  <c r="J245" i="1"/>
  <c r="L245" i="1" s="1"/>
  <c r="J302" i="1"/>
  <c r="L302" i="1" s="1"/>
  <c r="J23" i="1"/>
  <c r="L23" i="1" s="1"/>
  <c r="J41" i="1"/>
  <c r="L41" i="1" s="1"/>
  <c r="J25" i="1"/>
  <c r="L25" i="1" s="1"/>
  <c r="J151" i="1"/>
  <c r="L151" i="1" s="1"/>
  <c r="J217" i="1"/>
  <c r="L217" i="1" s="1"/>
  <c r="J149" i="1"/>
  <c r="J60" i="1"/>
  <c r="L60" i="1" s="1"/>
  <c r="J200" i="1"/>
  <c r="L200" i="1" s="1"/>
  <c r="J65" i="1"/>
  <c r="L65" i="1" s="1"/>
  <c r="J150" i="1"/>
  <c r="J301" i="1"/>
  <c r="L301" i="1" s="1"/>
  <c r="J32" i="1"/>
  <c r="L32" i="1" s="1"/>
  <c r="J298" i="1"/>
  <c r="L298" i="1" s="1"/>
  <c r="J121" i="1"/>
  <c r="L121" i="1" s="1"/>
  <c r="J30" i="1"/>
  <c r="L30" i="1" s="1"/>
  <c r="J294" i="1"/>
  <c r="L294" i="1" s="1"/>
  <c r="J109" i="1"/>
  <c r="L109" i="1" s="1"/>
  <c r="J207" i="1"/>
  <c r="L207" i="1" s="1"/>
  <c r="J37" i="1"/>
  <c r="L37" i="1" s="1"/>
  <c r="J174" i="1"/>
  <c r="J59" i="1"/>
  <c r="L59" i="1" s="1"/>
  <c r="J62" i="1"/>
  <c r="L62" i="1" s="1"/>
  <c r="J119" i="1"/>
  <c r="J226" i="1"/>
  <c r="L226" i="1" s="1"/>
  <c r="J144" i="1"/>
  <c r="L144" i="1" s="1"/>
  <c r="J39" i="1"/>
  <c r="L39" i="1" s="1"/>
  <c r="J20" i="1"/>
  <c r="L20" i="1" s="1"/>
  <c r="J212" i="1"/>
  <c r="L212" i="1" s="1"/>
  <c r="J237" i="1"/>
  <c r="L237" i="1" s="1"/>
  <c r="J24" i="1"/>
  <c r="L24" i="1" s="1"/>
  <c r="J210" i="1"/>
  <c r="L210" i="1" s="1"/>
  <c r="J215" i="1"/>
  <c r="L215" i="1" s="1"/>
  <c r="J254" i="1"/>
  <c r="L254" i="1" s="1"/>
  <c r="J33" i="1"/>
  <c r="L33" i="1" s="1"/>
  <c r="J288" i="1"/>
  <c r="L288" i="1" s="1"/>
  <c r="J309" i="1"/>
  <c r="L309" i="1" s="1"/>
  <c r="J34" i="1"/>
  <c r="L34" i="1" s="1"/>
  <c r="J165" i="1"/>
  <c r="L165" i="1" s="1"/>
  <c r="J268" i="1"/>
  <c r="J57" i="1"/>
  <c r="L57" i="1" s="1"/>
  <c r="J27" i="1"/>
  <c r="L27" i="1" s="1"/>
  <c r="J199" i="1"/>
  <c r="L199" i="1" s="1"/>
  <c r="J164" i="1"/>
  <c r="L164" i="1" s="1"/>
  <c r="J64" i="1"/>
  <c r="L64" i="1" s="1"/>
  <c r="J283" i="1"/>
  <c r="L283" i="1" s="1"/>
  <c r="J214" i="1"/>
  <c r="L214" i="1" s="1"/>
  <c r="J61" i="1"/>
  <c r="L61" i="1" s="1"/>
  <c r="J170" i="1"/>
  <c r="J110" i="1"/>
  <c r="L110" i="1" s="1"/>
  <c r="J242" i="1"/>
  <c r="L242" i="1" s="1"/>
  <c r="J42" i="1"/>
  <c r="L42" i="1" s="1"/>
  <c r="J120" i="1"/>
  <c r="J222" i="1"/>
  <c r="L222" i="1" s="1"/>
  <c r="J261" i="1"/>
  <c r="J249" i="1"/>
  <c r="L249" i="1" s="1"/>
  <c r="J38" i="1"/>
  <c r="L38" i="1" s="1"/>
  <c r="J260" i="1"/>
  <c r="J58" i="1"/>
  <c r="L58" i="1" s="1"/>
  <c r="J293" i="1"/>
  <c r="L293" i="1" s="1"/>
  <c r="J15" i="1"/>
  <c r="L15" i="1" s="1"/>
  <c r="J114" i="1"/>
  <c r="L114" i="1" s="1"/>
  <c r="J172" i="1"/>
  <c r="J238" i="1"/>
  <c r="L238" i="1" s="1"/>
  <c r="J206" i="1"/>
  <c r="L206" i="1" s="1"/>
  <c r="J113" i="1"/>
  <c r="L113" i="1" s="1"/>
  <c r="J35" i="1"/>
  <c r="L35" i="1" s="1"/>
  <c r="J56" i="1"/>
  <c r="L56" i="1" s="1"/>
  <c r="J299" i="1"/>
  <c r="L299" i="1" s="1"/>
  <c r="J16" i="1"/>
  <c r="L16" i="1" s="1"/>
  <c r="J218" i="1"/>
  <c r="L218" i="1" s="1"/>
  <c r="L260" i="1" l="1"/>
  <c r="L268" i="1"/>
  <c r="L119" i="1"/>
  <c r="L174" i="1"/>
  <c r="L171" i="1"/>
  <c r="L150" i="1"/>
  <c r="L120" i="1"/>
  <c r="L170" i="1"/>
  <c r="L262" i="1"/>
  <c r="L173" i="1"/>
  <c r="L172" i="1"/>
  <c r="L261" i="1"/>
  <c r="L149" i="1"/>
  <c r="J264" i="1"/>
  <c r="J256" i="1"/>
  <c r="L256" i="1" s="1"/>
  <c r="I257" i="1"/>
  <c r="J177" i="1"/>
  <c r="L177" i="1" s="1"/>
  <c r="J152" i="1"/>
  <c r="L152" i="1" s="1"/>
  <c r="J284" i="1"/>
  <c r="L284" i="1" s="1"/>
  <c r="J122" i="1"/>
  <c r="L122" i="1" s="1"/>
  <c r="L264" i="1" l="1"/>
  <c r="J67" i="1"/>
  <c r="L67" i="1" s="1"/>
  <c r="G146" i="1" l="1"/>
  <c r="J118" i="1"/>
  <c r="G223" i="1"/>
  <c r="J205" i="1"/>
  <c r="G257" i="1"/>
  <c r="J252" i="1"/>
  <c r="G269" i="1"/>
  <c r="J259" i="1"/>
  <c r="G201" i="1"/>
  <c r="J168" i="1"/>
  <c r="G115" i="1"/>
  <c r="J14" i="1"/>
  <c r="G310" i="1"/>
  <c r="J292" i="1"/>
  <c r="G166" i="1"/>
  <c r="J148" i="1"/>
  <c r="G250" i="1"/>
  <c r="J225" i="1"/>
  <c r="G289" i="1"/>
  <c r="J280" i="1"/>
  <c r="G202" i="1" l="1"/>
  <c r="G290" i="1"/>
  <c r="L14" i="1"/>
  <c r="L205" i="1"/>
  <c r="L225" i="1"/>
  <c r="L168" i="1"/>
  <c r="L252" i="1"/>
  <c r="J257" i="1"/>
  <c r="L292" i="1"/>
  <c r="L118" i="1"/>
  <c r="L280" i="1"/>
  <c r="L148" i="1"/>
  <c r="L259" i="1"/>
  <c r="L257" i="1" l="1"/>
  <c r="G311" i="1"/>
  <c r="J71" i="1"/>
  <c r="L71" i="1" s="1"/>
  <c r="J70" i="1" l="1"/>
  <c r="L70" i="1" s="1"/>
  <c r="J246" i="1" l="1"/>
  <c r="J303" i="1"/>
  <c r="I310" i="1"/>
  <c r="J219" i="1"/>
  <c r="I223" i="1"/>
  <c r="L303" i="1" l="1"/>
  <c r="J310" i="1"/>
  <c r="J265" i="1"/>
  <c r="I269" i="1"/>
  <c r="L246" i="1"/>
  <c r="J250" i="1"/>
  <c r="J153" i="1"/>
  <c r="I166" i="1"/>
  <c r="J178" i="1"/>
  <c r="I201" i="1"/>
  <c r="L219" i="1"/>
  <c r="J223" i="1"/>
  <c r="J285" i="1"/>
  <c r="I289" i="1"/>
  <c r="J123" i="1"/>
  <c r="I146" i="1"/>
  <c r="J69" i="1"/>
  <c r="I115" i="1"/>
  <c r="L223" i="1" l="1"/>
  <c r="L250" i="1"/>
  <c r="L310" i="1"/>
  <c r="I290" i="1"/>
  <c r="L123" i="1"/>
  <c r="J146" i="1"/>
  <c r="I202" i="1"/>
  <c r="L265" i="1"/>
  <c r="J269" i="1"/>
  <c r="L69" i="1"/>
  <c r="J115" i="1"/>
  <c r="L285" i="1"/>
  <c r="J289" i="1"/>
  <c r="L178" i="1"/>
  <c r="J201" i="1"/>
  <c r="L153" i="1"/>
  <c r="J166" i="1"/>
  <c r="L146" i="1" l="1"/>
  <c r="L166" i="1"/>
  <c r="L289" i="1"/>
  <c r="L269" i="1"/>
  <c r="L201" i="1"/>
  <c r="L115" i="1"/>
  <c r="I311" i="1"/>
  <c r="J202" i="1"/>
  <c r="J290" i="1"/>
  <c r="L290" i="1" l="1"/>
  <c r="L202" i="1"/>
  <c r="J311" i="1"/>
  <c r="L311" i="1" l="1"/>
</calcChain>
</file>

<file path=xl/sharedStrings.xml><?xml version="1.0" encoding="utf-8"?>
<sst xmlns="http://schemas.openxmlformats.org/spreadsheetml/2006/main" count="961" uniqueCount="289">
  <si>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</si>
  <si>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</si>
  <si>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</si>
  <si>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</si>
  <si>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</si>
  <si>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</si>
  <si>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</si>
  <si>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</si>
  <si>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</si>
  <si>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</si>
  <si>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</si>
  <si>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</si>
  <si>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</si>
  <si>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</si>
  <si>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</si>
  <si>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</si>
  <si>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</si>
  <si>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</si>
  <si>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</si>
  <si>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</si>
  <si>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</si>
  <si>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</si>
  <si>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</si>
  <si>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</si>
  <si>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</si>
  <si>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</si>
  <si>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</si>
  <si>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</si>
  <si>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</si>
  <si>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</si>
  <si>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</si>
  <si>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</si>
  <si>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</si>
  <si>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</si>
  <si>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</si>
  <si>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</si>
  <si>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</si>
  <si>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</si>
  <si>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</si>
  <si>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</si>
  <si>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</si>
  <si>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</si>
  <si>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</si>
  <si>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</si>
  <si>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</si>
  <si>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</si>
  <si>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</si>
  <si>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</si>
  <si>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</si>
  <si>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</si>
  <si>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</si>
  <si>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</si>
  <si>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</si>
  <si>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</si>
  <si>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</si>
  <si>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</si>
  <si>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</si>
  <si>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</si>
  <si>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</si>
  <si>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</si>
  <si>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</si>
  <si>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N/A</t>
  </si>
  <si>
    <t>Shop buildings - other equipment</t>
  </si>
  <si>
    <t>410.  RAILWAY OPERATING EXPENSES - (Continued)</t>
  </si>
  <si>
    <t>REPAIRS AND MAINTENANCE - (Continued)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</si>
  <si>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</si>
  <si>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</si>
  <si>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</si>
  <si>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</si>
  <si>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</si>
  <si>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</si>
  <si>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</si>
  <si>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</si>
  <si>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</si>
  <si>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</si>
  <si>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</si>
  <si>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</si>
  <si>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</si>
  <si>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</si>
  <si>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</si>
  <si>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</si>
  <si>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</si>
  <si>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</si>
  <si>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</si>
  <si>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</si>
  <si>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</si>
  <si>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</si>
  <si>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</si>
  <si>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</si>
  <si>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</si>
  <si>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</si>
  <si>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</si>
  <si>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</si>
  <si>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</si>
  <si>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</si>
  <si>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</si>
  <si>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</si>
  <si>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</si>
  <si>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</si>
  <si>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</si>
  <si>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</si>
  <si>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</si>
  <si>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</si>
  <si>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</si>
  <si>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</si>
  <si>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</si>
  <si>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</si>
  <si>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</si>
  <si>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</si>
  <si>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</si>
  <si>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</si>
  <si>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</si>
  <si>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</si>
  <si>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</si>
  <si>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</si>
  <si>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</si>
  <si>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</si>
  <si>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</si>
  <si>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</si>
  <si>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</si>
  <si>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</si>
  <si>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</si>
  <si>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</si>
  <si>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</si>
  <si>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</si>
  <si>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</si>
  <si>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</si>
  <si>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</si>
  <si>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</si>
  <si>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</si>
  <si>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</si>
  <si>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</si>
  <si>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</si>
  <si>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</si>
  <si>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</si>
  <si>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(Continued)</t>
  </si>
  <si>
    <t>Dismantling retired property</t>
  </si>
  <si>
    <t>TOTAL LOCOMOTIVES</t>
  </si>
  <si>
    <t>FREIGHT CARS</t>
  </si>
  <si>
    <t>TOTAL FREIGHT CARS</t>
  </si>
  <si>
    <t>OTHER EQUIPMENT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</si>
  <si>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</si>
  <si>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</si>
  <si>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</si>
  <si>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</si>
  <si>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</si>
  <si>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</si>
  <si>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</si>
  <si>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</si>
  <si>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</si>
  <si>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</si>
  <si>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</si>
  <si>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</si>
  <si>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</si>
  <si>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</si>
  <si>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</si>
  <si>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</si>
  <si>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</si>
  <si>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</si>
  <si>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</si>
  <si>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</si>
  <si>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</si>
  <si>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</si>
  <si>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</si>
  <si>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</si>
  <si>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</si>
  <si>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</si>
  <si>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</si>
  <si>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</si>
  <si>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</si>
  <si>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</si>
  <si>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</si>
  <si>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</si>
  <si>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</si>
  <si>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</si>
  <si>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</si>
  <si>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COMMON: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</si>
  <si>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</si>
  <si>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</si>
  <si>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</si>
  <si>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</si>
  <si>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</si>
  <si>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</si>
  <si>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>Employees performing clerical &amp; accounting functions</t>
  </si>
  <si>
    <t>Communication systems operations</t>
  </si>
  <si>
    <t>Loss &amp; damage claims processing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</si>
  <si>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</si>
  <si>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</si>
  <si>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</si>
  <si>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</si>
  <si>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</si>
  <si>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</si>
  <si>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</si>
  <si>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</si>
  <si>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</si>
  <si>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</si>
  <si>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</si>
  <si>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</si>
  <si>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</si>
  <si>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</si>
  <si>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</si>
  <si>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 TOTAL GENERAL AND ADMINISTRATIVE</t>
  </si>
  <si>
    <t>TOTAL CARRIER OPERATING EXPENSE</t>
  </si>
  <si>
    <t>INSTRUCTIONS CONCERNING RETURNS TO BE MADE IN SCHEDULE 410</t>
  </si>
  <si>
    <t>Cross Checks</t>
  </si>
  <si>
    <t>Schedule 410</t>
  </si>
  <si>
    <t>Schedule 210</t>
  </si>
  <si>
    <t>Schedule 412</t>
  </si>
  <si>
    <t>Line 620, column (h)</t>
  </si>
  <si>
    <t>=</t>
  </si>
  <si>
    <t>Line 14, column (b)</t>
  </si>
  <si>
    <t>Lines 136 through 138, column (f)</t>
  </si>
  <si>
    <t>Line 29. column (b)</t>
  </si>
  <si>
    <t>Line 620, column (f)</t>
  </si>
  <si>
    <t>Line 14, column (d)</t>
  </si>
  <si>
    <t>Lines 118 through 123, and 130</t>
  </si>
  <si>
    <t>Line 620, column (g)</t>
  </si>
  <si>
    <t>Line 14, column (e)</t>
  </si>
  <si>
    <t xml:space="preserve">     through 135, column (f)</t>
  </si>
  <si>
    <t>Line 29. column (c)</t>
  </si>
  <si>
    <t>Schedule 414</t>
  </si>
  <si>
    <t>Schedule 415</t>
  </si>
  <si>
    <t>Line 231, column (f)</t>
  </si>
  <si>
    <t>Line 19, columns (b) through (d)</t>
  </si>
  <si>
    <t>Lines 207, 208, 211, 212, column (f)</t>
  </si>
  <si>
    <t>Lines 5, 38, column (f)</t>
  </si>
  <si>
    <t>Line 230, column (f)</t>
  </si>
  <si>
    <t>Line 19, columns (e) through (g)</t>
  </si>
  <si>
    <t>Lines 226, 227, column (f)</t>
  </si>
  <si>
    <t>Lines 24, 39, column (f)</t>
  </si>
  <si>
    <t>Lines 311, 312, 315, 316, column (f)</t>
  </si>
  <si>
    <t>Lines 32, 35, 36, 37, 40, 41, column (f)</t>
  </si>
  <si>
    <t>Schedule 417</t>
  </si>
  <si>
    <t>And</t>
  </si>
  <si>
    <t>Line 507, column (f)</t>
  </si>
  <si>
    <t>Line 1, column (j)</t>
  </si>
  <si>
    <t>Line 508, column (f)</t>
  </si>
  <si>
    <t>Line 2, column (j)</t>
  </si>
  <si>
    <t>Minus line 24, columns (b) through (d)</t>
  </si>
  <si>
    <t>Line 509, column (f)</t>
  </si>
  <si>
    <t>Line 3, column (j)</t>
  </si>
  <si>
    <t xml:space="preserve">   plus line 24, columns (e) through (g)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</si>
  <si>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</si>
  <si>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</si>
  <si>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</si>
  <si>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</si>
  <si>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</si>
  <si>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</si>
  <si>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</si>
  <si>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</si>
  <si>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213, column (f)</t>
  </si>
  <si>
    <t>Lines 5, 38, columns (c) and (d)</t>
  </si>
  <si>
    <t>Line 514, column (f)</t>
  </si>
  <si>
    <t>Line 8, column (j)</t>
  </si>
  <si>
    <t>Line 232, column (f)</t>
  </si>
  <si>
    <t>Lines 24, 39, columns (c) and (d)</t>
  </si>
  <si>
    <t>Line 515, column (f)</t>
  </si>
  <si>
    <t>Line 9, column (j)</t>
  </si>
  <si>
    <t>Line 317, column (f)</t>
  </si>
  <si>
    <t>Lines 32, 35, 36, 37, 40, 41,</t>
  </si>
  <si>
    <t>Line 516, column (f)</t>
  </si>
  <si>
    <t>Line 10, column (j)</t>
  </si>
  <si>
    <t xml:space="preserve">    columns (c) and (d)</t>
  </si>
  <si>
    <t>Line 517, column (f)</t>
  </si>
  <si>
    <t>Line 11, column (j)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</si>
  <si>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</si>
  <si>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</si>
  <si>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</si>
  <si>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</si>
  <si>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</si>
  <si>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</si>
  <si>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</si>
  <si>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</si>
  <si>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</si>
  <si>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</si>
  <si>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</si>
  <si>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.</t>
  </si>
  <si>
    <t>Railroad Annual Report R-1</t>
  </si>
  <si>
    <t xml:space="preserve">  ADMINISTRATIVE support OPERATIONS:</t>
  </si>
  <si>
    <t xml:space="preserve">  TOTAL ADMINISTRATIVE support OPERATIONS</t>
  </si>
  <si>
    <t>Electric power  produced or
    purchased for motive power</t>
  </si>
  <si>
    <t>Electric power electric power produced or
    purchased for motive power</t>
  </si>
  <si>
    <t>Repair &amp; maintenance:</t>
  </si>
  <si>
    <t>Trucks, trailers, &amp; containers - revenue service</t>
  </si>
  <si>
    <t xml:space="preserve">     Road Initials:  BNSF               Year 2016</t>
  </si>
  <si>
    <t xml:space="preserve">   Road Initials:  BNSF               Year 2016</t>
  </si>
  <si>
    <t xml:space="preserve">    Road Initials:  BNSF               Year 2016</t>
  </si>
  <si>
    <t>Road Initials:  BNSF               Year 2016</t>
  </si>
  <si>
    <t xml:space="preserve">                           Road Initials: BNSF       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</si>
</sst>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;;;"/>
  </numFmts>
  <fonts count="5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textRotation="180"/>
    </xf>
    <xf numFmtId="0" fontId="2" fillId="0" borderId="0" xfId="0" quotePrefix="1" applyFont="1" applyAlignment="1">
      <alignment horizontal="left" textRotation="180"/>
    </xf>
    <xf numFmtId="0" fontId="1" fillId="0" borderId="9" xfId="0" applyFont="1" applyFill="1" applyBorder="1" applyAlignment="1">
      <alignment horizontal="centerContinuous"/>
    </xf>
    <xf numFmtId="0" fontId="3" fillId="0" borderId="10" xfId="0" applyFont="1" applyFill="1" applyBorder="1" applyAlignment="1">
      <alignment horizontal="centerContinuous"/>
    </xf>
    <xf numFmtId="0" fontId="3" fillId="0" borderId="11" xfId="0" applyFont="1" applyFill="1" applyBorder="1" applyAlignment="1">
      <alignment horizontal="centerContinuous"/>
    </xf>
    <xf numFmtId="0" fontId="3" fillId="0" borderId="0" xfId="0" applyFont="1" applyFill="1"/>
    <xf numFmtId="0" fontId="3" fillId="0" borderId="12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13" xfId="0" applyFont="1" applyFill="1" applyBorder="1" applyAlignment="1">
      <alignment horizontal="centerContinuous"/>
    </xf>
    <xf numFmtId="0" fontId="3" fillId="0" borderId="12" xfId="0" applyFont="1" applyFill="1" applyBorder="1"/>
    <xf numFmtId="0" fontId="3" fillId="0" borderId="0" xfId="0" applyFont="1" applyFill="1" applyBorder="1"/>
    <xf numFmtId="0" fontId="3" fillId="0" borderId="13" xfId="0" applyFont="1" applyFill="1" applyBorder="1"/>
    <xf numFmtId="0" fontId="2" fillId="0" borderId="12" xfId="0" applyFont="1" applyFill="1" applyBorder="1"/>
    <xf numFmtId="0" fontId="2" fillId="0" borderId="0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7" xfId="0" applyFont="1" applyFill="1" applyBorder="1"/>
    <xf numFmtId="0" fontId="2" fillId="0" borderId="15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20" xfId="0" applyFont="1" applyFill="1" applyBorder="1"/>
    <xf numFmtId="0" fontId="2" fillId="0" borderId="6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21" xfId="0" applyFont="1" applyFill="1" applyBorder="1"/>
    <xf numFmtId="0" fontId="2" fillId="0" borderId="0" xfId="0" applyFont="1" applyFill="1" applyAlignment="1">
      <alignment textRotation="180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27" xfId="0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0" fontId="3" fillId="3" borderId="0" xfId="0" applyFont="1" applyFill="1"/>
    <xf numFmtId="0" fontId="2" fillId="0" borderId="30" xfId="0" applyFont="1" applyFill="1" applyBorder="1"/>
    <xf numFmtId="0" fontId="2" fillId="0" borderId="26" xfId="0" applyFont="1" applyFill="1" applyBorder="1"/>
    <xf numFmtId="0" fontId="2" fillId="0" borderId="19" xfId="0" applyFont="1" applyFill="1" applyBorder="1" applyAlignment="1">
      <alignment horizontal="center"/>
    </xf>
    <xf numFmtId="37" fontId="2" fillId="0" borderId="22" xfId="0" applyNumberFormat="1" applyFont="1" applyFill="1" applyBorder="1"/>
    <xf numFmtId="37" fontId="2" fillId="0" borderId="14" xfId="0" applyNumberFormat="1" applyFont="1" applyFill="1" applyBorder="1"/>
    <xf numFmtId="37" fontId="2" fillId="0" borderId="23" xfId="0" applyNumberFormat="1" applyFont="1" applyFill="1" applyBorder="1"/>
    <xf numFmtId="37" fontId="2" fillId="0" borderId="20" xfId="0" applyNumberFormat="1" applyFont="1" applyFill="1" applyBorder="1"/>
    <xf numFmtId="37" fontId="2" fillId="0" borderId="25" xfId="0" applyNumberFormat="1" applyFont="1" applyFill="1" applyBorder="1"/>
    <xf numFmtId="0" fontId="2" fillId="0" borderId="15" xfId="0" applyFont="1" applyFill="1" applyBorder="1" applyAlignment="1">
      <alignment horizontal="center"/>
    </xf>
    <xf numFmtId="41" fontId="3" fillId="0" borderId="0" xfId="0" applyNumberFormat="1" applyFont="1" applyFill="1"/>
    <xf numFmtId="37" fontId="2" fillId="0" borderId="12" xfId="0" applyNumberFormat="1" applyFont="1" applyFill="1" applyBorder="1"/>
    <xf numFmtId="37" fontId="2" fillId="0" borderId="31" xfId="0" applyNumberFormat="1" applyFont="1" applyFill="1" applyBorder="1"/>
    <xf numFmtId="37" fontId="2" fillId="0" borderId="32" xfId="0" applyNumberFormat="1" applyFont="1" applyFill="1" applyBorder="1"/>
    <xf numFmtId="37" fontId="2" fillId="0" borderId="17" xfId="0" applyNumberFormat="1" applyFont="1" applyFill="1" applyBorder="1"/>
    <xf numFmtId="37" fontId="2" fillId="0" borderId="26" xfId="0" applyNumberFormat="1" applyFont="1" applyFill="1" applyBorder="1"/>
    <xf numFmtId="37" fontId="2" fillId="0" borderId="33" xfId="0" applyNumberFormat="1" applyFont="1" applyFill="1" applyBorder="1"/>
    <xf numFmtId="37" fontId="2" fillId="0" borderId="20" xfId="0" applyNumberFormat="1" applyFont="1" applyFill="1" applyBorder="1" applyAlignment="1" applyProtection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/>
    <xf numFmtId="0" fontId="2" fillId="0" borderId="36" xfId="0" applyFont="1" applyFill="1" applyBorder="1"/>
    <xf numFmtId="37" fontId="2" fillId="0" borderId="37" xfId="0" applyNumberFormat="1" applyFont="1" applyFill="1" applyBorder="1"/>
    <xf numFmtId="37" fontId="2" fillId="0" borderId="38" xfId="0" applyNumberFormat="1" applyFont="1" applyFill="1" applyBorder="1"/>
    <xf numFmtId="37" fontId="2" fillId="0" borderId="39" xfId="0" applyNumberFormat="1" applyFont="1" applyFill="1" applyBorder="1"/>
    <xf numFmtId="37" fontId="2" fillId="0" borderId="40" xfId="0" applyNumberFormat="1" applyFont="1" applyFill="1" applyBorder="1"/>
    <xf numFmtId="37" fontId="2" fillId="0" borderId="41" xfId="0" applyNumberFormat="1" applyFont="1" applyFill="1" applyBorder="1"/>
    <xf numFmtId="0" fontId="2" fillId="0" borderId="42" xfId="0" applyFont="1" applyFill="1" applyBorder="1" applyAlignment="1">
      <alignment horizontal="center"/>
    </xf>
    <xf numFmtId="0" fontId="2" fillId="0" borderId="0" xfId="0" applyFont="1" applyFill="1" applyBorder="1" applyAlignment="1">
      <alignment textRotation="180"/>
    </xf>
    <xf numFmtId="0" fontId="2" fillId="0" borderId="0" xfId="0" applyFont="1" applyFill="1" applyBorder="1" applyAlignment="1">
      <alignment horizontal="center"/>
    </xf>
    <xf numFmtId="41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textRotation="180"/>
    </xf>
    <xf numFmtId="0" fontId="1" fillId="0" borderId="9" xfId="0" applyFont="1" applyFill="1" applyBorder="1" applyAlignment="1" applyProtection="1">
      <alignment horizontal="centerContinuous"/>
    </xf>
    <xf numFmtId="0" fontId="3" fillId="0" borderId="10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3" fillId="0" borderId="11" xfId="0" applyFont="1" applyFill="1" applyBorder="1" applyAlignment="1" applyProtection="1">
      <alignment horizontal="centerContinuous"/>
    </xf>
    <xf numFmtId="0" fontId="3" fillId="0" borderId="12" xfId="0" applyFont="1" applyFill="1" applyBorder="1" applyAlignment="1" applyProtection="1">
      <alignment horizontal="centerContinuous"/>
    </xf>
    <xf numFmtId="0" fontId="3" fillId="0" borderId="0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3" fillId="0" borderId="13" xfId="0" applyFont="1" applyFill="1" applyBorder="1" applyAlignment="1" applyProtection="1">
      <alignment horizontal="centerContinuous"/>
    </xf>
    <xf numFmtId="0" fontId="2" fillId="0" borderId="14" xfId="0" applyFont="1" applyFill="1" applyBorder="1" applyProtection="1"/>
    <xf numFmtId="0" fontId="2" fillId="0" borderId="7" xfId="0" applyFont="1" applyFill="1" applyBorder="1" applyProtection="1"/>
    <xf numFmtId="0" fontId="2" fillId="0" borderId="15" xfId="0" applyFont="1" applyFill="1" applyBorder="1" applyProtection="1"/>
    <xf numFmtId="0" fontId="2" fillId="0" borderId="16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19" xfId="0" applyFont="1" applyFill="1" applyBorder="1" applyProtection="1"/>
    <xf numFmtId="0" fontId="2" fillId="0" borderId="20" xfId="0" applyFont="1" applyFill="1" applyBorder="1" applyProtection="1"/>
    <xf numFmtId="0" fontId="2" fillId="0" borderId="6" xfId="0" applyFont="1" applyFill="1" applyBorder="1" applyProtection="1"/>
    <xf numFmtId="0" fontId="2" fillId="0" borderId="8" xfId="0" applyFont="1" applyFill="1" applyBorder="1" applyAlignment="1" applyProtection="1">
      <alignment horizontal="center"/>
    </xf>
    <xf numFmtId="0" fontId="2" fillId="0" borderId="21" xfId="0" applyFont="1" applyFill="1" applyBorder="1" applyProtection="1"/>
    <xf numFmtId="0" fontId="3" fillId="0" borderId="43" xfId="0" applyFont="1" applyFill="1" applyBorder="1" applyProtection="1"/>
    <xf numFmtId="0" fontId="3" fillId="0" borderId="5" xfId="0" applyFont="1" applyFill="1" applyBorder="1" applyProtection="1"/>
    <xf numFmtId="0" fontId="2" fillId="0" borderId="0" xfId="0" applyFont="1" applyFill="1" applyBorder="1" applyProtection="1"/>
    <xf numFmtId="0" fontId="3" fillId="0" borderId="0" xfId="0" applyFont="1" applyFill="1" applyBorder="1" applyProtection="1"/>
    <xf numFmtId="0" fontId="2" fillId="0" borderId="27" xfId="0" applyFont="1" applyFill="1" applyBorder="1" applyProtection="1"/>
    <xf numFmtId="0" fontId="2" fillId="0" borderId="28" xfId="0" applyFont="1" applyFill="1" applyBorder="1" applyProtection="1"/>
    <xf numFmtId="0" fontId="2" fillId="0" borderId="29" xfId="0" applyFont="1" applyFill="1" applyBorder="1" applyProtection="1"/>
    <xf numFmtId="0" fontId="3" fillId="0" borderId="13" xfId="0" applyFont="1" applyFill="1" applyBorder="1" applyProtection="1"/>
    <xf numFmtId="0" fontId="2" fillId="0" borderId="19" xfId="0" applyFont="1" applyFill="1" applyBorder="1" applyAlignment="1" applyProtection="1">
      <alignment horizontal="center"/>
    </xf>
    <xf numFmtId="0" fontId="4" fillId="0" borderId="8" xfId="0" applyFont="1" applyFill="1" applyBorder="1" applyProtection="1"/>
    <xf numFmtId="0" fontId="3" fillId="0" borderId="7" xfId="0" applyFont="1" applyFill="1" applyBorder="1" applyProtection="1"/>
    <xf numFmtId="37" fontId="2" fillId="0" borderId="20" xfId="0" applyNumberFormat="1" applyFont="1" applyFill="1" applyBorder="1" applyProtection="1"/>
    <xf numFmtId="0" fontId="2" fillId="0" borderId="15" xfId="0" applyFont="1" applyFill="1" applyBorder="1" applyAlignment="1" applyProtection="1">
      <alignment horizontal="center"/>
    </xf>
    <xf numFmtId="0" fontId="2" fillId="0" borderId="8" xfId="0" applyFont="1" applyFill="1" applyBorder="1" applyProtection="1"/>
    <xf numFmtId="37" fontId="2" fillId="0" borderId="44" xfId="0" applyNumberFormat="1" applyFont="1" applyFill="1" applyBorder="1" applyAlignment="1" applyProtection="1">
      <alignment horizontal="center"/>
    </xf>
    <xf numFmtId="37" fontId="2" fillId="0" borderId="45" xfId="0" applyNumberFormat="1" applyFont="1" applyFill="1" applyBorder="1" applyAlignment="1" applyProtection="1">
      <alignment horizontal="center"/>
    </xf>
    <xf numFmtId="0" fontId="2" fillId="0" borderId="34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/>
    </xf>
    <xf numFmtId="0" fontId="3" fillId="0" borderId="47" xfId="0" applyFont="1" applyFill="1" applyBorder="1" applyProtection="1"/>
    <xf numFmtId="0" fontId="2" fillId="0" borderId="47" xfId="0" applyFont="1" applyFill="1" applyBorder="1" applyProtection="1"/>
    <xf numFmtId="37" fontId="2" fillId="0" borderId="48" xfId="0" applyNumberFormat="1" applyFont="1" applyFill="1" applyBorder="1" applyAlignment="1" applyProtection="1">
      <alignment horizontal="center"/>
    </xf>
    <xf numFmtId="37" fontId="2" fillId="0" borderId="49" xfId="0" applyNumberFormat="1" applyFont="1" applyFill="1" applyBorder="1" applyAlignment="1" applyProtection="1">
      <alignment horizontal="center"/>
    </xf>
    <xf numFmtId="37" fontId="2" fillId="0" borderId="49" xfId="0" applyNumberFormat="1" applyFont="1" applyFill="1" applyBorder="1"/>
    <xf numFmtId="37" fontId="2" fillId="0" borderId="50" xfId="0" applyNumberFormat="1" applyFont="1" applyFill="1" applyBorder="1" applyAlignment="1" applyProtection="1">
      <alignment horizontal="right"/>
    </xf>
    <xf numFmtId="0" fontId="2" fillId="0" borderId="4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41" fontId="2" fillId="0" borderId="0" xfId="0" applyNumberFormat="1" applyFont="1" applyFill="1" applyBorder="1" applyAlignment="1" applyProtection="1">
      <alignment horizontal="center"/>
    </xf>
    <xf numFmtId="41" fontId="2" fillId="0" borderId="0" xfId="0" applyNumberFormat="1" applyFont="1" applyFill="1" applyBorder="1" applyProtection="1"/>
    <xf numFmtId="41" fontId="2" fillId="0" borderId="0" xfId="0" applyNumberFormat="1" applyFont="1" applyFill="1" applyBorder="1" applyAlignment="1" applyProtection="1">
      <alignment horizontal="right"/>
    </xf>
    <xf numFmtId="0" fontId="2" fillId="0" borderId="10" xfId="0" applyFont="1" applyFill="1" applyBorder="1" applyAlignment="1">
      <alignment horizontal="centerContinuous"/>
    </xf>
    <xf numFmtId="0" fontId="2" fillId="0" borderId="11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2" fillId="0" borderId="51" xfId="0" applyFont="1" applyFill="1" applyBorder="1"/>
    <xf numFmtId="0" fontId="2" fillId="0" borderId="47" xfId="0" applyFont="1" applyFill="1" applyBorder="1"/>
    <xf numFmtId="0" fontId="2" fillId="0" borderId="42" xfId="0" applyFont="1" applyFill="1" applyBorder="1"/>
    <xf numFmtId="0" fontId="3" fillId="0" borderId="17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0" fontId="2" fillId="0" borderId="20" xfId="0" applyFont="1" applyFill="1" applyBorder="1" applyAlignment="1">
      <alignment horizontal="center"/>
    </xf>
    <xf numFmtId="0" fontId="3" fillId="0" borderId="7" xfId="0" applyFont="1" applyFill="1" applyBorder="1"/>
    <xf numFmtId="37" fontId="2" fillId="0" borderId="45" xfId="0" applyNumberFormat="1" applyFont="1" applyFill="1" applyBorder="1" applyAlignment="1">
      <alignment horizontal="center"/>
    </xf>
    <xf numFmtId="37" fontId="2" fillId="0" borderId="20" xfId="0" applyNumberFormat="1" applyFont="1" applyFill="1" applyBorder="1" applyAlignment="1">
      <alignment horizontal="center"/>
    </xf>
    <xf numFmtId="37" fontId="2" fillId="0" borderId="44" xfId="0" applyNumberFormat="1" applyFont="1" applyFill="1" applyBorder="1" applyAlignment="1">
      <alignment horizontal="center"/>
    </xf>
    <xf numFmtId="37" fontId="2" fillId="0" borderId="52" xfId="0" applyNumberFormat="1" applyFont="1" applyFill="1" applyBorder="1" applyAlignment="1">
      <alignment horizontal="center"/>
    </xf>
    <xf numFmtId="37" fontId="2" fillId="0" borderId="45" xfId="0" applyNumberFormat="1" applyFont="1" applyFill="1" applyBorder="1"/>
    <xf numFmtId="37" fontId="2" fillId="0" borderId="30" xfId="0" applyNumberFormat="1" applyFont="1" applyFill="1" applyBorder="1"/>
    <xf numFmtId="37" fontId="2" fillId="0" borderId="48" xfId="0" applyNumberFormat="1" applyFont="1" applyFill="1" applyBorder="1" applyAlignment="1">
      <alignment horizontal="center"/>
    </xf>
    <xf numFmtId="37" fontId="2" fillId="0" borderId="49" xfId="0" applyNumberFormat="1" applyFont="1" applyFill="1" applyBorder="1" applyAlignment="1">
      <alignment horizontal="center"/>
    </xf>
    <xf numFmtId="41" fontId="2" fillId="0" borderId="0" xfId="0" applyNumberFormat="1" applyFont="1" applyFill="1" applyBorder="1" applyAlignment="1">
      <alignment horizontal="center"/>
    </xf>
    <xf numFmtId="0" fontId="2" fillId="0" borderId="4" xfId="0" applyFont="1" applyFill="1" applyBorder="1"/>
    <xf numFmtId="37" fontId="2" fillId="0" borderId="19" xfId="0" applyNumberFormat="1" applyFont="1" applyFill="1" applyBorder="1"/>
    <xf numFmtId="37" fontId="2" fillId="0" borderId="8" xfId="0" applyNumberFormat="1" applyFont="1" applyFill="1" applyBorder="1"/>
    <xf numFmtId="37" fontId="2" fillId="0" borderId="53" xfId="0" applyNumberFormat="1" applyFont="1" applyFill="1" applyBorder="1"/>
    <xf numFmtId="37" fontId="2" fillId="0" borderId="16" xfId="0" applyNumberFormat="1" applyFont="1" applyFill="1" applyBorder="1"/>
    <xf numFmtId="37" fontId="2" fillId="0" borderId="5" xfId="0" applyNumberFormat="1" applyFont="1" applyFill="1" applyBorder="1"/>
    <xf numFmtId="37" fontId="2" fillId="0" borderId="54" xfId="0" applyNumberFormat="1" applyFont="1" applyFill="1" applyBorder="1"/>
    <xf numFmtId="37" fontId="2" fillId="0" borderId="22" xfId="0" applyNumberFormat="1" applyFont="1" applyFill="1" applyBorder="1" applyAlignment="1">
      <alignment horizontal="center"/>
    </xf>
    <xf numFmtId="37" fontId="2" fillId="0" borderId="19" xfId="0" applyNumberFormat="1" applyFont="1" applyFill="1" applyBorder="1" applyAlignment="1">
      <alignment horizontal="center"/>
    </xf>
    <xf numFmtId="37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37" fontId="2" fillId="0" borderId="62" xfId="0" applyNumberFormat="1" applyFont="1" applyFill="1" applyBorder="1"/>
    <xf numFmtId="37" fontId="2" fillId="0" borderId="43" xfId="0" applyNumberFormat="1" applyFont="1" applyFill="1" applyBorder="1"/>
    <xf numFmtId="37" fontId="2" fillId="0" borderId="17" xfId="0" applyNumberFormat="1" applyFont="1" applyFill="1" applyBorder="1" applyProtection="1"/>
    <xf numFmtId="0" fontId="2" fillId="0" borderId="6" xfId="0" applyFont="1" applyFill="1" applyBorder="1" applyAlignment="1"/>
    <xf numFmtId="0" fontId="2" fillId="0" borderId="53" xfId="0" applyFont="1" applyFill="1" applyBorder="1"/>
    <xf numFmtId="37" fontId="2" fillId="0" borderId="61" xfId="0" applyNumberFormat="1" applyFont="1" applyFill="1" applyBorder="1" applyAlignment="1"/>
    <xf numFmtId="37" fontId="2" fillId="0" borderId="23" xfId="0" applyNumberFormat="1" applyFont="1" applyFill="1" applyBorder="1" applyAlignment="1"/>
    <xf numFmtId="37" fontId="2" fillId="0" borderId="19" xfId="0" applyNumberFormat="1" applyFont="1" applyFill="1" applyBorder="1" applyAlignment="1"/>
    <xf numFmtId="37" fontId="2" fillId="0" borderId="20" xfId="0" applyNumberFormat="1" applyFont="1" applyFill="1" applyBorder="1" applyAlignment="1"/>
    <xf numFmtId="37" fontId="2" fillId="0" borderId="25" xfId="0" applyNumberFormat="1" applyFont="1" applyFill="1" applyBorder="1" applyAlignment="1"/>
    <xf numFmtId="0" fontId="3" fillId="0" borderId="0" xfId="0" applyFont="1" applyFill="1" applyAlignment="1"/>
    <xf numFmtId="0" fontId="3" fillId="3" borderId="0" xfId="0" applyFont="1" applyFill="1" applyAlignment="1"/>
    <xf numFmtId="37" fontId="2" fillId="0" borderId="37" xfId="0" applyNumberFormat="1" applyFont="1" applyFill="1" applyBorder="1" applyAlignment="1">
      <alignment horizontal="center"/>
    </xf>
    <xf numFmtId="37" fontId="2" fillId="0" borderId="55" xfId="0" applyNumberFormat="1" applyFont="1" applyFill="1" applyBorder="1" applyAlignment="1">
      <alignment horizontal="center"/>
    </xf>
    <xf numFmtId="0" fontId="2" fillId="0" borderId="8" xfId="0" applyFont="1" applyFill="1" applyBorder="1"/>
    <xf numFmtId="37" fontId="2" fillId="0" borderId="16" xfId="0" applyNumberFormat="1" applyFont="1" applyFill="1" applyBorder="1" applyAlignment="1">
      <alignment horizontal="center"/>
    </xf>
    <xf numFmtId="37" fontId="2" fillId="0" borderId="24" xfId="0" applyNumberFormat="1" applyFont="1" applyFill="1" applyBorder="1"/>
    <xf numFmtId="0" fontId="2" fillId="0" borderId="59" xfId="0" applyFont="1" applyFill="1" applyBorder="1" applyAlignment="1">
      <alignment horizontal="center"/>
    </xf>
    <xf numFmtId="0" fontId="2" fillId="0" borderId="59" xfId="0" applyFont="1" applyFill="1" applyBorder="1"/>
    <xf numFmtId="0" fontId="3" fillId="0" borderId="47" xfId="0" applyFont="1" applyFill="1" applyBorder="1"/>
    <xf numFmtId="37" fontId="2" fillId="0" borderId="59" xfId="0" applyNumberFormat="1" applyFont="1" applyFill="1" applyBorder="1"/>
    <xf numFmtId="37" fontId="2" fillId="0" borderId="59" xfId="0" applyNumberFormat="1" applyFont="1" applyFill="1" applyBorder="1" applyProtection="1"/>
    <xf numFmtId="37" fontId="2" fillId="0" borderId="60" xfId="0" applyNumberFormat="1" applyFont="1" applyFill="1" applyBorder="1"/>
    <xf numFmtId="0" fontId="2" fillId="0" borderId="46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47" xfId="0" applyFont="1" applyFill="1" applyBorder="1" applyAlignment="1">
      <alignment wrapText="1"/>
    </xf>
    <xf numFmtId="37" fontId="2" fillId="0" borderId="47" xfId="0" applyNumberFormat="1" applyFont="1" applyFill="1" applyBorder="1"/>
    <xf numFmtId="37" fontId="2" fillId="0" borderId="33" xfId="0" applyNumberFormat="1" applyFont="1" applyFill="1" applyBorder="1" applyProtection="1"/>
    <xf numFmtId="37" fontId="2" fillId="0" borderId="56" xfId="0" applyNumberFormat="1" applyFont="1" applyFill="1" applyBorder="1"/>
    <xf numFmtId="0" fontId="4" fillId="0" borderId="20" xfId="0" applyFont="1" applyFill="1" applyBorder="1"/>
    <xf numFmtId="37" fontId="2" fillId="0" borderId="57" xfId="0" applyNumberFormat="1" applyFont="1" applyFill="1" applyBorder="1"/>
    <xf numFmtId="0" fontId="2" fillId="0" borderId="7" xfId="0" applyFont="1" applyFill="1" applyBorder="1" applyAlignment="1">
      <alignment wrapText="1"/>
    </xf>
    <xf numFmtId="37" fontId="2" fillId="0" borderId="58" xfId="0" applyNumberFormat="1" applyFont="1" applyFill="1" applyBorder="1"/>
    <xf numFmtId="37" fontId="2" fillId="0" borderId="55" xfId="0" applyNumberFormat="1" applyFont="1" applyFill="1" applyBorder="1"/>
    <xf numFmtId="37" fontId="2" fillId="0" borderId="50" xfId="0" applyNumberFormat="1" applyFont="1" applyFill="1" applyBorder="1"/>
    <xf numFmtId="9" fontId="3" fillId="0" borderId="0" xfId="0" applyNumberFormat="1" applyFont="1" applyFill="1"/>
    <xf numFmtId="0" fontId="3" fillId="2" borderId="0" xfId="0" applyFont="1" applyFill="1"/>
    <xf numFmtId="0" fontId="3" fillId="0" borderId="0" xfId="0" applyFont="1"/>
    <xf numFmtId="0" fontId="3" fillId="0" borderId="4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0" xfId="0" applyFont="1" applyAlignment="1">
      <alignment horizontal="left"/>
    </xf>
    <xf numFmtId="164" fontId="3" fillId="0" borderId="0" xfId="0" applyNumberFormat="1" applyFont="1" applyProtection="1"/>
    <xf numFmtId="0" fontId="2" fillId="0" borderId="63" xfId="0" applyFont="1" applyFill="1" applyBorder="1" applyAlignment="1">
      <alignment horizontal="center"/>
    </xf>
    <xf numFmtId="0" fontId="2" fillId="0" borderId="5" xfId="0" applyFont="1" applyBorder="1" applyAlignment="1">
      <alignment horizontal="center" textRotation="180"/>
    </xf>
    <xf numFmtId="0" fontId="2" fillId="0" borderId="4" xfId="0" quotePrefix="1" applyFont="1" applyBorder="1" applyAlignment="1">
      <alignment horizontal="center" vertical="top" textRotation="180"/>
    </xf>
    <xf numFmtId="0" fontId="2" fillId="0" borderId="4" xfId="0" applyFont="1" applyBorder="1" applyAlignment="1">
      <alignment horizontal="center" vertical="top" textRotation="180"/>
    </xf>
    <xf numFmtId="0" fontId="2" fillId="0" borderId="5" xfId="0" applyFont="1" applyBorder="1" applyAlignment="1">
      <alignment horizontal="center" vertical="top" textRotation="180"/>
    </xf>
    <xf numFmtId="0" fontId="2" fillId="0" borderId="4" xfId="0" applyFont="1" applyFill="1" applyBorder="1" applyAlignment="1">
      <alignment horizontal="center" textRotation="180"/>
    </xf>
    <xf numFmtId="0" fontId="2" fillId="0" borderId="5" xfId="0" applyFont="1" applyFill="1" applyBorder="1" applyAlignment="1">
      <alignment horizontal="center" textRotation="180"/>
    </xf>
    <xf numFmtId="0" fontId="2" fillId="0" borderId="12" xfId="0" applyFont="1" applyFill="1" applyBorder="1" applyAlignment="1">
      <alignment textRotation="180"/>
    </xf>
    <xf numFmtId="0" fontId="2" fillId="0" borderId="12" xfId="0" applyFont="1" applyFill="1" applyBorder="1" applyAlignment="1">
      <alignment vertical="top" textRotation="180"/>
    </xf>
    <xf numFmtId="0" fontId="2" fillId="0" borderId="13" xfId="0" applyFont="1" applyFill="1" applyBorder="1" applyAlignment="1">
      <alignment horizontal="center" vertical="top" textRotation="180"/>
    </xf>
    <xf numFmtId="0" fontId="2" fillId="0" borderId="4" xfId="0" applyFont="1" applyFill="1" applyBorder="1" applyAlignment="1">
      <alignment textRotation="180"/>
    </xf>
    <xf numFmtId="0" fontId="2" fillId="0" borderId="0" xfId="0" applyFont="1" applyFill="1" applyBorder="1" applyAlignment="1">
      <alignment horizontal="center" vertical="top" textRotation="180"/>
    </xf>
    <xf numFmtId="0" fontId="2" fillId="0" borderId="0" xfId="0" applyFont="1" applyFill="1" applyBorder="1" applyAlignment="1">
      <alignment textRotation="180"/>
    </xf>
    <xf numFmtId="0" fontId="2" fillId="0" borderId="0" xfId="0" applyFont="1" applyFill="1" applyAlignment="1">
      <alignment textRotation="180"/>
    </xf>
    <xf numFmtId="0" fontId="2" fillId="0" borderId="0" xfId="0" applyFont="1" applyFill="1" applyBorder="1" applyAlignment="1">
      <alignment horizontal="center" textRotation="180"/>
    </xf>
    <xf numFmtId="0" fontId="2" fillId="0" borderId="0" xfId="0" applyFont="1" applyFill="1" applyBorder="1" applyAlignment="1">
      <alignment vertical="top" textRotation="180"/>
    </xf>
    <xf numFmtId="0" fontId="2" fillId="0" borderId="13" xfId="0" applyFont="1" applyFill="1" applyBorder="1" applyAlignment="1">
      <alignment horizont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6"/>
  <sheetViews>
    <sheetView tabSelected="1" zoomScaleNormal="100" workbookViewId="0">
      <selection sqref="A1:A16"/>
    </sheetView>
  </sheetViews>
  <sheetFormatPr defaultRowHeight="11.25" x14ac:dyDescent="0.2"/>
  <cols>
    <col min="1" max="1" width="3.33203125" style="18" customWidth="1"/>
    <col min="2" max="2" width="1.33203125" style="204" customWidth="1"/>
    <col min="3" max="3" width="22.5" style="204" customWidth="1"/>
    <col min="4" max="4" width="5.83203125" style="204" customWidth="1"/>
    <col min="5" max="5" width="31.33203125" style="204" customWidth="1"/>
    <col min="6" max="6" width="12.33203125" style="204" customWidth="1"/>
    <col min="7" max="7" width="39.1640625" style="204" customWidth="1"/>
    <col min="8" max="8" width="5.83203125" style="204" customWidth="1"/>
    <col min="9" max="9" width="36.83203125" style="204" customWidth="1"/>
    <col min="10" max="10" width="3" style="18" customWidth="1"/>
    <col min="11" max="16384" width="9.33203125" style="204"/>
  </cols>
  <sheetData>
    <row r="1" spans="1:10" x14ac:dyDescent="0.2">
      <c r="A1" s="214"/>
      <c r="B1" s="1" t="s">
        <v>203</v>
      </c>
      <c r="C1" s="2"/>
      <c r="D1" s="2"/>
      <c r="E1" s="2"/>
      <c r="F1" s="2"/>
      <c r="G1" s="2"/>
      <c r="H1" s="2"/>
      <c r="I1" s="3"/>
      <c r="J1" s="212">
        <v>40</v>
      </c>
    </row>
    <row r="2" spans="1:10" x14ac:dyDescent="0.2">
      <c r="A2" s="214"/>
      <c r="B2" s="205"/>
      <c r="C2" s="206"/>
      <c r="D2" s="206"/>
      <c r="E2" s="206"/>
      <c r="F2" s="206"/>
      <c r="G2" s="206"/>
      <c r="H2" s="206"/>
      <c r="I2" s="207"/>
      <c r="J2" s="213"/>
    </row>
    <row r="3" spans="1:10" x14ac:dyDescent="0.2">
      <c r="A3" s="214"/>
      <c r="B3" s="4" t="s">
        <v>204</v>
      </c>
      <c r="C3" s="206"/>
      <c r="D3" s="5"/>
      <c r="E3" s="5"/>
      <c r="F3" s="5"/>
      <c r="G3" s="5"/>
      <c r="H3" s="5"/>
      <c r="I3" s="6"/>
      <c r="J3" s="213"/>
    </row>
    <row r="4" spans="1:10" x14ac:dyDescent="0.2">
      <c r="A4" s="214"/>
      <c r="B4" s="7"/>
      <c r="C4" s="8"/>
      <c r="D4" s="8"/>
      <c r="E4" s="8"/>
      <c r="F4" s="8"/>
      <c r="G4" s="8"/>
      <c r="H4" s="8"/>
      <c r="I4" s="9"/>
      <c r="J4" s="213"/>
    </row>
    <row r="5" spans="1:10" x14ac:dyDescent="0.2">
      <c r="A5" s="214"/>
      <c r="B5" s="10"/>
      <c r="C5" s="11" t="s">
        <v>205</v>
      </c>
      <c r="D5" s="11"/>
      <c r="E5" s="11" t="s">
        <v>206</v>
      </c>
      <c r="F5" s="11"/>
      <c r="G5" s="11" t="s">
        <v>205</v>
      </c>
      <c r="H5" s="11"/>
      <c r="I5" s="12" t="s">
        <v>207</v>
      </c>
      <c r="J5" s="213"/>
    </row>
    <row r="6" spans="1:10" x14ac:dyDescent="0.2">
      <c r="A6" s="214"/>
      <c r="B6" s="7"/>
      <c r="C6" s="8"/>
      <c r="D6" s="8"/>
      <c r="E6" s="8"/>
      <c r="F6" s="8"/>
      <c r="G6" s="8"/>
      <c r="H6" s="8"/>
      <c r="I6" s="9"/>
      <c r="J6" s="213"/>
    </row>
    <row r="7" spans="1:10" x14ac:dyDescent="0.2">
      <c r="A7" s="214"/>
      <c r="B7" s="7"/>
      <c r="C7" s="8" t="s">
        <v>208</v>
      </c>
      <c r="D7" s="13" t="s">
        <v>209</v>
      </c>
      <c r="E7" s="8" t="s">
        <v>210</v>
      </c>
      <c r="F7" s="8"/>
      <c r="G7" s="8" t="s">
        <v>211</v>
      </c>
      <c r="H7" s="13" t="s">
        <v>209</v>
      </c>
      <c r="I7" s="9" t="s">
        <v>212</v>
      </c>
      <c r="J7" s="213"/>
    </row>
    <row r="8" spans="1:10" x14ac:dyDescent="0.2">
      <c r="A8" s="214"/>
      <c r="B8" s="7"/>
      <c r="C8" s="8" t="s">
        <v>213</v>
      </c>
      <c r="D8" s="13" t="s">
        <v>209</v>
      </c>
      <c r="E8" s="8" t="s">
        <v>214</v>
      </c>
      <c r="F8" s="8"/>
      <c r="G8" s="8" t="s">
        <v>215</v>
      </c>
      <c r="H8" s="8"/>
      <c r="I8" s="9"/>
      <c r="J8" s="213"/>
    </row>
    <row r="9" spans="1:10" x14ac:dyDescent="0.2">
      <c r="A9" s="214"/>
      <c r="B9" s="7"/>
      <c r="C9" s="8" t="s">
        <v>216</v>
      </c>
      <c r="D9" s="13" t="s">
        <v>209</v>
      </c>
      <c r="E9" s="8" t="s">
        <v>217</v>
      </c>
      <c r="F9" s="8"/>
      <c r="G9" s="8" t="s">
        <v>218</v>
      </c>
      <c r="H9" s="13" t="s">
        <v>209</v>
      </c>
      <c r="I9" s="9" t="s">
        <v>219</v>
      </c>
      <c r="J9" s="213"/>
    </row>
    <row r="10" spans="1:10" x14ac:dyDescent="0.2">
      <c r="A10" s="214"/>
      <c r="B10" s="7"/>
      <c r="E10" s="8"/>
      <c r="F10" s="8"/>
      <c r="I10" s="9"/>
      <c r="J10" s="213"/>
    </row>
    <row r="11" spans="1:10" x14ac:dyDescent="0.2">
      <c r="A11" s="214"/>
      <c r="B11" s="10"/>
      <c r="C11" s="208"/>
      <c r="D11" s="208"/>
      <c r="E11" s="11" t="s">
        <v>220</v>
      </c>
      <c r="F11" s="11"/>
      <c r="G11" s="11"/>
      <c r="H11" s="208"/>
      <c r="I11" s="12" t="s">
        <v>221</v>
      </c>
      <c r="J11" s="213"/>
    </row>
    <row r="12" spans="1:10" x14ac:dyDescent="0.2">
      <c r="A12" s="214"/>
      <c r="B12" s="7"/>
      <c r="E12" s="8"/>
      <c r="F12" s="8"/>
      <c r="I12" s="9"/>
      <c r="J12" s="213"/>
    </row>
    <row r="13" spans="1:10" x14ac:dyDescent="0.2">
      <c r="A13" s="214"/>
      <c r="B13" s="7"/>
      <c r="C13" s="8" t="s">
        <v>222</v>
      </c>
      <c r="D13" s="13" t="s">
        <v>209</v>
      </c>
      <c r="E13" s="8" t="s">
        <v>223</v>
      </c>
      <c r="F13" s="8"/>
      <c r="G13" s="8" t="s">
        <v>224</v>
      </c>
      <c r="H13" s="13" t="s">
        <v>209</v>
      </c>
      <c r="I13" s="9" t="s">
        <v>225</v>
      </c>
      <c r="J13" s="213"/>
    </row>
    <row r="14" spans="1:10" x14ac:dyDescent="0.2">
      <c r="A14" s="214"/>
      <c r="B14" s="7"/>
      <c r="C14" s="8" t="s">
        <v>226</v>
      </c>
      <c r="D14" s="13" t="s">
        <v>209</v>
      </c>
      <c r="E14" s="8" t="s">
        <v>227</v>
      </c>
      <c r="F14" s="8"/>
      <c r="G14" s="8" t="s">
        <v>228</v>
      </c>
      <c r="H14" s="13" t="s">
        <v>209</v>
      </c>
      <c r="I14" s="9" t="s">
        <v>229</v>
      </c>
      <c r="J14" s="213"/>
    </row>
    <row r="15" spans="1:10" x14ac:dyDescent="0.2">
      <c r="A15" s="214"/>
      <c r="B15" s="7"/>
      <c r="E15" s="8"/>
      <c r="F15" s="8"/>
      <c r="G15" s="8" t="s">
        <v>230</v>
      </c>
      <c r="H15" s="13" t="s">
        <v>209</v>
      </c>
      <c r="I15" s="9" t="s">
        <v>231</v>
      </c>
      <c r="J15" s="213"/>
    </row>
    <row r="16" spans="1:10" x14ac:dyDescent="0.2">
      <c r="A16" s="214"/>
      <c r="B16" s="7"/>
      <c r="C16" s="8"/>
      <c r="D16" s="8"/>
      <c r="E16" s="8" t="s">
        <v>232</v>
      </c>
      <c r="F16" s="8"/>
      <c r="G16" s="8"/>
      <c r="H16" s="8"/>
      <c r="I16" s="14" t="s">
        <v>233</v>
      </c>
      <c r="J16" s="213"/>
    </row>
    <row r="17" spans="1:10" x14ac:dyDescent="0.2">
      <c r="B17" s="7"/>
      <c r="C17" s="8"/>
      <c r="D17" s="8"/>
      <c r="E17" s="8"/>
      <c r="F17" s="8"/>
      <c r="G17" s="8"/>
      <c r="H17" s="8"/>
      <c r="I17" s="9" t="s">
        <v>220</v>
      </c>
      <c r="J17" s="213"/>
    </row>
    <row r="18" spans="1:10" x14ac:dyDescent="0.2">
      <c r="B18" s="7"/>
      <c r="C18" s="8" t="s">
        <v>234</v>
      </c>
      <c r="D18" s="13" t="s">
        <v>209</v>
      </c>
      <c r="E18" s="8" t="s">
        <v>235</v>
      </c>
      <c r="F18" s="8"/>
      <c r="G18" s="8"/>
      <c r="H18" s="8"/>
      <c r="I18" s="9"/>
      <c r="J18" s="213"/>
    </row>
    <row r="19" spans="1:10" x14ac:dyDescent="0.2">
      <c r="B19" s="7"/>
      <c r="C19" s="8" t="s">
        <v>236</v>
      </c>
      <c r="D19" s="13" t="s">
        <v>209</v>
      </c>
      <c r="E19" s="8" t="s">
        <v>237</v>
      </c>
      <c r="F19" s="8"/>
      <c r="G19" s="8"/>
      <c r="H19" s="8"/>
      <c r="I19" s="9" t="s">
        <v>238</v>
      </c>
      <c r="J19" s="213"/>
    </row>
    <row r="20" spans="1:10" x14ac:dyDescent="0.2">
      <c r="B20" s="7"/>
      <c r="C20" s="8" t="s">
        <v>239</v>
      </c>
      <c r="D20" s="13" t="s">
        <v>209</v>
      </c>
      <c r="E20" s="8" t="s">
        <v>240</v>
      </c>
      <c r="F20" s="8"/>
      <c r="G20" s="8"/>
      <c r="H20" s="8"/>
      <c r="I20" s="9" t="s">
        <v>241</v>
      </c>
    </row>
    <row r="21" spans="1:10" x14ac:dyDescent="0.2">
      <c r="B21" s="7"/>
      <c r="C21" s="8" t="s">
        <v>242</v>
      </c>
      <c r="D21" s="13" t="s">
        <v>209</v>
      </c>
      <c r="E21" s="8" t="s">
        <v>243</v>
      </c>
      <c r="F21" s="8"/>
      <c r="G21" s="8"/>
      <c r="H21" s="8"/>
      <c r="I21" s="9"/>
    </row>
    <row r="22" spans="1:10" x14ac:dyDescent="0.2">
      <c r="B22" s="7"/>
      <c r="C22" s="8" t="s">
        <v>244</v>
      </c>
      <c r="D22" s="13" t="s">
        <v>209</v>
      </c>
      <c r="E22" s="8" t="s">
        <v>245</v>
      </c>
      <c r="F22" s="8"/>
      <c r="G22" s="8"/>
      <c r="H22" s="8"/>
      <c r="I22" s="12" t="s">
        <v>221</v>
      </c>
    </row>
    <row r="23" spans="1:10" x14ac:dyDescent="0.2">
      <c r="B23" s="7"/>
      <c r="C23" s="8" t="s">
        <v>246</v>
      </c>
      <c r="D23" s="13" t="s">
        <v>209</v>
      </c>
      <c r="E23" s="8" t="s">
        <v>247</v>
      </c>
      <c r="F23" s="8"/>
      <c r="G23" s="8"/>
      <c r="H23" s="8"/>
      <c r="I23" s="9"/>
    </row>
    <row r="24" spans="1:10" x14ac:dyDescent="0.2">
      <c r="B24" s="7"/>
      <c r="C24" s="8" t="s">
        <v>248</v>
      </c>
      <c r="D24" s="13" t="s">
        <v>209</v>
      </c>
      <c r="E24" s="8" t="s">
        <v>249</v>
      </c>
      <c r="F24" s="8"/>
      <c r="G24" s="8" t="s">
        <v>250</v>
      </c>
      <c r="H24" s="13" t="s">
        <v>209</v>
      </c>
      <c r="I24" s="9" t="s">
        <v>251</v>
      </c>
      <c r="J24" s="19"/>
    </row>
    <row r="25" spans="1:10" ht="11.25" customHeight="1" x14ac:dyDescent="0.2">
      <c r="B25" s="7"/>
      <c r="C25" s="8" t="s">
        <v>252</v>
      </c>
      <c r="D25" s="13" t="s">
        <v>209</v>
      </c>
      <c r="E25" s="8" t="s">
        <v>253</v>
      </c>
      <c r="F25" s="8"/>
      <c r="G25" s="8" t="s">
        <v>254</v>
      </c>
      <c r="H25" s="13" t="s">
        <v>209</v>
      </c>
      <c r="I25" s="9" t="s">
        <v>255</v>
      </c>
    </row>
    <row r="26" spans="1:10" x14ac:dyDescent="0.2">
      <c r="B26" s="7"/>
      <c r="C26" s="8" t="s">
        <v>256</v>
      </c>
      <c r="D26" s="13" t="s">
        <v>209</v>
      </c>
      <c r="E26" s="8" t="s">
        <v>257</v>
      </c>
      <c r="F26" s="8"/>
      <c r="G26" s="8" t="s">
        <v>258</v>
      </c>
      <c r="H26" s="13" t="s">
        <v>209</v>
      </c>
      <c r="I26" s="9" t="s">
        <v>259</v>
      </c>
    </row>
    <row r="27" spans="1:10" ht="11.25" customHeight="1" x14ac:dyDescent="0.2">
      <c r="B27" s="7"/>
      <c r="C27" s="8" t="s">
        <v>260</v>
      </c>
      <c r="D27" s="13" t="s">
        <v>209</v>
      </c>
      <c r="E27" s="8" t="s">
        <v>261</v>
      </c>
      <c r="F27" s="8"/>
      <c r="G27" s="8"/>
      <c r="H27" s="8"/>
      <c r="I27" s="9" t="s">
        <v>262</v>
      </c>
      <c r="J27" s="212" t="s">
        <v>288</v>
      </c>
    </row>
    <row r="28" spans="1:10" x14ac:dyDescent="0.2">
      <c r="B28" s="7"/>
      <c r="C28" s="8" t="s">
        <v>263</v>
      </c>
      <c r="D28" s="13" t="s">
        <v>209</v>
      </c>
      <c r="E28" s="8" t="s">
        <v>264</v>
      </c>
      <c r="F28" s="8"/>
      <c r="G28" s="8"/>
      <c r="H28" s="8"/>
      <c r="I28" s="9"/>
      <c r="J28" s="212"/>
    </row>
    <row r="29" spans="1:10" ht="11.25" customHeight="1" x14ac:dyDescent="0.2">
      <c r="B29" s="7"/>
      <c r="C29" s="8"/>
      <c r="D29" s="8"/>
      <c r="E29" s="8"/>
      <c r="F29" s="8"/>
      <c r="G29" s="8" t="s">
        <v>265</v>
      </c>
      <c r="H29" s="8"/>
      <c r="I29" s="9" t="s">
        <v>266</v>
      </c>
      <c r="J29" s="212"/>
    </row>
    <row r="30" spans="1:10" ht="11.25" customHeight="1" x14ac:dyDescent="0.2">
      <c r="A30" s="211" t="s">
        <v>277</v>
      </c>
      <c r="B30" s="7"/>
      <c r="F30" s="8"/>
      <c r="G30" s="8" t="s">
        <v>267</v>
      </c>
      <c r="H30" s="8"/>
      <c r="I30" s="9"/>
      <c r="J30" s="212"/>
    </row>
    <row r="31" spans="1:10" x14ac:dyDescent="0.2">
      <c r="A31" s="211"/>
      <c r="B31" s="7"/>
      <c r="C31" s="8"/>
      <c r="D31" s="8"/>
      <c r="E31" s="8"/>
      <c r="F31" s="8"/>
      <c r="G31" s="8" t="s">
        <v>268</v>
      </c>
      <c r="H31" s="8"/>
      <c r="I31" s="9"/>
      <c r="J31" s="212"/>
    </row>
    <row r="32" spans="1:10" x14ac:dyDescent="0.2">
      <c r="A32" s="211"/>
      <c r="B32" s="7"/>
      <c r="F32" s="8"/>
      <c r="G32" s="8"/>
      <c r="H32" s="8"/>
      <c r="I32" s="9"/>
      <c r="J32" s="212"/>
    </row>
    <row r="33" spans="1:10" x14ac:dyDescent="0.2">
      <c r="A33" s="211"/>
      <c r="B33" s="7"/>
      <c r="C33" s="8"/>
      <c r="D33" s="13"/>
      <c r="E33" s="8"/>
      <c r="F33" s="8"/>
      <c r="G33" s="8" t="s">
        <v>269</v>
      </c>
      <c r="H33" s="8"/>
      <c r="I33" s="9" t="s">
        <v>270</v>
      </c>
      <c r="J33" s="212"/>
    </row>
    <row r="34" spans="1:10" x14ac:dyDescent="0.2">
      <c r="A34" s="211"/>
      <c r="B34" s="7"/>
      <c r="C34" s="8"/>
      <c r="D34" s="8"/>
      <c r="E34" s="8"/>
      <c r="F34" s="8"/>
      <c r="G34" s="8" t="s">
        <v>267</v>
      </c>
      <c r="H34" s="8"/>
      <c r="I34" s="9"/>
      <c r="J34" s="212"/>
    </row>
    <row r="35" spans="1:10" x14ac:dyDescent="0.2">
      <c r="A35" s="211"/>
      <c r="B35" s="7"/>
      <c r="C35" s="8"/>
      <c r="D35" s="8"/>
      <c r="E35" s="8"/>
      <c r="F35" s="8"/>
      <c r="G35" s="8" t="s">
        <v>271</v>
      </c>
      <c r="H35" s="8"/>
      <c r="I35" s="9"/>
      <c r="J35" s="212"/>
    </row>
    <row r="36" spans="1:10" x14ac:dyDescent="0.2">
      <c r="A36" s="211"/>
      <c r="B36" s="7"/>
      <c r="C36" s="8"/>
      <c r="D36" s="8"/>
      <c r="E36" s="8"/>
      <c r="F36" s="8"/>
      <c r="G36" s="8"/>
      <c r="H36" s="8"/>
      <c r="I36" s="9"/>
      <c r="J36" s="212"/>
    </row>
    <row r="37" spans="1:10" x14ac:dyDescent="0.2">
      <c r="A37" s="211"/>
      <c r="B37" s="7"/>
      <c r="C37" s="8"/>
      <c r="D37" s="8"/>
      <c r="E37" s="8"/>
      <c r="F37" s="8"/>
      <c r="G37" s="8" t="s">
        <v>272</v>
      </c>
      <c r="H37" s="8"/>
      <c r="I37" s="9" t="s">
        <v>273</v>
      </c>
      <c r="J37" s="212"/>
    </row>
    <row r="38" spans="1:10" x14ac:dyDescent="0.2">
      <c r="A38" s="211"/>
      <c r="B38" s="7"/>
      <c r="C38" s="8"/>
      <c r="D38" s="8"/>
      <c r="E38" s="8"/>
      <c r="F38" s="8"/>
      <c r="G38" s="8" t="s">
        <v>274</v>
      </c>
      <c r="H38" s="8"/>
      <c r="I38" s="9"/>
      <c r="J38" s="212"/>
    </row>
    <row r="39" spans="1:10" x14ac:dyDescent="0.2">
      <c r="A39" s="211"/>
      <c r="B39" s="7"/>
      <c r="C39" s="8"/>
      <c r="D39" s="8"/>
      <c r="E39" s="8"/>
      <c r="F39" s="8"/>
      <c r="G39" s="8" t="s">
        <v>275</v>
      </c>
      <c r="H39" s="8"/>
      <c r="I39" s="9"/>
      <c r="J39" s="212"/>
    </row>
    <row r="40" spans="1:10" x14ac:dyDescent="0.2">
      <c r="A40" s="211"/>
      <c r="B40" s="7"/>
      <c r="C40" s="8"/>
      <c r="D40" s="8"/>
      <c r="E40" s="8"/>
      <c r="F40" s="8"/>
      <c r="G40" s="8"/>
      <c r="H40" s="8"/>
      <c r="I40" s="9"/>
      <c r="J40" s="212"/>
    </row>
    <row r="41" spans="1:10" x14ac:dyDescent="0.2">
      <c r="A41" s="211"/>
      <c r="B41" s="7"/>
      <c r="C41" s="8"/>
      <c r="D41" s="8"/>
      <c r="E41" s="8"/>
      <c r="F41" s="8"/>
      <c r="G41" s="8"/>
      <c r="H41" s="8"/>
      <c r="I41" s="9"/>
      <c r="J41" s="212"/>
    </row>
    <row r="42" spans="1:10" x14ac:dyDescent="0.2">
      <c r="A42" s="211"/>
      <c r="B42" s="7"/>
      <c r="C42" s="8"/>
      <c r="D42" s="8"/>
      <c r="E42" s="8"/>
      <c r="F42" s="8"/>
      <c r="G42" s="8"/>
      <c r="H42" s="8"/>
      <c r="I42" s="9"/>
      <c r="J42" s="212"/>
    </row>
    <row r="43" spans="1:10" ht="11.25" customHeight="1" x14ac:dyDescent="0.2">
      <c r="A43" s="211"/>
      <c r="B43" s="7"/>
      <c r="C43" s="8"/>
      <c r="D43" s="8"/>
      <c r="E43" s="8"/>
      <c r="F43" s="8"/>
      <c r="G43" s="8"/>
      <c r="H43" s="8"/>
      <c r="I43" s="9"/>
      <c r="J43" s="212"/>
    </row>
    <row r="44" spans="1:10" x14ac:dyDescent="0.2">
      <c r="A44" s="211"/>
      <c r="B44" s="7"/>
      <c r="C44" s="8"/>
      <c r="D44" s="8"/>
      <c r="E44" s="8"/>
      <c r="F44" s="8"/>
      <c r="H44" s="8"/>
      <c r="I44" s="9"/>
      <c r="J44" s="212"/>
    </row>
    <row r="45" spans="1:10" ht="15.75" customHeight="1" x14ac:dyDescent="0.2">
      <c r="A45" s="211"/>
      <c r="B45" s="15"/>
      <c r="C45" s="16"/>
      <c r="D45" s="16"/>
      <c r="E45" s="16"/>
      <c r="F45" s="16"/>
      <c r="G45" s="16"/>
      <c r="H45" s="16"/>
      <c r="I45" s="17"/>
      <c r="J45" s="212"/>
    </row>
    <row r="46" spans="1:10" x14ac:dyDescent="0.2">
      <c r="B46" s="209" t="s">
        <v>276</v>
      </c>
    </row>
  </sheetData>
  <mergeCells count="4">
    <mergeCell ref="A30:A45"/>
    <mergeCell ref="J27:J45"/>
    <mergeCell ref="J1:J19"/>
    <mergeCell ref="A1:A16"/>
  </mergeCells>
  <phoneticPr fontId="0" type="noConversion"/>
  <printOptions verticalCentered="1"/>
  <pageMargins left="0.5" right="0.5" top="1" bottom="1" header="0" footer="0"/>
  <pageSetup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312"/>
  <sheetViews>
    <sheetView showZeros="0" view="pageBreakPreview" zoomScale="115" zoomScaleNormal="100" zoomScaleSheetLayoutView="115" workbookViewId="0">
      <selection sqref="A1:A11"/>
    </sheetView>
  </sheetViews>
  <sheetFormatPr defaultColWidth="0" defaultRowHeight="11.25" x14ac:dyDescent="0.2"/>
  <cols>
    <col min="1" max="1" width="3" style="46" customWidth="1"/>
    <col min="2" max="3" width="5.5" style="23" customWidth="1"/>
    <col min="4" max="4" width="4.33203125" style="23" customWidth="1"/>
    <col min="5" max="5" width="38" style="23" customWidth="1"/>
    <col min="6" max="12" width="13.83203125" style="23" customWidth="1"/>
    <col min="13" max="13" width="5.1640625" style="23" customWidth="1"/>
    <col min="14" max="14" width="3" style="46" customWidth="1"/>
    <col min="15" max="15" width="9.33203125" style="23" customWidth="1"/>
    <col min="16" max="17" width="9.33203125" style="203" customWidth="1"/>
    <col min="18" max="16384" width="9.33203125" style="203" hidden="1"/>
  </cols>
  <sheetData>
    <row r="1" spans="1:17" s="23" customFormat="1" x14ac:dyDescent="0.2">
      <c r="A1" s="219" t="s">
        <v>277</v>
      </c>
      <c r="B1" s="20" t="s">
        <v>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218" t="s">
        <v>284</v>
      </c>
    </row>
    <row r="2" spans="1:17" s="23" customFormat="1" x14ac:dyDescent="0.2">
      <c r="A2" s="219"/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  <c r="N2" s="218"/>
    </row>
    <row r="3" spans="1:17" s="23" customFormat="1" x14ac:dyDescent="0.2">
      <c r="A3" s="219"/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9"/>
      <c r="N3" s="218"/>
    </row>
    <row r="4" spans="1:17" s="23" customFormat="1" x14ac:dyDescent="0.2">
      <c r="A4" s="219"/>
      <c r="B4" s="30" t="s">
        <v>2</v>
      </c>
      <c r="C4" s="28"/>
      <c r="D4" s="31"/>
      <c r="E4" s="31"/>
      <c r="F4" s="31"/>
      <c r="G4" s="31"/>
      <c r="H4" s="31"/>
      <c r="I4" s="31"/>
      <c r="J4" s="31"/>
      <c r="K4" s="31"/>
      <c r="L4" s="31"/>
      <c r="M4" s="32"/>
      <c r="N4" s="218"/>
    </row>
    <row r="5" spans="1:17" s="23" customFormat="1" x14ac:dyDescent="0.2">
      <c r="A5" s="219"/>
      <c r="B5" s="30" t="s">
        <v>3</v>
      </c>
      <c r="C5" s="28"/>
      <c r="D5" s="31"/>
      <c r="E5" s="31"/>
      <c r="F5" s="31"/>
      <c r="G5" s="31"/>
      <c r="H5" s="31"/>
      <c r="I5" s="31"/>
      <c r="J5" s="31"/>
      <c r="K5" s="31"/>
      <c r="L5" s="31"/>
      <c r="M5" s="32"/>
      <c r="N5" s="218"/>
    </row>
    <row r="6" spans="1:17" s="23" customFormat="1" x14ac:dyDescent="0.2">
      <c r="A6" s="219"/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  <c r="N6" s="218"/>
    </row>
    <row r="7" spans="1:17" s="23" customFormat="1" x14ac:dyDescent="0.2">
      <c r="A7" s="219"/>
      <c r="B7" s="36"/>
      <c r="C7" s="37"/>
      <c r="D7" s="38"/>
      <c r="E7" s="39"/>
      <c r="F7" s="37"/>
      <c r="G7" s="37"/>
      <c r="H7" s="37"/>
      <c r="I7" s="37"/>
      <c r="J7" s="37"/>
      <c r="K7" s="37"/>
      <c r="L7" s="37"/>
      <c r="M7" s="40"/>
      <c r="N7" s="218"/>
    </row>
    <row r="8" spans="1:17" s="23" customFormat="1" x14ac:dyDescent="0.2">
      <c r="A8" s="219"/>
      <c r="B8" s="36"/>
      <c r="C8" s="37"/>
      <c r="D8" s="38"/>
      <c r="E8" s="39"/>
      <c r="F8" s="37"/>
      <c r="G8" s="37" t="s">
        <v>4</v>
      </c>
      <c r="H8" s="37"/>
      <c r="I8" s="37"/>
      <c r="J8" s="37" t="s">
        <v>5</v>
      </c>
      <c r="K8" s="37"/>
      <c r="L8" s="37"/>
      <c r="M8" s="40"/>
      <c r="N8" s="218"/>
    </row>
    <row r="9" spans="1:17" s="23" customFormat="1" x14ac:dyDescent="0.2">
      <c r="A9" s="219"/>
      <c r="B9" s="36" t="s">
        <v>6</v>
      </c>
      <c r="C9" s="37" t="s">
        <v>7</v>
      </c>
      <c r="D9" s="38"/>
      <c r="E9" s="39" t="s">
        <v>8</v>
      </c>
      <c r="F9" s="37" t="s">
        <v>9</v>
      </c>
      <c r="G9" s="37" t="s">
        <v>10</v>
      </c>
      <c r="H9" s="37" t="s">
        <v>11</v>
      </c>
      <c r="I9" s="37" t="s">
        <v>12</v>
      </c>
      <c r="J9" s="37" t="s">
        <v>13</v>
      </c>
      <c r="K9" s="37" t="s">
        <v>14</v>
      </c>
      <c r="L9" s="37" t="s">
        <v>5</v>
      </c>
      <c r="M9" s="40" t="s">
        <v>6</v>
      </c>
      <c r="N9" s="218"/>
    </row>
    <row r="10" spans="1:17" s="23" customFormat="1" x14ac:dyDescent="0.2">
      <c r="A10" s="219"/>
      <c r="B10" s="36" t="s">
        <v>15</v>
      </c>
      <c r="C10" s="37" t="s">
        <v>16</v>
      </c>
      <c r="D10" s="38"/>
      <c r="E10" s="39"/>
      <c r="F10" s="37" t="s">
        <v>17</v>
      </c>
      <c r="G10" s="37" t="s">
        <v>18</v>
      </c>
      <c r="H10" s="37" t="s">
        <v>19</v>
      </c>
      <c r="I10" s="37"/>
      <c r="J10" s="37" t="s">
        <v>20</v>
      </c>
      <c r="K10" s="37"/>
      <c r="L10" s="37"/>
      <c r="M10" s="40" t="s">
        <v>15</v>
      </c>
      <c r="N10" s="218"/>
    </row>
    <row r="11" spans="1:17" s="23" customFormat="1" ht="12" thickBot="1" x14ac:dyDescent="0.25">
      <c r="A11" s="219"/>
      <c r="B11" s="41"/>
      <c r="C11" s="42"/>
      <c r="D11" s="43"/>
      <c r="E11" s="44" t="s">
        <v>21</v>
      </c>
      <c r="F11" s="37" t="s">
        <v>22</v>
      </c>
      <c r="G11" s="37" t="s">
        <v>23</v>
      </c>
      <c r="H11" s="37" t="s">
        <v>24</v>
      </c>
      <c r="I11" s="37" t="s">
        <v>25</v>
      </c>
      <c r="J11" s="37" t="s">
        <v>26</v>
      </c>
      <c r="K11" s="37" t="s">
        <v>27</v>
      </c>
      <c r="L11" s="37" t="s">
        <v>28</v>
      </c>
      <c r="M11" s="45"/>
      <c r="N11" s="218"/>
    </row>
    <row r="12" spans="1:17" s="23" customFormat="1" x14ac:dyDescent="0.2">
      <c r="A12" s="46"/>
      <c r="B12" s="47"/>
      <c r="C12" s="48"/>
      <c r="D12" s="31" t="s">
        <v>29</v>
      </c>
      <c r="E12" s="28"/>
      <c r="F12" s="49"/>
      <c r="G12" s="50"/>
      <c r="H12" s="50"/>
      <c r="I12" s="50"/>
      <c r="J12" s="50"/>
      <c r="K12" s="50"/>
      <c r="L12" s="51"/>
      <c r="M12" s="32"/>
      <c r="N12" s="218"/>
      <c r="P12" s="52"/>
      <c r="Q12" s="52"/>
    </row>
    <row r="13" spans="1:17" s="23" customFormat="1" x14ac:dyDescent="0.2">
      <c r="A13" s="46"/>
      <c r="B13" s="47"/>
      <c r="C13" s="48"/>
      <c r="D13" s="31" t="s">
        <v>30</v>
      </c>
      <c r="E13" s="28"/>
      <c r="F13" s="53"/>
      <c r="G13" s="48"/>
      <c r="H13" s="48"/>
      <c r="I13" s="48"/>
      <c r="J13" s="48"/>
      <c r="K13" s="48"/>
      <c r="L13" s="54"/>
      <c r="M13" s="32"/>
      <c r="N13" s="218"/>
      <c r="P13" s="52"/>
      <c r="Q13" s="52"/>
    </row>
    <row r="14" spans="1:17" s="23" customFormat="1" x14ac:dyDescent="0.2">
      <c r="A14" s="46"/>
      <c r="B14" s="55">
        <v>1</v>
      </c>
      <c r="C14" s="42"/>
      <c r="D14" s="34"/>
      <c r="E14" s="34" t="s">
        <v>31</v>
      </c>
      <c r="F14" s="56">
        <v>107735</v>
      </c>
      <c r="G14" s="57">
        <v>10141</v>
      </c>
      <c r="H14" s="58">
        <v>15639</v>
      </c>
      <c r="I14" s="58">
        <v>22830</v>
      </c>
      <c r="J14" s="59">
        <f>SUM(F14:I14)</f>
        <v>156345</v>
      </c>
      <c r="K14" s="59"/>
      <c r="L14" s="60">
        <f>+J14+K14</f>
        <v>156345</v>
      </c>
      <c r="M14" s="61">
        <v>1</v>
      </c>
      <c r="N14" s="218"/>
      <c r="P14" s="52"/>
      <c r="Q14" s="52"/>
    </row>
    <row r="15" spans="1:17" s="23" customFormat="1" x14ac:dyDescent="0.2">
      <c r="A15" s="46"/>
      <c r="B15" s="55">
        <v>2</v>
      </c>
      <c r="C15" s="42"/>
      <c r="D15" s="34"/>
      <c r="E15" s="34" t="s">
        <v>32</v>
      </c>
      <c r="F15" s="56">
        <v>26492</v>
      </c>
      <c r="G15" s="57">
        <v>2495</v>
      </c>
      <c r="H15" s="58">
        <v>3847</v>
      </c>
      <c r="I15" s="58">
        <v>5613</v>
      </c>
      <c r="J15" s="59">
        <f>SUM(F15:I15)</f>
        <v>38447</v>
      </c>
      <c r="K15" s="59"/>
      <c r="L15" s="60">
        <f>+J15+K15</f>
        <v>38447</v>
      </c>
      <c r="M15" s="61">
        <v>2</v>
      </c>
      <c r="N15" s="218"/>
      <c r="P15" s="52"/>
      <c r="Q15" s="52"/>
    </row>
    <row r="16" spans="1:17" s="23" customFormat="1" x14ac:dyDescent="0.2">
      <c r="A16" s="46"/>
      <c r="B16" s="55">
        <v>3</v>
      </c>
      <c r="C16" s="42"/>
      <c r="D16" s="34"/>
      <c r="E16" s="34" t="s">
        <v>33</v>
      </c>
      <c r="F16" s="56">
        <v>24727</v>
      </c>
      <c r="G16" s="57">
        <v>2327</v>
      </c>
      <c r="H16" s="58">
        <v>3591</v>
      </c>
      <c r="I16" s="58">
        <v>5240</v>
      </c>
      <c r="J16" s="59">
        <f>SUM(F16:I16)</f>
        <v>35885</v>
      </c>
      <c r="K16" s="59"/>
      <c r="L16" s="60">
        <f>+J16+K16</f>
        <v>35885</v>
      </c>
      <c r="M16" s="61">
        <v>3</v>
      </c>
      <c r="N16" s="218"/>
      <c r="P16" s="52"/>
      <c r="Q16" s="52"/>
    </row>
    <row r="17" spans="1:17" s="23" customFormat="1" x14ac:dyDescent="0.2">
      <c r="A17" s="46"/>
      <c r="B17" s="55">
        <v>4</v>
      </c>
      <c r="C17" s="42"/>
      <c r="D17" s="34"/>
      <c r="E17" s="34" t="s">
        <v>34</v>
      </c>
      <c r="F17" s="56">
        <v>7065</v>
      </c>
      <c r="G17" s="57">
        <v>665</v>
      </c>
      <c r="H17" s="58">
        <v>1025</v>
      </c>
      <c r="I17" s="58">
        <v>1500</v>
      </c>
      <c r="J17" s="59">
        <f>SUM(F17:I17)</f>
        <v>10255</v>
      </c>
      <c r="K17" s="59"/>
      <c r="L17" s="60">
        <f>+J17+K17</f>
        <v>10255</v>
      </c>
      <c r="M17" s="61">
        <v>4</v>
      </c>
      <c r="N17" s="218"/>
      <c r="O17" s="62"/>
      <c r="P17" s="52"/>
      <c r="Q17" s="52"/>
    </row>
    <row r="18" spans="1:17" s="23" customFormat="1" x14ac:dyDescent="0.2">
      <c r="A18" s="46"/>
      <c r="B18" s="55">
        <v>5</v>
      </c>
      <c r="C18" s="42"/>
      <c r="D18" s="34"/>
      <c r="E18" s="34" t="s">
        <v>35</v>
      </c>
      <c r="F18" s="56">
        <v>10598</v>
      </c>
      <c r="G18" s="63">
        <v>997</v>
      </c>
      <c r="H18" s="58">
        <v>1539</v>
      </c>
      <c r="I18" s="58">
        <v>2246</v>
      </c>
      <c r="J18" s="59">
        <f>SUM(F18:I18)</f>
        <v>15380</v>
      </c>
      <c r="K18" s="59"/>
      <c r="L18" s="60">
        <f>+J18+K18</f>
        <v>15380</v>
      </c>
      <c r="M18" s="61">
        <v>5</v>
      </c>
      <c r="N18" s="218"/>
      <c r="P18" s="52"/>
      <c r="Q18" s="52"/>
    </row>
    <row r="19" spans="1:17" s="23" customFormat="1" x14ac:dyDescent="0.2">
      <c r="A19" s="46"/>
      <c r="B19" s="47"/>
      <c r="C19" s="48"/>
      <c r="D19" s="31" t="s">
        <v>36</v>
      </c>
      <c r="E19" s="28"/>
      <c r="F19" s="64"/>
      <c r="G19" s="65"/>
      <c r="H19" s="65"/>
      <c r="I19" s="65"/>
      <c r="J19" s="66"/>
      <c r="K19" s="66"/>
      <c r="L19" s="67"/>
      <c r="M19" s="32"/>
      <c r="N19" s="218"/>
      <c r="P19" s="52"/>
      <c r="Q19" s="52"/>
    </row>
    <row r="20" spans="1:17" s="23" customFormat="1" x14ac:dyDescent="0.2">
      <c r="A20" s="46"/>
      <c r="B20" s="55">
        <v>6</v>
      </c>
      <c r="C20" s="42"/>
      <c r="D20" s="34"/>
      <c r="E20" s="34" t="s">
        <v>37</v>
      </c>
      <c r="F20" s="56">
        <v>51044</v>
      </c>
      <c r="G20" s="68">
        <v>2662</v>
      </c>
      <c r="H20" s="68">
        <v>25963</v>
      </c>
      <c r="I20" s="68">
        <v>645</v>
      </c>
      <c r="J20" s="59">
        <f t="shared" ref="J20:J43" si="0">SUM(F20:I20)</f>
        <v>80314</v>
      </c>
      <c r="K20" s="59"/>
      <c r="L20" s="60">
        <f t="shared" ref="L20:L42" si="1">+J20+K20</f>
        <v>80314</v>
      </c>
      <c r="M20" s="61">
        <v>6</v>
      </c>
      <c r="N20" s="218"/>
      <c r="P20" s="52"/>
      <c r="Q20" s="52"/>
    </row>
    <row r="21" spans="1:17" s="23" customFormat="1" x14ac:dyDescent="0.2">
      <c r="A21" s="46"/>
      <c r="B21" s="55">
        <v>7</v>
      </c>
      <c r="C21" s="42"/>
      <c r="D21" s="34"/>
      <c r="E21" s="34" t="s">
        <v>38</v>
      </c>
      <c r="F21" s="56">
        <v>13562</v>
      </c>
      <c r="G21" s="57">
        <v>708</v>
      </c>
      <c r="H21" s="58">
        <v>6901</v>
      </c>
      <c r="I21" s="58">
        <v>171</v>
      </c>
      <c r="J21" s="59">
        <f t="shared" si="0"/>
        <v>21342</v>
      </c>
      <c r="K21" s="59"/>
      <c r="L21" s="60">
        <f t="shared" si="1"/>
        <v>21342</v>
      </c>
      <c r="M21" s="61">
        <v>7</v>
      </c>
      <c r="N21" s="218"/>
      <c r="P21" s="52"/>
      <c r="Q21" s="52"/>
    </row>
    <row r="22" spans="1:17" s="23" customFormat="1" x14ac:dyDescent="0.2">
      <c r="A22" s="46"/>
      <c r="B22" s="55">
        <v>8</v>
      </c>
      <c r="C22" s="42"/>
      <c r="D22" s="34"/>
      <c r="E22" s="34" t="s">
        <v>39</v>
      </c>
      <c r="F22" s="56">
        <v>0</v>
      </c>
      <c r="G22" s="57">
        <v>0</v>
      </c>
      <c r="H22" s="58">
        <v>92</v>
      </c>
      <c r="I22" s="58">
        <v>0</v>
      </c>
      <c r="J22" s="59">
        <f t="shared" si="0"/>
        <v>92</v>
      </c>
      <c r="K22" s="59"/>
      <c r="L22" s="60">
        <f t="shared" si="1"/>
        <v>92</v>
      </c>
      <c r="M22" s="61">
        <v>8</v>
      </c>
      <c r="N22" s="218"/>
      <c r="P22" s="52"/>
      <c r="Q22" s="52"/>
    </row>
    <row r="23" spans="1:17" s="23" customFormat="1" x14ac:dyDescent="0.2">
      <c r="A23" s="46"/>
      <c r="B23" s="55">
        <v>9</v>
      </c>
      <c r="C23" s="42"/>
      <c r="D23" s="34"/>
      <c r="E23" s="34" t="s">
        <v>40</v>
      </c>
      <c r="F23" s="56">
        <v>0</v>
      </c>
      <c r="G23" s="57">
        <v>0</v>
      </c>
      <c r="H23" s="58">
        <v>24</v>
      </c>
      <c r="I23" s="58">
        <v>0</v>
      </c>
      <c r="J23" s="59">
        <f t="shared" si="0"/>
        <v>24</v>
      </c>
      <c r="K23" s="59"/>
      <c r="L23" s="60">
        <f t="shared" si="1"/>
        <v>24</v>
      </c>
      <c r="M23" s="61">
        <v>9</v>
      </c>
      <c r="N23" s="217">
        <v>41</v>
      </c>
      <c r="P23" s="52"/>
      <c r="Q23" s="52"/>
    </row>
    <row r="24" spans="1:17" s="23" customFormat="1" x14ac:dyDescent="0.2">
      <c r="A24" s="46"/>
      <c r="B24" s="55">
        <v>10</v>
      </c>
      <c r="C24" s="42"/>
      <c r="D24" s="34"/>
      <c r="E24" s="34" t="s">
        <v>41</v>
      </c>
      <c r="F24" s="56">
        <v>19278</v>
      </c>
      <c r="G24" s="57">
        <v>2074</v>
      </c>
      <c r="H24" s="58">
        <v>13857</v>
      </c>
      <c r="I24" s="58">
        <v>6301</v>
      </c>
      <c r="J24" s="59">
        <f t="shared" si="0"/>
        <v>41510</v>
      </c>
      <c r="K24" s="59"/>
      <c r="L24" s="60">
        <f t="shared" si="1"/>
        <v>41510</v>
      </c>
      <c r="M24" s="61">
        <v>10</v>
      </c>
      <c r="N24" s="217"/>
      <c r="P24" s="52"/>
      <c r="Q24" s="52"/>
    </row>
    <row r="25" spans="1:17" s="23" customFormat="1" x14ac:dyDescent="0.2">
      <c r="A25" s="46"/>
      <c r="B25" s="55">
        <v>11</v>
      </c>
      <c r="C25" s="42"/>
      <c r="D25" s="34"/>
      <c r="E25" s="34" t="s">
        <v>42</v>
      </c>
      <c r="F25" s="56">
        <v>5118</v>
      </c>
      <c r="G25" s="57">
        <v>550</v>
      </c>
      <c r="H25" s="58">
        <v>3684</v>
      </c>
      <c r="I25" s="58">
        <v>1676</v>
      </c>
      <c r="J25" s="59">
        <f t="shared" si="0"/>
        <v>11028</v>
      </c>
      <c r="K25" s="59"/>
      <c r="L25" s="60">
        <f t="shared" si="1"/>
        <v>11028</v>
      </c>
      <c r="M25" s="61">
        <v>11</v>
      </c>
      <c r="N25" s="217"/>
      <c r="P25" s="52"/>
      <c r="Q25" s="52"/>
    </row>
    <row r="26" spans="1:17" s="23" customFormat="1" x14ac:dyDescent="0.2">
      <c r="A26" s="46"/>
      <c r="B26" s="55">
        <v>12</v>
      </c>
      <c r="C26" s="42"/>
      <c r="D26" s="34"/>
      <c r="E26" s="34" t="s">
        <v>43</v>
      </c>
      <c r="F26" s="56">
        <v>5961</v>
      </c>
      <c r="G26" s="57">
        <v>877</v>
      </c>
      <c r="H26" s="58">
        <v>913</v>
      </c>
      <c r="I26" s="58">
        <v>331</v>
      </c>
      <c r="J26" s="59">
        <f t="shared" si="0"/>
        <v>8082</v>
      </c>
      <c r="K26" s="59"/>
      <c r="L26" s="60">
        <f t="shared" si="1"/>
        <v>8082</v>
      </c>
      <c r="M26" s="61">
        <v>12</v>
      </c>
      <c r="N26" s="217"/>
      <c r="P26" s="52"/>
      <c r="Q26" s="52"/>
    </row>
    <row r="27" spans="1:17" s="23" customFormat="1" x14ac:dyDescent="0.2">
      <c r="A27" s="46"/>
      <c r="B27" s="55">
        <v>13</v>
      </c>
      <c r="C27" s="42"/>
      <c r="D27" s="34"/>
      <c r="E27" s="34" t="s">
        <v>44</v>
      </c>
      <c r="F27" s="56">
        <v>1580</v>
      </c>
      <c r="G27" s="57">
        <v>232</v>
      </c>
      <c r="H27" s="58">
        <v>238</v>
      </c>
      <c r="I27" s="58">
        <v>88</v>
      </c>
      <c r="J27" s="59">
        <f t="shared" ref="J27" si="2">SUM(F27:I27)</f>
        <v>2138</v>
      </c>
      <c r="K27" s="59"/>
      <c r="L27" s="60">
        <f t="shared" ref="L27" si="3">+J27+K27</f>
        <v>2138</v>
      </c>
      <c r="M27" s="61">
        <v>13</v>
      </c>
      <c r="N27" s="217"/>
      <c r="P27" s="52"/>
      <c r="Q27" s="52"/>
    </row>
    <row r="28" spans="1:17" s="23" customFormat="1" x14ac:dyDescent="0.2">
      <c r="A28" s="46"/>
      <c r="B28" s="55">
        <v>14</v>
      </c>
      <c r="C28" s="42"/>
      <c r="D28" s="34"/>
      <c r="E28" s="34" t="s">
        <v>45</v>
      </c>
      <c r="F28" s="56">
        <v>113689</v>
      </c>
      <c r="G28" s="57">
        <v>24102</v>
      </c>
      <c r="H28" s="58">
        <v>63060</v>
      </c>
      <c r="I28" s="58">
        <v>11322</v>
      </c>
      <c r="J28" s="59">
        <f t="shared" si="0"/>
        <v>212173</v>
      </c>
      <c r="K28" s="59"/>
      <c r="L28" s="60">
        <f t="shared" si="1"/>
        <v>212173</v>
      </c>
      <c r="M28" s="61">
        <v>14</v>
      </c>
      <c r="N28" s="217"/>
      <c r="P28" s="52"/>
      <c r="Q28" s="52"/>
    </row>
    <row r="29" spans="1:17" s="23" customFormat="1" x14ac:dyDescent="0.2">
      <c r="A29" s="46"/>
      <c r="B29" s="55">
        <v>15</v>
      </c>
      <c r="C29" s="42"/>
      <c r="D29" s="34"/>
      <c r="E29" s="34" t="s">
        <v>46</v>
      </c>
      <c r="F29" s="56">
        <v>30220</v>
      </c>
      <c r="G29" s="57">
        <v>6408</v>
      </c>
      <c r="H29" s="58">
        <v>16768</v>
      </c>
      <c r="I29" s="58">
        <v>3009</v>
      </c>
      <c r="J29" s="59">
        <f t="shared" si="0"/>
        <v>56405</v>
      </c>
      <c r="K29" s="59"/>
      <c r="L29" s="60">
        <f t="shared" si="1"/>
        <v>56405</v>
      </c>
      <c r="M29" s="61">
        <v>15</v>
      </c>
      <c r="N29" s="217"/>
      <c r="P29" s="52"/>
      <c r="Q29" s="52"/>
    </row>
    <row r="30" spans="1:17" s="23" customFormat="1" x14ac:dyDescent="0.2">
      <c r="A30" s="46"/>
      <c r="B30" s="55">
        <v>16</v>
      </c>
      <c r="C30" s="42"/>
      <c r="D30" s="34"/>
      <c r="E30" s="34" t="s">
        <v>47</v>
      </c>
      <c r="F30" s="56">
        <v>5106</v>
      </c>
      <c r="G30" s="57">
        <v>518</v>
      </c>
      <c r="H30" s="58">
        <v>11498</v>
      </c>
      <c r="I30" s="58">
        <v>971</v>
      </c>
      <c r="J30" s="59">
        <f t="shared" si="0"/>
        <v>18093</v>
      </c>
      <c r="K30" s="59"/>
      <c r="L30" s="60">
        <f t="shared" si="1"/>
        <v>18093</v>
      </c>
      <c r="M30" s="61">
        <v>16</v>
      </c>
      <c r="N30" s="217"/>
      <c r="P30" s="52"/>
      <c r="Q30" s="52"/>
    </row>
    <row r="31" spans="1:17" s="23" customFormat="1" x14ac:dyDescent="0.2">
      <c r="A31" s="46"/>
      <c r="B31" s="55">
        <v>17</v>
      </c>
      <c r="C31" s="42"/>
      <c r="D31" s="34"/>
      <c r="E31" s="34" t="s">
        <v>48</v>
      </c>
      <c r="F31" s="56">
        <v>1363</v>
      </c>
      <c r="G31" s="57">
        <v>137</v>
      </c>
      <c r="H31" s="58">
        <v>3056</v>
      </c>
      <c r="I31" s="58">
        <v>258</v>
      </c>
      <c r="J31" s="59">
        <f t="shared" si="0"/>
        <v>4814</v>
      </c>
      <c r="K31" s="59"/>
      <c r="L31" s="60">
        <f t="shared" si="1"/>
        <v>4814</v>
      </c>
      <c r="M31" s="61">
        <v>17</v>
      </c>
      <c r="N31" s="217"/>
      <c r="P31" s="52"/>
      <c r="Q31" s="52"/>
    </row>
    <row r="32" spans="1:17" s="23" customFormat="1" x14ac:dyDescent="0.2">
      <c r="A32" s="46"/>
      <c r="B32" s="55">
        <v>18</v>
      </c>
      <c r="C32" s="42"/>
      <c r="D32" s="34"/>
      <c r="E32" s="34" t="s">
        <v>49</v>
      </c>
      <c r="F32" s="56">
        <v>0</v>
      </c>
      <c r="G32" s="57">
        <v>0</v>
      </c>
      <c r="H32" s="58">
        <v>0</v>
      </c>
      <c r="I32" s="58">
        <v>0</v>
      </c>
      <c r="J32" s="59">
        <f t="shared" si="0"/>
        <v>0</v>
      </c>
      <c r="K32" s="59"/>
      <c r="L32" s="60">
        <f t="shared" si="1"/>
        <v>0</v>
      </c>
      <c r="M32" s="61">
        <v>18</v>
      </c>
      <c r="N32" s="217"/>
      <c r="P32" s="52"/>
      <c r="Q32" s="52"/>
    </row>
    <row r="33" spans="1:17" s="23" customFormat="1" x14ac:dyDescent="0.2">
      <c r="A33" s="46"/>
      <c r="B33" s="55">
        <v>19</v>
      </c>
      <c r="C33" s="42"/>
      <c r="D33" s="34"/>
      <c r="E33" s="34" t="s">
        <v>50</v>
      </c>
      <c r="F33" s="56">
        <v>0</v>
      </c>
      <c r="G33" s="57">
        <v>0</v>
      </c>
      <c r="H33" s="58">
        <v>0</v>
      </c>
      <c r="I33" s="58">
        <v>0</v>
      </c>
      <c r="J33" s="59">
        <f t="shared" si="0"/>
        <v>0</v>
      </c>
      <c r="K33" s="59"/>
      <c r="L33" s="60">
        <f t="shared" si="1"/>
        <v>0</v>
      </c>
      <c r="M33" s="61">
        <v>19</v>
      </c>
      <c r="N33" s="217"/>
      <c r="P33" s="52"/>
      <c r="Q33" s="52"/>
    </row>
    <row r="34" spans="1:17" s="23" customFormat="1" x14ac:dyDescent="0.2">
      <c r="A34" s="226"/>
      <c r="B34" s="55">
        <v>20</v>
      </c>
      <c r="C34" s="42"/>
      <c r="D34" s="34"/>
      <c r="E34" s="34" t="s">
        <v>51</v>
      </c>
      <c r="F34" s="56">
        <v>0</v>
      </c>
      <c r="G34" s="57">
        <v>0</v>
      </c>
      <c r="H34" s="58">
        <v>0</v>
      </c>
      <c r="I34" s="58">
        <v>0</v>
      </c>
      <c r="J34" s="59">
        <f t="shared" si="0"/>
        <v>0</v>
      </c>
      <c r="K34" s="59"/>
      <c r="L34" s="60">
        <f t="shared" si="1"/>
        <v>0</v>
      </c>
      <c r="M34" s="61">
        <v>20</v>
      </c>
      <c r="N34" s="217"/>
      <c r="P34" s="52"/>
      <c r="Q34" s="52"/>
    </row>
    <row r="35" spans="1:17" s="23" customFormat="1" x14ac:dyDescent="0.2">
      <c r="A35" s="226"/>
      <c r="B35" s="55">
        <v>21</v>
      </c>
      <c r="C35" s="42"/>
      <c r="D35" s="34"/>
      <c r="E35" s="34" t="s">
        <v>52</v>
      </c>
      <c r="F35" s="56">
        <v>54114</v>
      </c>
      <c r="G35" s="57">
        <v>17772</v>
      </c>
      <c r="H35" s="58">
        <v>16757</v>
      </c>
      <c r="I35" s="58">
        <v>4835</v>
      </c>
      <c r="J35" s="59">
        <f t="shared" si="0"/>
        <v>93478</v>
      </c>
      <c r="K35" s="59"/>
      <c r="L35" s="60">
        <f t="shared" si="1"/>
        <v>93478</v>
      </c>
      <c r="M35" s="61">
        <v>21</v>
      </c>
      <c r="N35" s="217"/>
      <c r="P35" s="52"/>
      <c r="Q35" s="52"/>
    </row>
    <row r="36" spans="1:17" s="23" customFormat="1" x14ac:dyDescent="0.2">
      <c r="A36" s="226"/>
      <c r="B36" s="55">
        <v>22</v>
      </c>
      <c r="C36" s="42"/>
      <c r="D36" s="34"/>
      <c r="E36" s="34" t="s">
        <v>53</v>
      </c>
      <c r="F36" s="56">
        <v>14385</v>
      </c>
      <c r="G36" s="57">
        <v>4888</v>
      </c>
      <c r="H36" s="58">
        <v>4432</v>
      </c>
      <c r="I36" s="58">
        <v>1161</v>
      </c>
      <c r="J36" s="59">
        <f t="shared" si="0"/>
        <v>24866</v>
      </c>
      <c r="K36" s="59"/>
      <c r="L36" s="60">
        <f t="shared" si="1"/>
        <v>24866</v>
      </c>
      <c r="M36" s="61">
        <v>22</v>
      </c>
      <c r="N36" s="217"/>
      <c r="P36" s="52"/>
      <c r="Q36" s="52"/>
    </row>
    <row r="37" spans="1:17" s="23" customFormat="1" x14ac:dyDescent="0.2">
      <c r="A37" s="226"/>
      <c r="B37" s="55">
        <v>23</v>
      </c>
      <c r="C37" s="42"/>
      <c r="D37" s="34"/>
      <c r="E37" s="34" t="s">
        <v>54</v>
      </c>
      <c r="F37" s="56">
        <v>23221</v>
      </c>
      <c r="G37" s="57">
        <v>9427</v>
      </c>
      <c r="H37" s="58">
        <v>-3569</v>
      </c>
      <c r="I37" s="58">
        <v>8</v>
      </c>
      <c r="J37" s="59">
        <f t="shared" si="0"/>
        <v>29087</v>
      </c>
      <c r="K37" s="59"/>
      <c r="L37" s="60">
        <f t="shared" si="1"/>
        <v>29087</v>
      </c>
      <c r="M37" s="61">
        <v>23</v>
      </c>
      <c r="N37" s="217"/>
      <c r="P37" s="52"/>
      <c r="Q37" s="52"/>
    </row>
    <row r="38" spans="1:17" s="23" customFormat="1" x14ac:dyDescent="0.2">
      <c r="A38" s="226"/>
      <c r="B38" s="55">
        <v>24</v>
      </c>
      <c r="C38" s="42"/>
      <c r="D38" s="34"/>
      <c r="E38" s="34" t="s">
        <v>55</v>
      </c>
      <c r="F38" s="56">
        <v>75</v>
      </c>
      <c r="G38" s="57">
        <v>41</v>
      </c>
      <c r="H38" s="58">
        <v>675</v>
      </c>
      <c r="I38" s="58">
        <v>0</v>
      </c>
      <c r="J38" s="59">
        <f t="shared" si="0"/>
        <v>791</v>
      </c>
      <c r="K38" s="59"/>
      <c r="L38" s="60">
        <f t="shared" si="1"/>
        <v>791</v>
      </c>
      <c r="M38" s="61">
        <v>24</v>
      </c>
      <c r="N38" s="217"/>
      <c r="P38" s="52"/>
      <c r="Q38" s="52"/>
    </row>
    <row r="39" spans="1:17" s="23" customFormat="1" x14ac:dyDescent="0.2">
      <c r="A39" s="226"/>
      <c r="B39" s="55">
        <v>25</v>
      </c>
      <c r="C39" s="42"/>
      <c r="D39" s="34"/>
      <c r="E39" s="34" t="s">
        <v>56</v>
      </c>
      <c r="F39" s="56">
        <v>1224</v>
      </c>
      <c r="G39" s="57">
        <v>17</v>
      </c>
      <c r="H39" s="58">
        <v>1383</v>
      </c>
      <c r="I39" s="58">
        <v>0</v>
      </c>
      <c r="J39" s="59">
        <f t="shared" si="0"/>
        <v>2624</v>
      </c>
      <c r="K39" s="59"/>
      <c r="L39" s="60">
        <f t="shared" si="1"/>
        <v>2624</v>
      </c>
      <c r="M39" s="61">
        <v>25</v>
      </c>
      <c r="N39" s="217"/>
      <c r="P39" s="52"/>
      <c r="Q39" s="52"/>
    </row>
    <row r="40" spans="1:17" s="23" customFormat="1" x14ac:dyDescent="0.2">
      <c r="A40" s="226"/>
      <c r="B40" s="55">
        <v>26</v>
      </c>
      <c r="C40" s="42"/>
      <c r="D40" s="34"/>
      <c r="E40" s="34" t="s">
        <v>57</v>
      </c>
      <c r="F40" s="56">
        <v>325</v>
      </c>
      <c r="G40" s="57">
        <v>3</v>
      </c>
      <c r="H40" s="58">
        <v>368</v>
      </c>
      <c r="I40" s="58">
        <v>0</v>
      </c>
      <c r="J40" s="59">
        <f t="shared" si="0"/>
        <v>696</v>
      </c>
      <c r="K40" s="59"/>
      <c r="L40" s="60">
        <f t="shared" si="1"/>
        <v>696</v>
      </c>
      <c r="M40" s="61">
        <v>26</v>
      </c>
      <c r="N40" s="217"/>
      <c r="P40" s="52"/>
      <c r="Q40" s="52"/>
    </row>
    <row r="41" spans="1:17" s="23" customFormat="1" x14ac:dyDescent="0.2">
      <c r="A41" s="226"/>
      <c r="B41" s="55">
        <v>27</v>
      </c>
      <c r="C41" s="42"/>
      <c r="D41" s="34"/>
      <c r="E41" s="34" t="s">
        <v>58</v>
      </c>
      <c r="F41" s="56">
        <v>405</v>
      </c>
      <c r="G41" s="57">
        <v>208</v>
      </c>
      <c r="H41" s="58">
        <v>30482</v>
      </c>
      <c r="I41" s="58">
        <v>11</v>
      </c>
      <c r="J41" s="59">
        <f t="shared" si="0"/>
        <v>31106</v>
      </c>
      <c r="K41" s="59"/>
      <c r="L41" s="60">
        <f t="shared" si="1"/>
        <v>31106</v>
      </c>
      <c r="M41" s="61">
        <v>27</v>
      </c>
      <c r="N41" s="217"/>
      <c r="P41" s="52"/>
      <c r="Q41" s="52"/>
    </row>
    <row r="42" spans="1:17" s="23" customFormat="1" x14ac:dyDescent="0.2">
      <c r="A42" s="226"/>
      <c r="B42" s="55">
        <v>28</v>
      </c>
      <c r="C42" s="42"/>
      <c r="D42" s="34"/>
      <c r="E42" s="34" t="s">
        <v>59</v>
      </c>
      <c r="F42" s="56">
        <v>2669</v>
      </c>
      <c r="G42" s="57">
        <v>1957</v>
      </c>
      <c r="H42" s="58">
        <v>9846</v>
      </c>
      <c r="I42" s="58">
        <v>0</v>
      </c>
      <c r="J42" s="59">
        <f t="shared" si="0"/>
        <v>14472</v>
      </c>
      <c r="K42" s="59"/>
      <c r="L42" s="60">
        <f t="shared" si="1"/>
        <v>14472</v>
      </c>
      <c r="M42" s="61">
        <v>28</v>
      </c>
      <c r="N42" s="217"/>
      <c r="P42" s="52"/>
      <c r="Q42" s="52"/>
    </row>
    <row r="43" spans="1:17" s="23" customFormat="1" x14ac:dyDescent="0.2">
      <c r="A43" s="226"/>
      <c r="B43" s="55">
        <v>29</v>
      </c>
      <c r="C43" s="42"/>
      <c r="D43" s="34"/>
      <c r="E43" s="34" t="s">
        <v>60</v>
      </c>
      <c r="F43" s="56">
        <v>616</v>
      </c>
      <c r="G43" s="57">
        <v>452</v>
      </c>
      <c r="H43" s="58">
        <v>2273</v>
      </c>
      <c r="I43" s="58">
        <v>0</v>
      </c>
      <c r="J43" s="59">
        <f t="shared" si="0"/>
        <v>3341</v>
      </c>
      <c r="K43" s="69" t="s">
        <v>61</v>
      </c>
      <c r="L43" s="60">
        <f>+J43</f>
        <v>3341</v>
      </c>
      <c r="M43" s="61">
        <v>29</v>
      </c>
      <c r="N43" s="217"/>
      <c r="P43" s="52"/>
      <c r="Q43" s="52"/>
    </row>
    <row r="44" spans="1:17" s="23" customFormat="1" ht="12" thickBot="1" x14ac:dyDescent="0.25">
      <c r="A44" s="226"/>
      <c r="B44" s="70">
        <v>30</v>
      </c>
      <c r="C44" s="71"/>
      <c r="D44" s="72"/>
      <c r="E44" s="72" t="s">
        <v>62</v>
      </c>
      <c r="F44" s="73">
        <v>3559</v>
      </c>
      <c r="G44" s="74">
        <v>2609</v>
      </c>
      <c r="H44" s="75">
        <v>13129</v>
      </c>
      <c r="I44" s="75">
        <v>0</v>
      </c>
      <c r="J44" s="76">
        <f>SUM(F44:I44)</f>
        <v>19297</v>
      </c>
      <c r="K44" s="76"/>
      <c r="L44" s="77">
        <f>+K44+J44</f>
        <v>19297</v>
      </c>
      <c r="M44" s="78">
        <v>30</v>
      </c>
      <c r="N44" s="217"/>
      <c r="P44" s="52"/>
      <c r="Q44" s="52"/>
    </row>
    <row r="45" spans="1:17" s="23" customFormat="1" x14ac:dyDescent="0.2">
      <c r="A45" s="79"/>
      <c r="B45" s="80"/>
      <c r="C45" s="31"/>
      <c r="D45" s="31"/>
      <c r="E45" s="31"/>
      <c r="F45" s="81"/>
      <c r="G45" s="81"/>
      <c r="H45" s="81"/>
      <c r="I45" s="81"/>
      <c r="J45" s="81"/>
      <c r="K45" s="81"/>
      <c r="L45" s="81"/>
      <c r="M45" s="80"/>
      <c r="N45" s="82"/>
      <c r="P45" s="52"/>
      <c r="Q45" s="52"/>
    </row>
    <row r="46" spans="1:17" s="23" customFormat="1" x14ac:dyDescent="0.2">
      <c r="A46" s="219"/>
      <c r="B46" s="83" t="s">
        <v>63</v>
      </c>
      <c r="C46" s="84"/>
      <c r="D46" s="84"/>
      <c r="E46" s="84"/>
      <c r="F46" s="85"/>
      <c r="G46" s="85"/>
      <c r="H46" s="85"/>
      <c r="I46" s="85"/>
      <c r="J46" s="85"/>
      <c r="K46" s="85"/>
      <c r="L46" s="85"/>
      <c r="M46" s="86"/>
      <c r="N46" s="218">
        <v>42</v>
      </c>
      <c r="P46" s="52"/>
      <c r="Q46" s="52"/>
    </row>
    <row r="47" spans="1:17" s="23" customFormat="1" x14ac:dyDescent="0.2">
      <c r="A47" s="219"/>
      <c r="B47" s="87" t="s">
        <v>1</v>
      </c>
      <c r="C47" s="88"/>
      <c r="D47" s="88"/>
      <c r="E47" s="88"/>
      <c r="F47" s="89"/>
      <c r="G47" s="89"/>
      <c r="H47" s="89"/>
      <c r="I47" s="89"/>
      <c r="J47" s="89"/>
      <c r="K47" s="89"/>
      <c r="L47" s="89"/>
      <c r="M47" s="90"/>
      <c r="N47" s="218"/>
      <c r="P47" s="52"/>
      <c r="Q47" s="52"/>
    </row>
    <row r="48" spans="1:17" s="23" customFormat="1" x14ac:dyDescent="0.2">
      <c r="A48" s="219"/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3"/>
      <c r="N48" s="218"/>
      <c r="P48" s="52"/>
      <c r="Q48" s="52"/>
    </row>
    <row r="49" spans="1:17" s="23" customFormat="1" x14ac:dyDescent="0.2">
      <c r="A49" s="219"/>
      <c r="B49" s="94"/>
      <c r="C49" s="95"/>
      <c r="D49" s="96"/>
      <c r="E49" s="97"/>
      <c r="F49" s="95"/>
      <c r="G49" s="95"/>
      <c r="H49" s="95"/>
      <c r="I49" s="95"/>
      <c r="J49" s="95"/>
      <c r="K49" s="95"/>
      <c r="L49" s="95"/>
      <c r="M49" s="98"/>
      <c r="N49" s="218"/>
      <c r="P49" s="52"/>
      <c r="Q49" s="52"/>
    </row>
    <row r="50" spans="1:17" s="23" customFormat="1" x14ac:dyDescent="0.2">
      <c r="A50" s="219"/>
      <c r="B50" s="94"/>
      <c r="C50" s="95"/>
      <c r="D50" s="96"/>
      <c r="E50" s="97"/>
      <c r="F50" s="95"/>
      <c r="G50" s="95" t="s">
        <v>4</v>
      </c>
      <c r="H50" s="95"/>
      <c r="I50" s="95"/>
      <c r="J50" s="95" t="s">
        <v>5</v>
      </c>
      <c r="K50" s="95"/>
      <c r="L50" s="95"/>
      <c r="M50" s="98"/>
      <c r="N50" s="218"/>
      <c r="P50" s="52"/>
      <c r="Q50" s="52"/>
    </row>
    <row r="51" spans="1:17" s="23" customFormat="1" x14ac:dyDescent="0.2">
      <c r="A51" s="219"/>
      <c r="B51" s="94" t="s">
        <v>6</v>
      </c>
      <c r="C51" s="95" t="s">
        <v>7</v>
      </c>
      <c r="D51" s="96"/>
      <c r="E51" s="97" t="s">
        <v>8</v>
      </c>
      <c r="F51" s="95" t="s">
        <v>9</v>
      </c>
      <c r="G51" s="95" t="s">
        <v>10</v>
      </c>
      <c r="H51" s="95" t="s">
        <v>11</v>
      </c>
      <c r="I51" s="95" t="s">
        <v>12</v>
      </c>
      <c r="J51" s="95" t="s">
        <v>13</v>
      </c>
      <c r="K51" s="95" t="s">
        <v>14</v>
      </c>
      <c r="L51" s="95" t="s">
        <v>5</v>
      </c>
      <c r="M51" s="98" t="s">
        <v>6</v>
      </c>
      <c r="N51" s="218"/>
      <c r="P51" s="52"/>
      <c r="Q51" s="52"/>
    </row>
    <row r="52" spans="1:17" s="23" customFormat="1" x14ac:dyDescent="0.2">
      <c r="A52" s="219"/>
      <c r="B52" s="94" t="s">
        <v>15</v>
      </c>
      <c r="C52" s="95" t="s">
        <v>16</v>
      </c>
      <c r="D52" s="96"/>
      <c r="E52" s="97"/>
      <c r="F52" s="95" t="s">
        <v>17</v>
      </c>
      <c r="G52" s="95" t="s">
        <v>18</v>
      </c>
      <c r="H52" s="95" t="s">
        <v>19</v>
      </c>
      <c r="I52" s="95"/>
      <c r="J52" s="95" t="s">
        <v>20</v>
      </c>
      <c r="K52" s="95"/>
      <c r="L52" s="95"/>
      <c r="M52" s="98" t="s">
        <v>15</v>
      </c>
      <c r="N52" s="218"/>
      <c r="P52" s="52"/>
      <c r="Q52" s="52"/>
    </row>
    <row r="53" spans="1:17" s="23" customFormat="1" ht="12" thickBot="1" x14ac:dyDescent="0.25">
      <c r="A53" s="219"/>
      <c r="B53" s="99"/>
      <c r="C53" s="100"/>
      <c r="D53" s="101"/>
      <c r="E53" s="102" t="s">
        <v>21</v>
      </c>
      <c r="F53" s="95" t="s">
        <v>22</v>
      </c>
      <c r="G53" s="95" t="s">
        <v>23</v>
      </c>
      <c r="H53" s="95" t="s">
        <v>24</v>
      </c>
      <c r="I53" s="95" t="s">
        <v>25</v>
      </c>
      <c r="J53" s="95" t="s">
        <v>26</v>
      </c>
      <c r="K53" s="95" t="s">
        <v>27</v>
      </c>
      <c r="L53" s="95" t="s">
        <v>28</v>
      </c>
      <c r="M53" s="103"/>
      <c r="N53" s="218"/>
      <c r="P53" s="52"/>
      <c r="Q53" s="52"/>
    </row>
    <row r="54" spans="1:17" s="23" customFormat="1" x14ac:dyDescent="0.2">
      <c r="A54" s="219"/>
      <c r="B54" s="104"/>
      <c r="C54" s="105"/>
      <c r="D54" s="106" t="s">
        <v>64</v>
      </c>
      <c r="E54" s="107"/>
      <c r="F54" s="108"/>
      <c r="G54" s="109"/>
      <c r="H54" s="109"/>
      <c r="I54" s="109"/>
      <c r="J54" s="109"/>
      <c r="K54" s="109"/>
      <c r="L54" s="110"/>
      <c r="M54" s="111"/>
      <c r="N54" s="218"/>
      <c r="P54" s="52"/>
      <c r="Q54" s="52"/>
    </row>
    <row r="55" spans="1:17" s="23" customFormat="1" x14ac:dyDescent="0.2">
      <c r="A55" s="219"/>
      <c r="B55" s="112">
        <v>101</v>
      </c>
      <c r="C55" s="113"/>
      <c r="D55" s="114"/>
      <c r="E55" s="92" t="s">
        <v>65</v>
      </c>
      <c r="F55" s="56">
        <v>1050</v>
      </c>
      <c r="G55" s="57">
        <v>223</v>
      </c>
      <c r="H55" s="58">
        <v>8939</v>
      </c>
      <c r="I55" s="58">
        <v>0</v>
      </c>
      <c r="J55" s="59">
        <f t="shared" ref="J55:J86" si="4">SUM(F55:I55)</f>
        <v>10212</v>
      </c>
      <c r="K55" s="115"/>
      <c r="L55" s="60">
        <f t="shared" ref="L55:L86" si="5">+J55+K55</f>
        <v>10212</v>
      </c>
      <c r="M55" s="116">
        <v>101</v>
      </c>
      <c r="N55" s="218"/>
      <c r="P55" s="52"/>
      <c r="Q55" s="52"/>
    </row>
    <row r="56" spans="1:17" s="23" customFormat="1" x14ac:dyDescent="0.2">
      <c r="A56" s="219"/>
      <c r="B56" s="112">
        <f t="shared" ref="B56:B66" si="6">B55+1</f>
        <v>102</v>
      </c>
      <c r="C56" s="113"/>
      <c r="D56" s="114"/>
      <c r="E56" s="92" t="s">
        <v>66</v>
      </c>
      <c r="F56" s="56">
        <v>7751</v>
      </c>
      <c r="G56" s="57">
        <v>12</v>
      </c>
      <c r="H56" s="58">
        <v>3802</v>
      </c>
      <c r="I56" s="58">
        <v>0</v>
      </c>
      <c r="J56" s="59">
        <f t="shared" si="4"/>
        <v>11565</v>
      </c>
      <c r="K56" s="115"/>
      <c r="L56" s="60">
        <f t="shared" si="5"/>
        <v>11565</v>
      </c>
      <c r="M56" s="116">
        <f t="shared" ref="M56:M66" si="7">M55+1</f>
        <v>102</v>
      </c>
      <c r="N56" s="218"/>
      <c r="P56" s="52"/>
      <c r="Q56" s="52"/>
    </row>
    <row r="57" spans="1:17" s="23" customFormat="1" x14ac:dyDescent="0.2">
      <c r="A57" s="219"/>
      <c r="B57" s="112">
        <f t="shared" si="6"/>
        <v>103</v>
      </c>
      <c r="C57" s="113"/>
      <c r="D57" s="114"/>
      <c r="E57" s="92" t="s">
        <v>67</v>
      </c>
      <c r="F57" s="56">
        <v>0</v>
      </c>
      <c r="G57" s="57">
        <v>0</v>
      </c>
      <c r="H57" s="58">
        <v>0</v>
      </c>
      <c r="I57" s="58">
        <v>0</v>
      </c>
      <c r="J57" s="59">
        <f t="shared" si="4"/>
        <v>0</v>
      </c>
      <c r="K57" s="69" t="s">
        <v>61</v>
      </c>
      <c r="L57" s="60">
        <f t="shared" ref="L57:L62" si="8">+J57</f>
        <v>0</v>
      </c>
      <c r="M57" s="116">
        <f t="shared" si="7"/>
        <v>103</v>
      </c>
      <c r="N57" s="218"/>
      <c r="P57" s="52"/>
      <c r="Q57" s="52"/>
    </row>
    <row r="58" spans="1:17" s="23" customFormat="1" x14ac:dyDescent="0.2">
      <c r="A58" s="219"/>
      <c r="B58" s="112">
        <f t="shared" si="6"/>
        <v>104</v>
      </c>
      <c r="C58" s="117"/>
      <c r="D58" s="114"/>
      <c r="E58" s="92" t="s">
        <v>68</v>
      </c>
      <c r="F58" s="56">
        <v>314</v>
      </c>
      <c r="G58" s="57">
        <v>16</v>
      </c>
      <c r="H58" s="58">
        <v>1297</v>
      </c>
      <c r="I58" s="58">
        <v>0</v>
      </c>
      <c r="J58" s="59">
        <f t="shared" si="4"/>
        <v>1627</v>
      </c>
      <c r="K58" s="69" t="s">
        <v>61</v>
      </c>
      <c r="L58" s="60">
        <f t="shared" si="8"/>
        <v>1627</v>
      </c>
      <c r="M58" s="116">
        <f t="shared" si="7"/>
        <v>104</v>
      </c>
      <c r="N58" s="218"/>
      <c r="P58" s="52"/>
      <c r="Q58" s="52"/>
    </row>
    <row r="59" spans="1:17" s="23" customFormat="1" x14ac:dyDescent="0.2">
      <c r="A59" s="219"/>
      <c r="B59" s="112">
        <f t="shared" si="6"/>
        <v>105</v>
      </c>
      <c r="C59" s="117"/>
      <c r="D59" s="114"/>
      <c r="E59" s="92" t="s">
        <v>69</v>
      </c>
      <c r="F59" s="56">
        <v>4792</v>
      </c>
      <c r="G59" s="57">
        <v>2985</v>
      </c>
      <c r="H59" s="58">
        <v>0</v>
      </c>
      <c r="I59" s="58">
        <v>0</v>
      </c>
      <c r="J59" s="59">
        <f t="shared" si="4"/>
        <v>7777</v>
      </c>
      <c r="K59" s="69" t="s">
        <v>61</v>
      </c>
      <c r="L59" s="60">
        <f t="shared" si="8"/>
        <v>7777</v>
      </c>
      <c r="M59" s="116">
        <f t="shared" si="7"/>
        <v>105</v>
      </c>
      <c r="N59" s="218"/>
      <c r="P59" s="52"/>
      <c r="Q59" s="52"/>
    </row>
    <row r="60" spans="1:17" s="23" customFormat="1" x14ac:dyDescent="0.2">
      <c r="A60" s="219"/>
      <c r="B60" s="112">
        <f t="shared" si="6"/>
        <v>106</v>
      </c>
      <c r="C60" s="117"/>
      <c r="D60" s="114"/>
      <c r="E60" s="92" t="s">
        <v>70</v>
      </c>
      <c r="F60" s="56">
        <v>0</v>
      </c>
      <c r="G60" s="57">
        <v>382</v>
      </c>
      <c r="H60" s="58">
        <v>1370</v>
      </c>
      <c r="I60" s="58">
        <v>0</v>
      </c>
      <c r="J60" s="59">
        <f t="shared" si="4"/>
        <v>1752</v>
      </c>
      <c r="K60" s="69" t="s">
        <v>61</v>
      </c>
      <c r="L60" s="60">
        <f t="shared" si="8"/>
        <v>1752</v>
      </c>
      <c r="M60" s="116">
        <f t="shared" si="7"/>
        <v>106</v>
      </c>
      <c r="N60" s="218"/>
      <c r="P60" s="52"/>
      <c r="Q60" s="52"/>
    </row>
    <row r="61" spans="1:17" s="23" customFormat="1" x14ac:dyDescent="0.2">
      <c r="A61" s="219"/>
      <c r="B61" s="112">
        <f t="shared" si="6"/>
        <v>107</v>
      </c>
      <c r="C61" s="117"/>
      <c r="D61" s="114"/>
      <c r="E61" s="92" t="s">
        <v>71</v>
      </c>
      <c r="F61" s="56">
        <v>0</v>
      </c>
      <c r="G61" s="57">
        <v>0</v>
      </c>
      <c r="H61" s="58">
        <v>0</v>
      </c>
      <c r="I61" s="58">
        <v>0</v>
      </c>
      <c r="J61" s="59">
        <f t="shared" si="4"/>
        <v>0</v>
      </c>
      <c r="K61" s="69" t="s">
        <v>61</v>
      </c>
      <c r="L61" s="60">
        <f t="shared" si="8"/>
        <v>0</v>
      </c>
      <c r="M61" s="116">
        <f t="shared" si="7"/>
        <v>107</v>
      </c>
      <c r="N61" s="218"/>
      <c r="P61" s="52"/>
      <c r="Q61" s="52"/>
    </row>
    <row r="62" spans="1:17" s="23" customFormat="1" x14ac:dyDescent="0.2">
      <c r="A62" s="46"/>
      <c r="B62" s="112">
        <f t="shared" si="6"/>
        <v>108</v>
      </c>
      <c r="C62" s="117"/>
      <c r="D62" s="114"/>
      <c r="E62" s="92" t="s">
        <v>72</v>
      </c>
      <c r="F62" s="56">
        <v>0</v>
      </c>
      <c r="G62" s="57">
        <v>0</v>
      </c>
      <c r="H62" s="58">
        <v>0</v>
      </c>
      <c r="I62" s="58">
        <v>0</v>
      </c>
      <c r="J62" s="59">
        <f t="shared" si="4"/>
        <v>0</v>
      </c>
      <c r="K62" s="69" t="s">
        <v>61</v>
      </c>
      <c r="L62" s="60">
        <f t="shared" si="8"/>
        <v>0</v>
      </c>
      <c r="M62" s="116">
        <f t="shared" si="7"/>
        <v>108</v>
      </c>
      <c r="N62" s="218"/>
      <c r="P62" s="52"/>
      <c r="Q62" s="52"/>
    </row>
    <row r="63" spans="1:17" s="23" customFormat="1" x14ac:dyDescent="0.2">
      <c r="A63" s="46"/>
      <c r="B63" s="112">
        <f t="shared" si="6"/>
        <v>109</v>
      </c>
      <c r="C63" s="117"/>
      <c r="D63" s="114"/>
      <c r="E63" s="92" t="s">
        <v>73</v>
      </c>
      <c r="F63" s="56">
        <v>5843</v>
      </c>
      <c r="G63" s="57">
        <v>33479</v>
      </c>
      <c r="H63" s="58">
        <v>8453</v>
      </c>
      <c r="I63" s="58">
        <v>0</v>
      </c>
      <c r="J63" s="59">
        <f t="shared" si="4"/>
        <v>47775</v>
      </c>
      <c r="K63" s="115"/>
      <c r="L63" s="60">
        <f t="shared" si="5"/>
        <v>47775</v>
      </c>
      <c r="M63" s="116">
        <f t="shared" si="7"/>
        <v>109</v>
      </c>
      <c r="N63" s="218"/>
      <c r="P63" s="52"/>
      <c r="Q63" s="52"/>
    </row>
    <row r="64" spans="1:17" s="23" customFormat="1" x14ac:dyDescent="0.2">
      <c r="A64" s="46"/>
      <c r="B64" s="112">
        <f t="shared" si="6"/>
        <v>110</v>
      </c>
      <c r="C64" s="117"/>
      <c r="D64" s="114"/>
      <c r="E64" s="92" t="s">
        <v>74</v>
      </c>
      <c r="F64" s="56">
        <v>0</v>
      </c>
      <c r="G64" s="57">
        <v>21791</v>
      </c>
      <c r="H64" s="58">
        <v>4396</v>
      </c>
      <c r="I64" s="58">
        <v>4061</v>
      </c>
      <c r="J64" s="59">
        <f t="shared" si="4"/>
        <v>30248</v>
      </c>
      <c r="K64" s="115"/>
      <c r="L64" s="60">
        <f t="shared" si="5"/>
        <v>30248</v>
      </c>
      <c r="M64" s="116">
        <f t="shared" si="7"/>
        <v>110</v>
      </c>
      <c r="N64" s="218"/>
      <c r="P64" s="52"/>
      <c r="Q64" s="52"/>
    </row>
    <row r="65" spans="1:17" s="23" customFormat="1" x14ac:dyDescent="0.2">
      <c r="A65" s="46"/>
      <c r="B65" s="112">
        <f t="shared" si="6"/>
        <v>111</v>
      </c>
      <c r="C65" s="117"/>
      <c r="D65" s="114"/>
      <c r="E65" s="92" t="s">
        <v>75</v>
      </c>
      <c r="F65" s="56">
        <v>6985</v>
      </c>
      <c r="G65" s="57">
        <v>560</v>
      </c>
      <c r="H65" s="58">
        <v>730</v>
      </c>
      <c r="I65" s="58">
        <v>906</v>
      </c>
      <c r="J65" s="59">
        <f t="shared" si="4"/>
        <v>9181</v>
      </c>
      <c r="K65" s="115"/>
      <c r="L65" s="60">
        <f t="shared" si="5"/>
        <v>9181</v>
      </c>
      <c r="M65" s="116">
        <f t="shared" si="7"/>
        <v>111</v>
      </c>
      <c r="N65" s="218"/>
      <c r="P65" s="52"/>
      <c r="Q65" s="52"/>
    </row>
    <row r="66" spans="1:17" s="23" customFormat="1" x14ac:dyDescent="0.2">
      <c r="A66" s="46"/>
      <c r="B66" s="112">
        <f t="shared" si="6"/>
        <v>112</v>
      </c>
      <c r="C66" s="117"/>
      <c r="D66" s="114"/>
      <c r="E66" s="92" t="s">
        <v>76</v>
      </c>
      <c r="F66" s="118" t="s">
        <v>61</v>
      </c>
      <c r="G66" s="69" t="s">
        <v>61</v>
      </c>
      <c r="H66" s="69" t="s">
        <v>61</v>
      </c>
      <c r="I66" s="58">
        <v>157924</v>
      </c>
      <c r="J66" s="59">
        <f t="shared" si="4"/>
        <v>157924</v>
      </c>
      <c r="K66" s="115"/>
      <c r="L66" s="60">
        <f t="shared" si="5"/>
        <v>157924</v>
      </c>
      <c r="M66" s="116">
        <f t="shared" si="7"/>
        <v>112</v>
      </c>
      <c r="N66" s="218"/>
      <c r="P66" s="52"/>
      <c r="Q66" s="52"/>
    </row>
    <row r="67" spans="1:17" s="23" customFormat="1" x14ac:dyDescent="0.2">
      <c r="A67" s="46"/>
      <c r="B67" s="112">
        <v>113</v>
      </c>
      <c r="C67" s="117"/>
      <c r="D67" s="114"/>
      <c r="E67" s="92" t="s">
        <v>77</v>
      </c>
      <c r="F67" s="119" t="s">
        <v>61</v>
      </c>
      <c r="G67" s="69" t="s">
        <v>61</v>
      </c>
      <c r="H67" s="69" t="s">
        <v>61</v>
      </c>
      <c r="I67" s="58">
        <v>42260</v>
      </c>
      <c r="J67" s="59">
        <f t="shared" si="4"/>
        <v>42260</v>
      </c>
      <c r="K67" s="115"/>
      <c r="L67" s="60">
        <f t="shared" si="5"/>
        <v>42260</v>
      </c>
      <c r="M67" s="116">
        <v>113</v>
      </c>
      <c r="N67" s="218"/>
      <c r="P67" s="52"/>
      <c r="Q67" s="52"/>
    </row>
    <row r="68" spans="1:17" s="23" customFormat="1" x14ac:dyDescent="0.2">
      <c r="A68" s="46"/>
      <c r="B68" s="112">
        <f t="shared" ref="B68:B83" si="9">B67+1</f>
        <v>114</v>
      </c>
      <c r="C68" s="117"/>
      <c r="D68" s="114"/>
      <c r="E68" s="92" t="s">
        <v>78</v>
      </c>
      <c r="F68" s="119" t="s">
        <v>61</v>
      </c>
      <c r="G68" s="69" t="s">
        <v>61</v>
      </c>
      <c r="H68" s="69" t="s">
        <v>61</v>
      </c>
      <c r="I68" s="58">
        <v>22243</v>
      </c>
      <c r="J68" s="59">
        <f t="shared" si="4"/>
        <v>22243</v>
      </c>
      <c r="K68" s="115"/>
      <c r="L68" s="60">
        <f t="shared" si="5"/>
        <v>22243</v>
      </c>
      <c r="M68" s="116">
        <f t="shared" ref="M68:M83" si="10">M67+1</f>
        <v>114</v>
      </c>
      <c r="N68" s="46"/>
      <c r="P68" s="52"/>
      <c r="Q68" s="52"/>
    </row>
    <row r="69" spans="1:17" s="23" customFormat="1" x14ac:dyDescent="0.2">
      <c r="A69" s="46"/>
      <c r="B69" s="112">
        <f t="shared" si="9"/>
        <v>115</v>
      </c>
      <c r="C69" s="117"/>
      <c r="D69" s="114"/>
      <c r="E69" s="92" t="s">
        <v>79</v>
      </c>
      <c r="F69" s="119" t="s">
        <v>61</v>
      </c>
      <c r="G69" s="69" t="s">
        <v>61</v>
      </c>
      <c r="H69" s="69" t="s">
        <v>61</v>
      </c>
      <c r="I69" s="58">
        <v>11803</v>
      </c>
      <c r="J69" s="59">
        <f t="shared" si="4"/>
        <v>11803</v>
      </c>
      <c r="K69" s="115"/>
      <c r="L69" s="60">
        <f t="shared" si="5"/>
        <v>11803</v>
      </c>
      <c r="M69" s="116">
        <f t="shared" si="10"/>
        <v>115</v>
      </c>
      <c r="N69" s="217" t="s">
        <v>285</v>
      </c>
      <c r="P69" s="52"/>
      <c r="Q69" s="52"/>
    </row>
    <row r="70" spans="1:17" s="23" customFormat="1" x14ac:dyDescent="0.2">
      <c r="A70" s="46"/>
      <c r="B70" s="112">
        <f t="shared" si="9"/>
        <v>116</v>
      </c>
      <c r="C70" s="117"/>
      <c r="D70" s="114"/>
      <c r="E70" s="92" t="s">
        <v>80</v>
      </c>
      <c r="F70" s="119" t="s">
        <v>61</v>
      </c>
      <c r="G70" s="69" t="s">
        <v>61</v>
      </c>
      <c r="H70" s="69" t="s">
        <v>61</v>
      </c>
      <c r="I70" s="58">
        <v>3039</v>
      </c>
      <c r="J70" s="59">
        <f t="shared" si="4"/>
        <v>3039</v>
      </c>
      <c r="K70" s="115"/>
      <c r="L70" s="60">
        <f t="shared" si="5"/>
        <v>3039</v>
      </c>
      <c r="M70" s="116">
        <f t="shared" si="10"/>
        <v>116</v>
      </c>
      <c r="N70" s="217"/>
      <c r="P70" s="52"/>
      <c r="Q70" s="52"/>
    </row>
    <row r="71" spans="1:17" s="23" customFormat="1" x14ac:dyDescent="0.2">
      <c r="A71" s="46"/>
      <c r="B71" s="112">
        <f t="shared" si="9"/>
        <v>117</v>
      </c>
      <c r="C71" s="117"/>
      <c r="D71" s="114"/>
      <c r="E71" s="92" t="s">
        <v>81</v>
      </c>
      <c r="F71" s="119" t="s">
        <v>61</v>
      </c>
      <c r="G71" s="69" t="s">
        <v>61</v>
      </c>
      <c r="H71" s="69" t="s">
        <v>61</v>
      </c>
      <c r="I71" s="58">
        <v>3039</v>
      </c>
      <c r="J71" s="59">
        <f t="shared" si="4"/>
        <v>3039</v>
      </c>
      <c r="K71" s="115"/>
      <c r="L71" s="60">
        <f t="shared" si="5"/>
        <v>3039</v>
      </c>
      <c r="M71" s="116">
        <f t="shared" si="10"/>
        <v>117</v>
      </c>
      <c r="N71" s="217"/>
      <c r="P71" s="52"/>
      <c r="Q71" s="52"/>
    </row>
    <row r="72" spans="1:17" s="23" customFormat="1" x14ac:dyDescent="0.2">
      <c r="A72" s="226" t="s">
        <v>277</v>
      </c>
      <c r="B72" s="112">
        <f t="shared" si="9"/>
        <v>118</v>
      </c>
      <c r="C72" s="102" t="s">
        <v>82</v>
      </c>
      <c r="D72" s="114"/>
      <c r="E72" s="92" t="s">
        <v>83</v>
      </c>
      <c r="F72" s="119" t="s">
        <v>61</v>
      </c>
      <c r="G72" s="69" t="s">
        <v>61</v>
      </c>
      <c r="H72" s="58">
        <v>1511</v>
      </c>
      <c r="I72" s="69" t="s">
        <v>61</v>
      </c>
      <c r="J72" s="59">
        <f t="shared" si="4"/>
        <v>1511</v>
      </c>
      <c r="K72" s="115"/>
      <c r="L72" s="60">
        <f t="shared" si="5"/>
        <v>1511</v>
      </c>
      <c r="M72" s="116">
        <f t="shared" si="10"/>
        <v>118</v>
      </c>
      <c r="N72" s="217"/>
      <c r="P72" s="52"/>
      <c r="Q72" s="52"/>
    </row>
    <row r="73" spans="1:17" s="23" customFormat="1" x14ac:dyDescent="0.2">
      <c r="A73" s="226"/>
      <c r="B73" s="112">
        <f t="shared" si="9"/>
        <v>119</v>
      </c>
      <c r="C73" s="102" t="s">
        <v>82</v>
      </c>
      <c r="D73" s="114"/>
      <c r="E73" s="92" t="s">
        <v>84</v>
      </c>
      <c r="F73" s="119" t="s">
        <v>61</v>
      </c>
      <c r="G73" s="69" t="s">
        <v>61</v>
      </c>
      <c r="H73" s="58">
        <v>402</v>
      </c>
      <c r="I73" s="69" t="s">
        <v>61</v>
      </c>
      <c r="J73" s="59">
        <f t="shared" si="4"/>
        <v>402</v>
      </c>
      <c r="K73" s="115"/>
      <c r="L73" s="60">
        <f t="shared" si="5"/>
        <v>402</v>
      </c>
      <c r="M73" s="116">
        <f t="shared" si="10"/>
        <v>119</v>
      </c>
      <c r="N73" s="217"/>
      <c r="P73" s="52"/>
      <c r="Q73" s="52"/>
    </row>
    <row r="74" spans="1:17" s="23" customFormat="1" x14ac:dyDescent="0.2">
      <c r="A74" s="226"/>
      <c r="B74" s="112">
        <f t="shared" si="9"/>
        <v>120</v>
      </c>
      <c r="C74" s="102" t="s">
        <v>82</v>
      </c>
      <c r="D74" s="114"/>
      <c r="E74" s="92" t="s">
        <v>85</v>
      </c>
      <c r="F74" s="119" t="s">
        <v>61</v>
      </c>
      <c r="G74" s="69" t="s">
        <v>61</v>
      </c>
      <c r="H74" s="58">
        <v>0</v>
      </c>
      <c r="I74" s="69" t="s">
        <v>61</v>
      </c>
      <c r="J74" s="59">
        <f t="shared" si="4"/>
        <v>0</v>
      </c>
      <c r="K74" s="115"/>
      <c r="L74" s="60">
        <f t="shared" si="5"/>
        <v>0</v>
      </c>
      <c r="M74" s="116">
        <f t="shared" si="10"/>
        <v>120</v>
      </c>
      <c r="N74" s="217"/>
      <c r="P74" s="52"/>
      <c r="Q74" s="52"/>
    </row>
    <row r="75" spans="1:17" s="23" customFormat="1" x14ac:dyDescent="0.2">
      <c r="A75" s="226"/>
      <c r="B75" s="112">
        <f t="shared" si="9"/>
        <v>121</v>
      </c>
      <c r="C75" s="102" t="s">
        <v>82</v>
      </c>
      <c r="D75" s="114"/>
      <c r="E75" s="92" t="s">
        <v>86</v>
      </c>
      <c r="F75" s="119" t="s">
        <v>61</v>
      </c>
      <c r="G75" s="69" t="s">
        <v>61</v>
      </c>
      <c r="H75" s="58">
        <v>0</v>
      </c>
      <c r="I75" s="69" t="s">
        <v>61</v>
      </c>
      <c r="J75" s="59">
        <f t="shared" si="4"/>
        <v>0</v>
      </c>
      <c r="K75" s="69"/>
      <c r="L75" s="60">
        <f>+J75</f>
        <v>0</v>
      </c>
      <c r="M75" s="116">
        <f t="shared" si="10"/>
        <v>121</v>
      </c>
      <c r="N75" s="217"/>
      <c r="P75" s="52"/>
      <c r="Q75" s="52"/>
    </row>
    <row r="76" spans="1:17" s="23" customFormat="1" x14ac:dyDescent="0.2">
      <c r="A76" s="226"/>
      <c r="B76" s="112">
        <f t="shared" si="9"/>
        <v>122</v>
      </c>
      <c r="C76" s="102" t="s">
        <v>82</v>
      </c>
      <c r="D76" s="114"/>
      <c r="E76" s="92" t="s">
        <v>87</v>
      </c>
      <c r="F76" s="119" t="s">
        <v>61</v>
      </c>
      <c r="G76" s="69" t="s">
        <v>61</v>
      </c>
      <c r="H76" s="58">
        <v>0</v>
      </c>
      <c r="I76" s="69" t="s">
        <v>61</v>
      </c>
      <c r="J76" s="59">
        <f t="shared" si="4"/>
        <v>0</v>
      </c>
      <c r="K76" s="69"/>
      <c r="L76" s="60">
        <f>+J76</f>
        <v>0</v>
      </c>
      <c r="M76" s="116">
        <f t="shared" si="10"/>
        <v>122</v>
      </c>
      <c r="N76" s="217"/>
      <c r="P76" s="52"/>
      <c r="Q76" s="52"/>
    </row>
    <row r="77" spans="1:17" s="23" customFormat="1" x14ac:dyDescent="0.2">
      <c r="A77" s="226"/>
      <c r="B77" s="112">
        <f t="shared" si="9"/>
        <v>123</v>
      </c>
      <c r="C77" s="102" t="s">
        <v>82</v>
      </c>
      <c r="D77" s="114"/>
      <c r="E77" s="92" t="s">
        <v>88</v>
      </c>
      <c r="F77" s="119" t="s">
        <v>61</v>
      </c>
      <c r="G77" s="69" t="s">
        <v>61</v>
      </c>
      <c r="H77" s="58">
        <v>0</v>
      </c>
      <c r="I77" s="69" t="s">
        <v>61</v>
      </c>
      <c r="J77" s="59">
        <f t="shared" si="4"/>
        <v>0</v>
      </c>
      <c r="K77" s="69"/>
      <c r="L77" s="60">
        <f>+J77</f>
        <v>0</v>
      </c>
      <c r="M77" s="116">
        <f t="shared" si="10"/>
        <v>123</v>
      </c>
      <c r="N77" s="217"/>
      <c r="P77" s="52"/>
      <c r="Q77" s="52"/>
    </row>
    <row r="78" spans="1:17" s="23" customFormat="1" x14ac:dyDescent="0.2">
      <c r="A78" s="226"/>
      <c r="B78" s="112">
        <f t="shared" si="9"/>
        <v>124</v>
      </c>
      <c r="C78" s="117"/>
      <c r="D78" s="114"/>
      <c r="E78" s="92" t="s">
        <v>89</v>
      </c>
      <c r="F78" s="119" t="s">
        <v>61</v>
      </c>
      <c r="G78" s="69" t="s">
        <v>61</v>
      </c>
      <c r="H78" s="58">
        <v>15245</v>
      </c>
      <c r="I78" s="69" t="s">
        <v>61</v>
      </c>
      <c r="J78" s="59">
        <f t="shared" si="4"/>
        <v>15245</v>
      </c>
      <c r="K78" s="115"/>
      <c r="L78" s="60">
        <f t="shared" si="5"/>
        <v>15245</v>
      </c>
      <c r="M78" s="116">
        <f t="shared" si="10"/>
        <v>124</v>
      </c>
      <c r="N78" s="217"/>
      <c r="P78" s="52"/>
      <c r="Q78" s="52"/>
    </row>
    <row r="79" spans="1:17" s="23" customFormat="1" x14ac:dyDescent="0.2">
      <c r="A79" s="226"/>
      <c r="B79" s="112">
        <f t="shared" si="9"/>
        <v>125</v>
      </c>
      <c r="C79" s="117"/>
      <c r="D79" s="114"/>
      <c r="E79" s="92" t="s">
        <v>90</v>
      </c>
      <c r="F79" s="119" t="s">
        <v>61</v>
      </c>
      <c r="G79" s="69" t="s">
        <v>61</v>
      </c>
      <c r="H79" s="58">
        <v>1173</v>
      </c>
      <c r="I79" s="69" t="s">
        <v>61</v>
      </c>
      <c r="J79" s="59">
        <f t="shared" si="4"/>
        <v>1173</v>
      </c>
      <c r="K79" s="115"/>
      <c r="L79" s="60">
        <f t="shared" si="5"/>
        <v>1173</v>
      </c>
      <c r="M79" s="116">
        <f t="shared" si="10"/>
        <v>125</v>
      </c>
      <c r="N79" s="217"/>
      <c r="P79" s="52"/>
      <c r="Q79" s="52"/>
    </row>
    <row r="80" spans="1:17" s="23" customFormat="1" x14ac:dyDescent="0.2">
      <c r="A80" s="226"/>
      <c r="B80" s="112">
        <f t="shared" si="9"/>
        <v>126</v>
      </c>
      <c r="C80" s="117"/>
      <c r="D80" s="114"/>
      <c r="E80" s="92" t="s">
        <v>91</v>
      </c>
      <c r="F80" s="119" t="s">
        <v>61</v>
      </c>
      <c r="G80" s="69" t="s">
        <v>61</v>
      </c>
      <c r="H80" s="58">
        <v>335</v>
      </c>
      <c r="I80" s="69" t="s">
        <v>61</v>
      </c>
      <c r="J80" s="59">
        <f t="shared" si="4"/>
        <v>335</v>
      </c>
      <c r="K80" s="115"/>
      <c r="L80" s="60">
        <f t="shared" si="5"/>
        <v>335</v>
      </c>
      <c r="M80" s="116">
        <f t="shared" si="10"/>
        <v>126</v>
      </c>
      <c r="N80" s="217"/>
      <c r="P80" s="52"/>
      <c r="Q80" s="52"/>
    </row>
    <row r="81" spans="1:17" s="23" customFormat="1" x14ac:dyDescent="0.2">
      <c r="A81" s="226"/>
      <c r="B81" s="112">
        <f t="shared" si="9"/>
        <v>127</v>
      </c>
      <c r="C81" s="117"/>
      <c r="D81" s="114"/>
      <c r="E81" s="92" t="s">
        <v>92</v>
      </c>
      <c r="F81" s="119" t="s">
        <v>61</v>
      </c>
      <c r="G81" s="69" t="s">
        <v>61</v>
      </c>
      <c r="H81" s="58">
        <v>-22509</v>
      </c>
      <c r="I81" s="69" t="s">
        <v>61</v>
      </c>
      <c r="J81" s="59">
        <f t="shared" si="4"/>
        <v>-22509</v>
      </c>
      <c r="K81" s="69"/>
      <c r="L81" s="60">
        <f>+J81</f>
        <v>-22509</v>
      </c>
      <c r="M81" s="116">
        <f t="shared" si="10"/>
        <v>127</v>
      </c>
      <c r="N81" s="217"/>
      <c r="P81" s="52"/>
      <c r="Q81" s="52"/>
    </row>
    <row r="82" spans="1:17" s="23" customFormat="1" x14ac:dyDescent="0.2">
      <c r="A82" s="226"/>
      <c r="B82" s="112">
        <f t="shared" si="9"/>
        <v>128</v>
      </c>
      <c r="C82" s="117"/>
      <c r="D82" s="114"/>
      <c r="E82" s="92" t="s">
        <v>93</v>
      </c>
      <c r="F82" s="119" t="s">
        <v>61</v>
      </c>
      <c r="G82" s="69" t="s">
        <v>61</v>
      </c>
      <c r="H82" s="58">
        <v>-2070</v>
      </c>
      <c r="I82" s="69" t="s">
        <v>61</v>
      </c>
      <c r="J82" s="59">
        <f t="shared" si="4"/>
        <v>-2070</v>
      </c>
      <c r="K82" s="69"/>
      <c r="L82" s="60">
        <f>+J82</f>
        <v>-2070</v>
      </c>
      <c r="M82" s="116">
        <f t="shared" si="10"/>
        <v>128</v>
      </c>
      <c r="N82" s="217"/>
      <c r="P82" s="52"/>
      <c r="Q82" s="52"/>
    </row>
    <row r="83" spans="1:17" s="23" customFormat="1" x14ac:dyDescent="0.2">
      <c r="A83" s="226"/>
      <c r="B83" s="112">
        <f t="shared" si="9"/>
        <v>129</v>
      </c>
      <c r="C83" s="117"/>
      <c r="D83" s="114"/>
      <c r="E83" s="92" t="s">
        <v>94</v>
      </c>
      <c r="F83" s="119" t="s">
        <v>61</v>
      </c>
      <c r="G83" s="69" t="s">
        <v>61</v>
      </c>
      <c r="H83" s="58">
        <v>-1294</v>
      </c>
      <c r="I83" s="69" t="s">
        <v>61</v>
      </c>
      <c r="J83" s="59">
        <f t="shared" si="4"/>
        <v>-1294</v>
      </c>
      <c r="K83" s="69"/>
      <c r="L83" s="60">
        <f>+J83</f>
        <v>-1294</v>
      </c>
      <c r="M83" s="116">
        <f t="shared" si="10"/>
        <v>129</v>
      </c>
      <c r="N83" s="217"/>
      <c r="P83" s="52"/>
      <c r="Q83" s="52"/>
    </row>
    <row r="84" spans="1:17" s="23" customFormat="1" x14ac:dyDescent="0.2">
      <c r="A84" s="226"/>
      <c r="B84" s="112">
        <f>B83+1</f>
        <v>130</v>
      </c>
      <c r="C84" s="102" t="s">
        <v>82</v>
      </c>
      <c r="D84" s="114"/>
      <c r="E84" s="92" t="s">
        <v>95</v>
      </c>
      <c r="F84" s="119" t="s">
        <v>61</v>
      </c>
      <c r="G84" s="69" t="s">
        <v>61</v>
      </c>
      <c r="H84" s="58">
        <v>0</v>
      </c>
      <c r="I84" s="69" t="s">
        <v>61</v>
      </c>
      <c r="J84" s="59">
        <f t="shared" si="4"/>
        <v>0</v>
      </c>
      <c r="K84" s="115"/>
      <c r="L84" s="60">
        <f t="shared" si="5"/>
        <v>0</v>
      </c>
      <c r="M84" s="116">
        <f>M83+1</f>
        <v>130</v>
      </c>
      <c r="N84" s="217"/>
      <c r="P84" s="52"/>
      <c r="Q84" s="52"/>
    </row>
    <row r="85" spans="1:17" s="23" customFormat="1" x14ac:dyDescent="0.2">
      <c r="A85" s="226"/>
      <c r="B85" s="112">
        <f>B84+1</f>
        <v>131</v>
      </c>
      <c r="C85" s="102" t="s">
        <v>82</v>
      </c>
      <c r="D85" s="114"/>
      <c r="E85" s="92" t="s">
        <v>96</v>
      </c>
      <c r="F85" s="119" t="s">
        <v>61</v>
      </c>
      <c r="G85" s="69" t="s">
        <v>61</v>
      </c>
      <c r="H85" s="58">
        <v>0</v>
      </c>
      <c r="I85" s="69" t="s">
        <v>61</v>
      </c>
      <c r="J85" s="59">
        <f t="shared" si="4"/>
        <v>0</v>
      </c>
      <c r="K85" s="115"/>
      <c r="L85" s="60">
        <f t="shared" si="5"/>
        <v>0</v>
      </c>
      <c r="M85" s="116">
        <f>M84+1</f>
        <v>131</v>
      </c>
      <c r="N85" s="217"/>
      <c r="P85" s="52"/>
      <c r="Q85" s="52"/>
    </row>
    <row r="86" spans="1:17" s="23" customFormat="1" x14ac:dyDescent="0.2">
      <c r="A86" s="226"/>
      <c r="B86" s="112">
        <f>B85+1</f>
        <v>132</v>
      </c>
      <c r="C86" s="102" t="s">
        <v>82</v>
      </c>
      <c r="D86" s="114"/>
      <c r="E86" s="92" t="s">
        <v>97</v>
      </c>
      <c r="F86" s="119" t="s">
        <v>61</v>
      </c>
      <c r="G86" s="69" t="s">
        <v>61</v>
      </c>
      <c r="H86" s="58">
        <v>0</v>
      </c>
      <c r="I86" s="69" t="s">
        <v>61</v>
      </c>
      <c r="J86" s="59">
        <f t="shared" si="4"/>
        <v>0</v>
      </c>
      <c r="K86" s="115"/>
      <c r="L86" s="60">
        <f t="shared" si="5"/>
        <v>0</v>
      </c>
      <c r="M86" s="116">
        <f>M85+1</f>
        <v>132</v>
      </c>
      <c r="N86" s="217"/>
      <c r="P86" s="52"/>
      <c r="Q86" s="52"/>
    </row>
    <row r="87" spans="1:17" s="23" customFormat="1" ht="12" thickBot="1" x14ac:dyDescent="0.25">
      <c r="A87" s="226"/>
      <c r="B87" s="120">
        <f>B86+1</f>
        <v>133</v>
      </c>
      <c r="C87" s="121" t="s">
        <v>82</v>
      </c>
      <c r="D87" s="122"/>
      <c r="E87" s="123" t="s">
        <v>98</v>
      </c>
      <c r="F87" s="124" t="s">
        <v>61</v>
      </c>
      <c r="G87" s="125" t="s">
        <v>61</v>
      </c>
      <c r="H87" s="75">
        <v>0</v>
      </c>
      <c r="I87" s="125" t="s">
        <v>61</v>
      </c>
      <c r="J87" s="126">
        <f>SUM(F87:I87)</f>
        <v>0</v>
      </c>
      <c r="K87" s="125"/>
      <c r="L87" s="127">
        <f>+J87+K87</f>
        <v>0</v>
      </c>
      <c r="M87" s="128">
        <f>M86+1</f>
        <v>133</v>
      </c>
      <c r="N87" s="217"/>
      <c r="P87" s="52"/>
      <c r="Q87" s="52"/>
    </row>
    <row r="88" spans="1:17" s="23" customFormat="1" x14ac:dyDescent="0.2">
      <c r="A88" s="82"/>
      <c r="B88" s="129"/>
      <c r="C88" s="129"/>
      <c r="D88" s="107"/>
      <c r="E88" s="106"/>
      <c r="F88" s="130"/>
      <c r="G88" s="130"/>
      <c r="H88" s="131"/>
      <c r="I88" s="130"/>
      <c r="J88" s="81"/>
      <c r="K88" s="130"/>
      <c r="L88" s="132"/>
      <c r="M88" s="129"/>
      <c r="N88" s="82"/>
      <c r="P88" s="52"/>
      <c r="Q88" s="52"/>
    </row>
    <row r="89" spans="1:17" s="23" customFormat="1" x14ac:dyDescent="0.2">
      <c r="A89" s="221" t="s">
        <v>277</v>
      </c>
      <c r="B89" s="20" t="s">
        <v>63</v>
      </c>
      <c r="C89" s="21"/>
      <c r="D89" s="21"/>
      <c r="E89" s="21"/>
      <c r="F89" s="133"/>
      <c r="G89" s="133"/>
      <c r="H89" s="133"/>
      <c r="I89" s="133"/>
      <c r="J89" s="133"/>
      <c r="K89" s="133"/>
      <c r="L89" s="133"/>
      <c r="M89" s="134"/>
      <c r="N89" s="225" t="s">
        <v>284</v>
      </c>
      <c r="P89" s="52"/>
      <c r="Q89" s="52"/>
    </row>
    <row r="90" spans="1:17" s="23" customFormat="1" x14ac:dyDescent="0.2">
      <c r="A90" s="221"/>
      <c r="B90" s="24" t="s">
        <v>1</v>
      </c>
      <c r="C90" s="25"/>
      <c r="D90" s="25"/>
      <c r="E90" s="25"/>
      <c r="F90" s="135"/>
      <c r="G90" s="135"/>
      <c r="H90" s="135"/>
      <c r="I90" s="135"/>
      <c r="J90" s="135"/>
      <c r="K90" s="135"/>
      <c r="L90" s="135"/>
      <c r="M90" s="136"/>
      <c r="N90" s="223"/>
      <c r="P90" s="52"/>
      <c r="Q90" s="52"/>
    </row>
    <row r="91" spans="1:17" s="23" customFormat="1" x14ac:dyDescent="0.2">
      <c r="A91" s="221"/>
      <c r="B91" s="137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9"/>
      <c r="N91" s="223"/>
      <c r="P91" s="52"/>
      <c r="Q91" s="52"/>
    </row>
    <row r="92" spans="1:17" s="23" customFormat="1" x14ac:dyDescent="0.2">
      <c r="A92" s="221"/>
      <c r="B92" s="37"/>
      <c r="C92" s="37"/>
      <c r="D92" s="38"/>
      <c r="E92" s="39"/>
      <c r="F92" s="37"/>
      <c r="G92" s="37"/>
      <c r="H92" s="37"/>
      <c r="I92" s="37"/>
      <c r="J92" s="37"/>
      <c r="K92" s="37"/>
      <c r="L92" s="37"/>
      <c r="M92" s="37"/>
      <c r="N92" s="223"/>
      <c r="P92" s="52"/>
      <c r="Q92" s="52"/>
    </row>
    <row r="93" spans="1:17" s="23" customFormat="1" x14ac:dyDescent="0.2">
      <c r="A93" s="221"/>
      <c r="B93" s="37"/>
      <c r="C93" s="37"/>
      <c r="D93" s="38"/>
      <c r="E93" s="39"/>
      <c r="F93" s="37"/>
      <c r="G93" s="37" t="s">
        <v>4</v>
      </c>
      <c r="H93" s="37"/>
      <c r="I93" s="37"/>
      <c r="J93" s="37" t="s">
        <v>5</v>
      </c>
      <c r="K93" s="37"/>
      <c r="L93" s="37"/>
      <c r="M93" s="37"/>
      <c r="N93" s="223"/>
      <c r="P93" s="52"/>
      <c r="Q93" s="52"/>
    </row>
    <row r="94" spans="1:17" s="23" customFormat="1" x14ac:dyDescent="0.2">
      <c r="A94" s="221"/>
      <c r="B94" s="37" t="s">
        <v>6</v>
      </c>
      <c r="C94" s="37" t="s">
        <v>7</v>
      </c>
      <c r="D94" s="38"/>
      <c r="E94" s="39" t="s">
        <v>8</v>
      </c>
      <c r="F94" s="37" t="s">
        <v>9</v>
      </c>
      <c r="G94" s="37" t="s">
        <v>10</v>
      </c>
      <c r="H94" s="37" t="s">
        <v>11</v>
      </c>
      <c r="I94" s="37" t="s">
        <v>12</v>
      </c>
      <c r="J94" s="37" t="s">
        <v>13</v>
      </c>
      <c r="K94" s="37" t="s">
        <v>14</v>
      </c>
      <c r="L94" s="37" t="s">
        <v>5</v>
      </c>
      <c r="M94" s="37" t="s">
        <v>6</v>
      </c>
      <c r="N94" s="223"/>
      <c r="P94" s="52"/>
      <c r="Q94" s="52"/>
    </row>
    <row r="95" spans="1:17" s="23" customFormat="1" x14ac:dyDescent="0.2">
      <c r="A95" s="221"/>
      <c r="B95" s="37" t="s">
        <v>15</v>
      </c>
      <c r="C95" s="37" t="s">
        <v>16</v>
      </c>
      <c r="D95" s="38"/>
      <c r="E95" s="39"/>
      <c r="F95" s="37" t="s">
        <v>17</v>
      </c>
      <c r="G95" s="37" t="s">
        <v>18</v>
      </c>
      <c r="H95" s="37" t="s">
        <v>19</v>
      </c>
      <c r="I95" s="37"/>
      <c r="J95" s="37" t="s">
        <v>20</v>
      </c>
      <c r="K95" s="37"/>
      <c r="L95" s="37"/>
      <c r="M95" s="37" t="s">
        <v>15</v>
      </c>
      <c r="N95" s="223"/>
      <c r="P95" s="52"/>
      <c r="Q95" s="52"/>
    </row>
    <row r="96" spans="1:17" s="23" customFormat="1" ht="12" thickBot="1" x14ac:dyDescent="0.25">
      <c r="A96" s="221"/>
      <c r="B96" s="42"/>
      <c r="C96" s="42"/>
      <c r="D96" s="43"/>
      <c r="E96" s="44" t="s">
        <v>21</v>
      </c>
      <c r="F96" s="37" t="s">
        <v>22</v>
      </c>
      <c r="G96" s="37" t="s">
        <v>23</v>
      </c>
      <c r="H96" s="37" t="s">
        <v>24</v>
      </c>
      <c r="I96" s="37" t="s">
        <v>25</v>
      </c>
      <c r="J96" s="37" t="s">
        <v>26</v>
      </c>
      <c r="K96" s="37" t="s">
        <v>27</v>
      </c>
      <c r="L96" s="37" t="s">
        <v>28</v>
      </c>
      <c r="M96" s="42"/>
      <c r="N96" s="223"/>
      <c r="P96" s="52"/>
      <c r="Q96" s="52"/>
    </row>
    <row r="97" spans="1:17" s="23" customFormat="1" x14ac:dyDescent="0.2">
      <c r="A97" s="221"/>
      <c r="B97" s="140"/>
      <c r="C97" s="140"/>
      <c r="D97" s="141" t="s">
        <v>64</v>
      </c>
      <c r="F97" s="49"/>
      <c r="G97" s="50"/>
      <c r="H97" s="50"/>
      <c r="I97" s="50"/>
      <c r="J97" s="50"/>
      <c r="K97" s="50"/>
      <c r="L97" s="51"/>
      <c r="M97" s="142"/>
      <c r="N97" s="223"/>
      <c r="P97" s="52"/>
      <c r="Q97" s="52"/>
    </row>
    <row r="98" spans="1:17" s="23" customFormat="1" x14ac:dyDescent="0.2">
      <c r="A98" s="221"/>
      <c r="B98" s="143">
        <v>134</v>
      </c>
      <c r="C98" s="143" t="s">
        <v>82</v>
      </c>
      <c r="D98" s="144"/>
      <c r="E98" s="34" t="s">
        <v>99</v>
      </c>
      <c r="F98" s="145" t="s">
        <v>61</v>
      </c>
      <c r="G98" s="146" t="s">
        <v>61</v>
      </c>
      <c r="H98" s="58">
        <v>0</v>
      </c>
      <c r="I98" s="146" t="s">
        <v>61</v>
      </c>
      <c r="J98" s="59">
        <f t="shared" ref="J98:J114" si="11">SUM(F98:I98)</f>
        <v>0</v>
      </c>
      <c r="K98" s="115"/>
      <c r="L98" s="60">
        <f t="shared" ref="L98:L114" si="12">+J98+K98</f>
        <v>0</v>
      </c>
      <c r="M98" s="44">
        <v>134</v>
      </c>
      <c r="N98" s="223"/>
      <c r="P98" s="52"/>
      <c r="Q98" s="52"/>
    </row>
    <row r="99" spans="1:17" s="23" customFormat="1" x14ac:dyDescent="0.2">
      <c r="A99" s="221"/>
      <c r="B99" s="143">
        <f t="shared" ref="B99:B114" si="13">B98+1</f>
        <v>135</v>
      </c>
      <c r="C99" s="143" t="s">
        <v>82</v>
      </c>
      <c r="D99" s="144"/>
      <c r="E99" s="34" t="s">
        <v>100</v>
      </c>
      <c r="F99" s="145" t="s">
        <v>61</v>
      </c>
      <c r="G99" s="146" t="s">
        <v>61</v>
      </c>
      <c r="H99" s="58">
        <v>0</v>
      </c>
      <c r="I99" s="146" t="s">
        <v>61</v>
      </c>
      <c r="J99" s="59">
        <f t="shared" si="11"/>
        <v>0</v>
      </c>
      <c r="K99" s="115"/>
      <c r="L99" s="60">
        <f t="shared" si="12"/>
        <v>0</v>
      </c>
      <c r="M99" s="44">
        <f t="shared" ref="M99:M114" si="14">M98+1</f>
        <v>135</v>
      </c>
      <c r="N99" s="223"/>
      <c r="P99" s="52"/>
      <c r="Q99" s="52"/>
    </row>
    <row r="100" spans="1:17" s="23" customFormat="1" x14ac:dyDescent="0.2">
      <c r="A100" s="46"/>
      <c r="B100" s="143">
        <f t="shared" si="13"/>
        <v>136</v>
      </c>
      <c r="C100" s="143" t="s">
        <v>82</v>
      </c>
      <c r="D100" s="144"/>
      <c r="E100" s="34" t="s">
        <v>101</v>
      </c>
      <c r="F100" s="145" t="s">
        <v>61</v>
      </c>
      <c r="G100" s="146" t="s">
        <v>61</v>
      </c>
      <c r="H100" s="146" t="s">
        <v>61</v>
      </c>
      <c r="I100" s="58">
        <v>716069</v>
      </c>
      <c r="J100" s="59">
        <f t="shared" si="11"/>
        <v>716069</v>
      </c>
      <c r="K100" s="115"/>
      <c r="L100" s="60">
        <f t="shared" si="12"/>
        <v>716069</v>
      </c>
      <c r="M100" s="44">
        <f t="shared" si="14"/>
        <v>136</v>
      </c>
      <c r="N100" s="223"/>
      <c r="P100" s="52"/>
      <c r="Q100" s="52"/>
    </row>
    <row r="101" spans="1:17" s="23" customFormat="1" x14ac:dyDescent="0.2">
      <c r="A101" s="46"/>
      <c r="B101" s="143">
        <f t="shared" si="13"/>
        <v>137</v>
      </c>
      <c r="C101" s="143" t="s">
        <v>82</v>
      </c>
      <c r="D101" s="144"/>
      <c r="E101" s="34" t="s">
        <v>102</v>
      </c>
      <c r="F101" s="145" t="s">
        <v>61</v>
      </c>
      <c r="G101" s="146" t="s">
        <v>61</v>
      </c>
      <c r="H101" s="146" t="s">
        <v>61</v>
      </c>
      <c r="I101" s="58">
        <v>190347</v>
      </c>
      <c r="J101" s="59">
        <f t="shared" si="11"/>
        <v>190347</v>
      </c>
      <c r="K101" s="115"/>
      <c r="L101" s="60">
        <f t="shared" si="12"/>
        <v>190347</v>
      </c>
      <c r="M101" s="44">
        <f t="shared" si="14"/>
        <v>137</v>
      </c>
      <c r="N101" s="223"/>
      <c r="P101" s="52"/>
      <c r="Q101" s="52"/>
    </row>
    <row r="102" spans="1:17" s="23" customFormat="1" x14ac:dyDescent="0.2">
      <c r="A102" s="46"/>
      <c r="B102" s="143">
        <f t="shared" si="13"/>
        <v>138</v>
      </c>
      <c r="C102" s="143" t="s">
        <v>82</v>
      </c>
      <c r="D102" s="144"/>
      <c r="E102" s="34" t="s">
        <v>103</v>
      </c>
      <c r="F102" s="145" t="s">
        <v>61</v>
      </c>
      <c r="G102" s="146" t="s">
        <v>61</v>
      </c>
      <c r="H102" s="146" t="s">
        <v>61</v>
      </c>
      <c r="I102" s="58">
        <v>403228</v>
      </c>
      <c r="J102" s="59">
        <f t="shared" si="11"/>
        <v>403228</v>
      </c>
      <c r="K102" s="115"/>
      <c r="L102" s="60">
        <f t="shared" si="12"/>
        <v>403228</v>
      </c>
      <c r="M102" s="44">
        <f t="shared" si="14"/>
        <v>138</v>
      </c>
      <c r="N102" s="223"/>
      <c r="P102" s="52"/>
      <c r="Q102" s="52"/>
    </row>
    <row r="103" spans="1:17" s="23" customFormat="1" x14ac:dyDescent="0.2">
      <c r="A103" s="46"/>
      <c r="B103" s="143">
        <f t="shared" si="13"/>
        <v>139</v>
      </c>
      <c r="C103" s="42"/>
      <c r="D103" s="144"/>
      <c r="E103" s="34" t="s">
        <v>104</v>
      </c>
      <c r="F103" s="145" t="s">
        <v>61</v>
      </c>
      <c r="G103" s="146" t="s">
        <v>61</v>
      </c>
      <c r="H103" s="58">
        <v>120632</v>
      </c>
      <c r="I103" s="146" t="s">
        <v>61</v>
      </c>
      <c r="J103" s="59">
        <f t="shared" si="11"/>
        <v>120632</v>
      </c>
      <c r="K103" s="115"/>
      <c r="L103" s="60">
        <f t="shared" si="12"/>
        <v>120632</v>
      </c>
      <c r="M103" s="44">
        <f t="shared" si="14"/>
        <v>139</v>
      </c>
      <c r="N103" s="223"/>
      <c r="P103" s="52"/>
      <c r="Q103" s="52"/>
    </row>
    <row r="104" spans="1:17" s="23" customFormat="1" x14ac:dyDescent="0.2">
      <c r="A104" s="46"/>
      <c r="B104" s="143">
        <f t="shared" si="13"/>
        <v>140</v>
      </c>
      <c r="C104" s="42"/>
      <c r="D104" s="144"/>
      <c r="E104" s="34" t="s">
        <v>105</v>
      </c>
      <c r="F104" s="145" t="s">
        <v>61</v>
      </c>
      <c r="G104" s="146" t="s">
        <v>61</v>
      </c>
      <c r="H104" s="58">
        <v>46134</v>
      </c>
      <c r="I104" s="146" t="s">
        <v>61</v>
      </c>
      <c r="J104" s="59">
        <f t="shared" si="11"/>
        <v>46134</v>
      </c>
      <c r="K104" s="115"/>
      <c r="L104" s="60">
        <f t="shared" si="12"/>
        <v>46134</v>
      </c>
      <c r="M104" s="44">
        <f t="shared" si="14"/>
        <v>140</v>
      </c>
      <c r="N104" s="223"/>
      <c r="P104" s="52"/>
      <c r="Q104" s="52"/>
    </row>
    <row r="105" spans="1:17" s="23" customFormat="1" x14ac:dyDescent="0.2">
      <c r="A105" s="46"/>
      <c r="B105" s="143">
        <f t="shared" si="13"/>
        <v>141</v>
      </c>
      <c r="C105" s="42"/>
      <c r="D105" s="144"/>
      <c r="E105" s="34" t="s">
        <v>106</v>
      </c>
      <c r="F105" s="145" t="s">
        <v>61</v>
      </c>
      <c r="G105" s="146" t="s">
        <v>61</v>
      </c>
      <c r="H105" s="58">
        <v>0</v>
      </c>
      <c r="I105" s="146" t="s">
        <v>61</v>
      </c>
      <c r="J105" s="59">
        <f t="shared" si="11"/>
        <v>0</v>
      </c>
      <c r="K105" s="115"/>
      <c r="L105" s="60">
        <f t="shared" si="12"/>
        <v>0</v>
      </c>
      <c r="M105" s="44">
        <f t="shared" si="14"/>
        <v>141</v>
      </c>
      <c r="N105" s="223"/>
      <c r="P105" s="52"/>
      <c r="Q105" s="52"/>
    </row>
    <row r="106" spans="1:17" s="23" customFormat="1" x14ac:dyDescent="0.2">
      <c r="A106" s="46"/>
      <c r="B106" s="143">
        <f t="shared" si="13"/>
        <v>142</v>
      </c>
      <c r="C106" s="42"/>
      <c r="D106" s="144"/>
      <c r="E106" s="34" t="s">
        <v>107</v>
      </c>
      <c r="F106" s="145" t="s">
        <v>61</v>
      </c>
      <c r="G106" s="146" t="s">
        <v>61</v>
      </c>
      <c r="H106" s="58">
        <v>-68284</v>
      </c>
      <c r="I106" s="146" t="s">
        <v>61</v>
      </c>
      <c r="J106" s="59">
        <f t="shared" si="11"/>
        <v>-68284</v>
      </c>
      <c r="K106" s="115"/>
      <c r="L106" s="60">
        <f t="shared" si="12"/>
        <v>-68284</v>
      </c>
      <c r="M106" s="44">
        <f t="shared" si="14"/>
        <v>142</v>
      </c>
      <c r="N106" s="223"/>
      <c r="P106" s="52"/>
      <c r="Q106" s="52"/>
    </row>
    <row r="107" spans="1:17" s="23" customFormat="1" x14ac:dyDescent="0.2">
      <c r="A107" s="46"/>
      <c r="B107" s="143">
        <f t="shared" si="13"/>
        <v>143</v>
      </c>
      <c r="C107" s="42"/>
      <c r="D107" s="144"/>
      <c r="E107" s="34" t="s">
        <v>108</v>
      </c>
      <c r="F107" s="145" t="s">
        <v>61</v>
      </c>
      <c r="G107" s="146" t="s">
        <v>61</v>
      </c>
      <c r="H107" s="58">
        <v>-9482</v>
      </c>
      <c r="I107" s="146" t="s">
        <v>61</v>
      </c>
      <c r="J107" s="59">
        <f t="shared" si="11"/>
        <v>-9482</v>
      </c>
      <c r="K107" s="115"/>
      <c r="L107" s="60">
        <f t="shared" si="12"/>
        <v>-9482</v>
      </c>
      <c r="M107" s="44">
        <f t="shared" si="14"/>
        <v>143</v>
      </c>
      <c r="N107" s="223"/>
      <c r="P107" s="52"/>
      <c r="Q107" s="52"/>
    </row>
    <row r="108" spans="1:17" s="23" customFormat="1" x14ac:dyDescent="0.2">
      <c r="A108" s="46"/>
      <c r="B108" s="143">
        <f t="shared" si="13"/>
        <v>144</v>
      </c>
      <c r="C108" s="42"/>
      <c r="D108" s="144"/>
      <c r="E108" s="34" t="s">
        <v>109</v>
      </c>
      <c r="F108" s="147" t="s">
        <v>61</v>
      </c>
      <c r="G108" s="148" t="s">
        <v>61</v>
      </c>
      <c r="H108" s="58">
        <v>0</v>
      </c>
      <c r="I108" s="146" t="s">
        <v>61</v>
      </c>
      <c r="J108" s="59">
        <f t="shared" si="11"/>
        <v>0</v>
      </c>
      <c r="K108" s="115"/>
      <c r="L108" s="60">
        <f t="shared" si="12"/>
        <v>0</v>
      </c>
      <c r="M108" s="44">
        <f t="shared" si="14"/>
        <v>144</v>
      </c>
      <c r="N108" s="223"/>
      <c r="P108" s="52"/>
      <c r="Q108" s="52"/>
    </row>
    <row r="109" spans="1:17" s="23" customFormat="1" x14ac:dyDescent="0.2">
      <c r="A109" s="46"/>
      <c r="B109" s="143">
        <f t="shared" si="13"/>
        <v>145</v>
      </c>
      <c r="C109" s="42"/>
      <c r="D109" s="144"/>
      <c r="E109" s="34" t="s">
        <v>110</v>
      </c>
      <c r="F109" s="56">
        <v>0</v>
      </c>
      <c r="G109" s="57">
        <v>0</v>
      </c>
      <c r="H109" s="58">
        <v>0</v>
      </c>
      <c r="I109" s="58">
        <v>0</v>
      </c>
      <c r="J109" s="59">
        <f t="shared" si="11"/>
        <v>0</v>
      </c>
      <c r="K109" s="115"/>
      <c r="L109" s="60">
        <f t="shared" si="12"/>
        <v>0</v>
      </c>
      <c r="M109" s="44">
        <f t="shared" si="14"/>
        <v>145</v>
      </c>
      <c r="N109" s="46"/>
      <c r="P109" s="52"/>
      <c r="Q109" s="52"/>
    </row>
    <row r="110" spans="1:17" s="23" customFormat="1" x14ac:dyDescent="0.2">
      <c r="A110" s="46"/>
      <c r="B110" s="143">
        <f t="shared" si="13"/>
        <v>146</v>
      </c>
      <c r="C110" s="42"/>
      <c r="D110" s="144"/>
      <c r="E110" s="34" t="s">
        <v>111</v>
      </c>
      <c r="F110" s="56">
        <v>0</v>
      </c>
      <c r="G110" s="57">
        <v>0</v>
      </c>
      <c r="H110" s="58">
        <v>0</v>
      </c>
      <c r="I110" s="58">
        <v>0</v>
      </c>
      <c r="J110" s="59">
        <f t="shared" si="11"/>
        <v>0</v>
      </c>
      <c r="K110" s="115"/>
      <c r="L110" s="60">
        <f t="shared" si="12"/>
        <v>0</v>
      </c>
      <c r="M110" s="44">
        <f t="shared" si="14"/>
        <v>146</v>
      </c>
      <c r="N110" s="46"/>
      <c r="P110" s="52"/>
      <c r="Q110" s="52"/>
    </row>
    <row r="111" spans="1:17" s="23" customFormat="1" x14ac:dyDescent="0.2">
      <c r="A111" s="46"/>
      <c r="B111" s="143">
        <f t="shared" si="13"/>
        <v>147</v>
      </c>
      <c r="C111" s="42"/>
      <c r="D111" s="144"/>
      <c r="E111" s="34" t="s">
        <v>112</v>
      </c>
      <c r="F111" s="56">
        <v>0</v>
      </c>
      <c r="G111" s="57">
        <v>0</v>
      </c>
      <c r="H111" s="58">
        <v>0</v>
      </c>
      <c r="I111" s="58">
        <v>0</v>
      </c>
      <c r="J111" s="59">
        <f t="shared" si="11"/>
        <v>0</v>
      </c>
      <c r="K111" s="115"/>
      <c r="L111" s="60">
        <f t="shared" si="12"/>
        <v>0</v>
      </c>
      <c r="M111" s="44">
        <f t="shared" si="14"/>
        <v>147</v>
      </c>
      <c r="N111" s="46"/>
      <c r="P111" s="52"/>
      <c r="Q111" s="52"/>
    </row>
    <row r="112" spans="1:17" s="23" customFormat="1" x14ac:dyDescent="0.2">
      <c r="A112" s="46"/>
      <c r="B112" s="143">
        <f t="shared" si="13"/>
        <v>148</v>
      </c>
      <c r="C112" s="42"/>
      <c r="D112" s="144"/>
      <c r="E112" s="34" t="s">
        <v>113</v>
      </c>
      <c r="F112" s="56">
        <v>124</v>
      </c>
      <c r="G112" s="57">
        <v>270</v>
      </c>
      <c r="H112" s="58">
        <v>7333</v>
      </c>
      <c r="I112" s="58">
        <v>764</v>
      </c>
      <c r="J112" s="59">
        <f t="shared" si="11"/>
        <v>8491</v>
      </c>
      <c r="K112" s="115"/>
      <c r="L112" s="60">
        <f t="shared" si="12"/>
        <v>8491</v>
      </c>
      <c r="M112" s="44">
        <f t="shared" si="14"/>
        <v>148</v>
      </c>
      <c r="N112" s="220">
        <v>43</v>
      </c>
      <c r="P112" s="52"/>
      <c r="Q112" s="52"/>
    </row>
    <row r="113" spans="1:17" s="23" customFormat="1" x14ac:dyDescent="0.2">
      <c r="A113" s="46"/>
      <c r="B113" s="143">
        <f t="shared" si="13"/>
        <v>149</v>
      </c>
      <c r="C113" s="42"/>
      <c r="D113" s="144"/>
      <c r="E113" s="34" t="s">
        <v>114</v>
      </c>
      <c r="F113" s="56">
        <v>39</v>
      </c>
      <c r="G113" s="57">
        <v>72</v>
      </c>
      <c r="H113" s="58">
        <v>1963</v>
      </c>
      <c r="I113" s="58">
        <v>204</v>
      </c>
      <c r="J113" s="59">
        <f t="shared" si="11"/>
        <v>2278</v>
      </c>
      <c r="K113" s="115"/>
      <c r="L113" s="60">
        <f t="shared" si="12"/>
        <v>2278</v>
      </c>
      <c r="M113" s="44">
        <f t="shared" si="14"/>
        <v>149</v>
      </c>
      <c r="N113" s="220"/>
      <c r="P113" s="52"/>
      <c r="Q113" s="52"/>
    </row>
    <row r="114" spans="1:17" s="23" customFormat="1" x14ac:dyDescent="0.2">
      <c r="A114" s="46"/>
      <c r="B114" s="143">
        <f t="shared" si="13"/>
        <v>150</v>
      </c>
      <c r="C114" s="42"/>
      <c r="D114" s="144"/>
      <c r="E114" s="34" t="s">
        <v>115</v>
      </c>
      <c r="F114" s="56">
        <v>13</v>
      </c>
      <c r="G114" s="57">
        <v>123</v>
      </c>
      <c r="H114" s="58">
        <v>1379</v>
      </c>
      <c r="I114" s="58">
        <v>107</v>
      </c>
      <c r="J114" s="59">
        <f t="shared" si="11"/>
        <v>1622</v>
      </c>
      <c r="K114" s="115"/>
      <c r="L114" s="60">
        <f t="shared" si="12"/>
        <v>1622</v>
      </c>
      <c r="M114" s="44">
        <f t="shared" si="14"/>
        <v>150</v>
      </c>
      <c r="N114" s="220"/>
      <c r="P114" s="52"/>
      <c r="Q114" s="52"/>
    </row>
    <row r="115" spans="1:17" s="23" customFormat="1" x14ac:dyDescent="0.2">
      <c r="A115" s="46"/>
      <c r="B115" s="143">
        <f>B114+1</f>
        <v>151</v>
      </c>
      <c r="C115" s="42"/>
      <c r="D115" s="34" t="s">
        <v>116</v>
      </c>
      <c r="E115" s="144"/>
      <c r="F115" s="149">
        <f t="shared" ref="F115:K115" si="15">SUM(F14:F114)</f>
        <v>551042</v>
      </c>
      <c r="G115" s="59">
        <f t="shared" si="15"/>
        <v>152180</v>
      </c>
      <c r="H115" s="59">
        <f t="shared" si="15"/>
        <v>368926</v>
      </c>
      <c r="I115" s="59">
        <f t="shared" si="15"/>
        <v>1624210</v>
      </c>
      <c r="J115" s="59">
        <f t="shared" si="15"/>
        <v>2696358</v>
      </c>
      <c r="K115" s="59">
        <f t="shared" si="15"/>
        <v>0</v>
      </c>
      <c r="L115" s="60">
        <f>SUM(L14:L114)</f>
        <v>2696358</v>
      </c>
      <c r="M115" s="44">
        <f>M114+1</f>
        <v>151</v>
      </c>
      <c r="N115" s="220"/>
      <c r="P115" s="52"/>
      <c r="Q115" s="52"/>
    </row>
    <row r="116" spans="1:17" s="23" customFormat="1" x14ac:dyDescent="0.2">
      <c r="A116" s="46"/>
      <c r="B116" s="37"/>
      <c r="C116" s="140"/>
      <c r="D116" s="141" t="s">
        <v>117</v>
      </c>
      <c r="F116" s="150"/>
      <c r="G116" s="66"/>
      <c r="H116" s="66"/>
      <c r="I116" s="66"/>
      <c r="J116" s="66"/>
      <c r="K116" s="66"/>
      <c r="L116" s="67"/>
      <c r="M116" s="39"/>
      <c r="N116" s="220"/>
      <c r="P116" s="52"/>
      <c r="Q116" s="52"/>
    </row>
    <row r="117" spans="1:17" s="23" customFormat="1" x14ac:dyDescent="0.2">
      <c r="A117" s="46"/>
      <c r="B117" s="37"/>
      <c r="C117" s="140"/>
      <c r="D117" s="141" t="s">
        <v>118</v>
      </c>
      <c r="F117" s="150"/>
      <c r="G117" s="66"/>
      <c r="H117" s="66"/>
      <c r="I117" s="66"/>
      <c r="J117" s="66"/>
      <c r="K117" s="66"/>
      <c r="L117" s="67"/>
      <c r="M117" s="39"/>
      <c r="N117" s="220"/>
      <c r="P117" s="52"/>
      <c r="Q117" s="52"/>
    </row>
    <row r="118" spans="1:17" s="23" customFormat="1" x14ac:dyDescent="0.2">
      <c r="A118" s="46"/>
      <c r="B118" s="143">
        <v>201</v>
      </c>
      <c r="C118" s="42"/>
      <c r="D118" s="144"/>
      <c r="E118" s="34" t="s">
        <v>119</v>
      </c>
      <c r="F118" s="56">
        <v>13753</v>
      </c>
      <c r="G118" s="57">
        <v>8404</v>
      </c>
      <c r="H118" s="58">
        <v>18824</v>
      </c>
      <c r="I118" s="58">
        <v>9921</v>
      </c>
      <c r="J118" s="59">
        <f t="shared" ref="J118:J132" si="16">SUM(F118:I118)</f>
        <v>50902</v>
      </c>
      <c r="K118" s="115"/>
      <c r="L118" s="60">
        <f t="shared" ref="L118:L132" si="17">+J118+K118</f>
        <v>50902</v>
      </c>
      <c r="M118" s="44">
        <v>201</v>
      </c>
      <c r="N118" s="220"/>
      <c r="P118" s="52"/>
      <c r="Q118" s="52"/>
    </row>
    <row r="119" spans="1:17" s="23" customFormat="1" x14ac:dyDescent="0.2">
      <c r="A119" s="46"/>
      <c r="B119" s="143">
        <f t="shared" ref="B119:B133" si="18">B118+1</f>
        <v>202</v>
      </c>
      <c r="C119" s="143" t="s">
        <v>82</v>
      </c>
      <c r="D119" s="144"/>
      <c r="E119" s="34" t="s">
        <v>120</v>
      </c>
      <c r="F119" s="56">
        <v>219853</v>
      </c>
      <c r="G119" s="57">
        <v>166605</v>
      </c>
      <c r="H119" s="58">
        <v>270734</v>
      </c>
      <c r="I119" s="58">
        <v>1752</v>
      </c>
      <c r="J119" s="59">
        <f t="shared" si="16"/>
        <v>658944</v>
      </c>
      <c r="K119" s="115"/>
      <c r="L119" s="60">
        <f t="shared" si="17"/>
        <v>658944</v>
      </c>
      <c r="M119" s="44">
        <f t="shared" ref="M119:M133" si="19">M118+1</f>
        <v>202</v>
      </c>
      <c r="N119" s="220"/>
      <c r="P119" s="52"/>
      <c r="Q119" s="52"/>
    </row>
    <row r="120" spans="1:17" s="23" customFormat="1" x14ac:dyDescent="0.2">
      <c r="A120" s="46"/>
      <c r="B120" s="143">
        <f t="shared" si="18"/>
        <v>203</v>
      </c>
      <c r="C120" s="143" t="s">
        <v>82</v>
      </c>
      <c r="D120" s="144"/>
      <c r="E120" s="34" t="s">
        <v>121</v>
      </c>
      <c r="F120" s="56">
        <v>232</v>
      </c>
      <c r="G120" s="57">
        <v>1000</v>
      </c>
      <c r="H120" s="58">
        <v>268</v>
      </c>
      <c r="I120" s="58">
        <v>0</v>
      </c>
      <c r="J120" s="59">
        <f t="shared" si="16"/>
        <v>1500</v>
      </c>
      <c r="K120" s="115"/>
      <c r="L120" s="60">
        <f t="shared" si="17"/>
        <v>1500</v>
      </c>
      <c r="M120" s="44">
        <f t="shared" si="19"/>
        <v>203</v>
      </c>
      <c r="N120" s="220"/>
      <c r="P120" s="52"/>
      <c r="Q120" s="52"/>
    </row>
    <row r="121" spans="1:17" s="23" customFormat="1" x14ac:dyDescent="0.2">
      <c r="A121" s="46"/>
      <c r="B121" s="143">
        <f t="shared" si="18"/>
        <v>204</v>
      </c>
      <c r="C121" s="42"/>
      <c r="D121" s="144"/>
      <c r="E121" s="34" t="s">
        <v>122</v>
      </c>
      <c r="F121" s="56">
        <v>648</v>
      </c>
      <c r="G121" s="57">
        <v>42</v>
      </c>
      <c r="H121" s="58">
        <v>0</v>
      </c>
      <c r="I121" s="58">
        <v>0</v>
      </c>
      <c r="J121" s="59">
        <f t="shared" si="16"/>
        <v>690</v>
      </c>
      <c r="K121" s="115"/>
      <c r="L121" s="60">
        <f t="shared" si="17"/>
        <v>690</v>
      </c>
      <c r="M121" s="44">
        <f t="shared" si="19"/>
        <v>204</v>
      </c>
      <c r="N121" s="220"/>
      <c r="P121" s="52"/>
      <c r="Q121" s="52"/>
    </row>
    <row r="122" spans="1:17" s="23" customFormat="1" x14ac:dyDescent="0.2">
      <c r="A122" s="46"/>
      <c r="B122" s="143">
        <f t="shared" si="18"/>
        <v>205</v>
      </c>
      <c r="C122" s="42"/>
      <c r="D122" s="144"/>
      <c r="E122" s="34" t="s">
        <v>123</v>
      </c>
      <c r="F122" s="145" t="s">
        <v>61</v>
      </c>
      <c r="G122" s="146" t="s">
        <v>61</v>
      </c>
      <c r="H122" s="146" t="s">
        <v>61</v>
      </c>
      <c r="I122" s="58">
        <v>92577</v>
      </c>
      <c r="J122" s="59">
        <f t="shared" si="16"/>
        <v>92577</v>
      </c>
      <c r="K122" s="115"/>
      <c r="L122" s="60">
        <f t="shared" si="17"/>
        <v>92577</v>
      </c>
      <c r="M122" s="44">
        <f t="shared" si="19"/>
        <v>205</v>
      </c>
      <c r="N122" s="220"/>
      <c r="P122" s="52"/>
      <c r="Q122" s="52"/>
    </row>
    <row r="123" spans="1:17" s="23" customFormat="1" x14ac:dyDescent="0.2">
      <c r="A123" s="216"/>
      <c r="B123" s="143">
        <f t="shared" si="18"/>
        <v>206</v>
      </c>
      <c r="C123" s="42"/>
      <c r="D123" s="144"/>
      <c r="E123" s="34" t="s">
        <v>124</v>
      </c>
      <c r="F123" s="145" t="s">
        <v>61</v>
      </c>
      <c r="G123" s="146" t="s">
        <v>61</v>
      </c>
      <c r="H123" s="146" t="s">
        <v>61</v>
      </c>
      <c r="I123" s="58">
        <v>2629</v>
      </c>
      <c r="J123" s="59">
        <f t="shared" si="16"/>
        <v>2629</v>
      </c>
      <c r="K123" s="115"/>
      <c r="L123" s="60">
        <f t="shared" si="17"/>
        <v>2629</v>
      </c>
      <c r="M123" s="44">
        <f t="shared" si="19"/>
        <v>206</v>
      </c>
      <c r="N123" s="220"/>
      <c r="P123" s="52"/>
      <c r="Q123" s="52"/>
    </row>
    <row r="124" spans="1:17" s="23" customFormat="1" x14ac:dyDescent="0.2">
      <c r="A124" s="216"/>
      <c r="B124" s="143">
        <f t="shared" si="18"/>
        <v>207</v>
      </c>
      <c r="C124" s="143" t="s">
        <v>82</v>
      </c>
      <c r="D124" s="144"/>
      <c r="E124" s="34" t="s">
        <v>125</v>
      </c>
      <c r="F124" s="145" t="s">
        <v>61</v>
      </c>
      <c r="G124" s="146" t="s">
        <v>61</v>
      </c>
      <c r="H124" s="58">
        <v>260285</v>
      </c>
      <c r="I124" s="146" t="s">
        <v>61</v>
      </c>
      <c r="J124" s="59">
        <f t="shared" si="16"/>
        <v>260285</v>
      </c>
      <c r="K124" s="115"/>
      <c r="L124" s="60">
        <f t="shared" si="17"/>
        <v>260285</v>
      </c>
      <c r="M124" s="44">
        <f t="shared" si="19"/>
        <v>207</v>
      </c>
      <c r="N124" s="220"/>
      <c r="P124" s="52"/>
      <c r="Q124" s="52"/>
    </row>
    <row r="125" spans="1:17" s="23" customFormat="1" x14ac:dyDescent="0.2">
      <c r="A125" s="216"/>
      <c r="B125" s="143">
        <f t="shared" si="18"/>
        <v>208</v>
      </c>
      <c r="C125" s="143" t="s">
        <v>82</v>
      </c>
      <c r="D125" s="144"/>
      <c r="E125" s="34" t="s">
        <v>126</v>
      </c>
      <c r="F125" s="145" t="s">
        <v>61</v>
      </c>
      <c r="G125" s="146" t="s">
        <v>61</v>
      </c>
      <c r="H125" s="58">
        <v>-242</v>
      </c>
      <c r="I125" s="146" t="s">
        <v>61</v>
      </c>
      <c r="J125" s="59">
        <f t="shared" si="16"/>
        <v>-242</v>
      </c>
      <c r="K125" s="115"/>
      <c r="L125" s="60">
        <f t="shared" si="17"/>
        <v>-242</v>
      </c>
      <c r="M125" s="44">
        <f t="shared" si="19"/>
        <v>208</v>
      </c>
      <c r="N125" s="220"/>
      <c r="P125" s="52"/>
      <c r="Q125" s="52"/>
    </row>
    <row r="126" spans="1:17" s="23" customFormat="1" x14ac:dyDescent="0.2">
      <c r="A126" s="216"/>
      <c r="B126" s="143">
        <f t="shared" si="18"/>
        <v>209</v>
      </c>
      <c r="C126" s="42"/>
      <c r="D126" s="144"/>
      <c r="E126" s="34" t="s">
        <v>127</v>
      </c>
      <c r="F126" s="145" t="s">
        <v>61</v>
      </c>
      <c r="G126" s="146" t="s">
        <v>61</v>
      </c>
      <c r="H126" s="58">
        <v>0</v>
      </c>
      <c r="I126" s="146" t="s">
        <v>61</v>
      </c>
      <c r="J126" s="59">
        <f t="shared" si="16"/>
        <v>0</v>
      </c>
      <c r="K126" s="115"/>
      <c r="L126" s="60">
        <f t="shared" si="17"/>
        <v>0</v>
      </c>
      <c r="M126" s="44">
        <f t="shared" si="19"/>
        <v>209</v>
      </c>
      <c r="N126" s="220"/>
      <c r="P126" s="52"/>
      <c r="Q126" s="52"/>
    </row>
    <row r="127" spans="1:17" s="23" customFormat="1" x14ac:dyDescent="0.2">
      <c r="A127" s="216"/>
      <c r="B127" s="143">
        <f t="shared" si="18"/>
        <v>210</v>
      </c>
      <c r="C127" s="42"/>
      <c r="D127" s="144"/>
      <c r="E127" s="34" t="s">
        <v>128</v>
      </c>
      <c r="F127" s="145" t="s">
        <v>61</v>
      </c>
      <c r="G127" s="146" t="s">
        <v>61</v>
      </c>
      <c r="H127" s="58">
        <v>0</v>
      </c>
      <c r="I127" s="146" t="s">
        <v>61</v>
      </c>
      <c r="J127" s="59">
        <f t="shared" si="16"/>
        <v>0</v>
      </c>
      <c r="K127" s="115"/>
      <c r="L127" s="60">
        <f t="shared" si="17"/>
        <v>0</v>
      </c>
      <c r="M127" s="44">
        <f t="shared" si="19"/>
        <v>210</v>
      </c>
      <c r="N127" s="220"/>
      <c r="P127" s="52"/>
      <c r="Q127" s="52"/>
    </row>
    <row r="128" spans="1:17" s="23" customFormat="1" x14ac:dyDescent="0.2">
      <c r="A128" s="216"/>
      <c r="B128" s="143">
        <f t="shared" si="18"/>
        <v>211</v>
      </c>
      <c r="C128" s="143" t="s">
        <v>82</v>
      </c>
      <c r="D128" s="144"/>
      <c r="E128" s="34" t="s">
        <v>129</v>
      </c>
      <c r="F128" s="145" t="s">
        <v>61</v>
      </c>
      <c r="G128" s="146" t="s">
        <v>61</v>
      </c>
      <c r="H128" s="58">
        <v>0</v>
      </c>
      <c r="I128" s="146" t="s">
        <v>61</v>
      </c>
      <c r="J128" s="59">
        <f t="shared" si="16"/>
        <v>0</v>
      </c>
      <c r="K128" s="115"/>
      <c r="L128" s="60">
        <f t="shared" si="17"/>
        <v>0</v>
      </c>
      <c r="M128" s="44">
        <f t="shared" si="19"/>
        <v>211</v>
      </c>
      <c r="N128" s="220"/>
      <c r="P128" s="52"/>
      <c r="Q128" s="52"/>
    </row>
    <row r="129" spans="1:17" s="23" customFormat="1" x14ac:dyDescent="0.2">
      <c r="A129" s="216"/>
      <c r="B129" s="143">
        <f t="shared" si="18"/>
        <v>212</v>
      </c>
      <c r="C129" s="143" t="s">
        <v>82</v>
      </c>
      <c r="D129" s="144"/>
      <c r="E129" s="34" t="s">
        <v>130</v>
      </c>
      <c r="F129" s="145" t="s">
        <v>61</v>
      </c>
      <c r="G129" s="146" t="s">
        <v>61</v>
      </c>
      <c r="H129" s="58">
        <v>0</v>
      </c>
      <c r="I129" s="146" t="s">
        <v>61</v>
      </c>
      <c r="J129" s="59">
        <f t="shared" si="16"/>
        <v>0</v>
      </c>
      <c r="K129" s="115"/>
      <c r="L129" s="60">
        <f t="shared" si="17"/>
        <v>0</v>
      </c>
      <c r="M129" s="44">
        <f t="shared" si="19"/>
        <v>212</v>
      </c>
      <c r="N129" s="220"/>
      <c r="P129" s="52"/>
      <c r="Q129" s="52"/>
    </row>
    <row r="130" spans="1:17" s="23" customFormat="1" x14ac:dyDescent="0.2">
      <c r="A130" s="216"/>
      <c r="B130" s="143">
        <f t="shared" si="18"/>
        <v>213</v>
      </c>
      <c r="C130" s="143" t="s">
        <v>82</v>
      </c>
      <c r="D130" s="144"/>
      <c r="E130" s="34" t="s">
        <v>131</v>
      </c>
      <c r="F130" s="145" t="s">
        <v>61</v>
      </c>
      <c r="G130" s="146" t="s">
        <v>61</v>
      </c>
      <c r="H130" s="146" t="s">
        <v>61</v>
      </c>
      <c r="I130" s="58">
        <v>567525</v>
      </c>
      <c r="J130" s="59">
        <f t="shared" si="16"/>
        <v>567525</v>
      </c>
      <c r="K130" s="115"/>
      <c r="L130" s="60">
        <f t="shared" si="17"/>
        <v>567525</v>
      </c>
      <c r="M130" s="44">
        <f t="shared" si="19"/>
        <v>213</v>
      </c>
      <c r="N130" s="220"/>
      <c r="P130" s="52"/>
      <c r="Q130" s="52"/>
    </row>
    <row r="131" spans="1:17" s="23" customFormat="1" x14ac:dyDescent="0.2">
      <c r="A131" s="216"/>
      <c r="B131" s="143">
        <f t="shared" si="18"/>
        <v>214</v>
      </c>
      <c r="C131" s="42"/>
      <c r="D131" s="144"/>
      <c r="E131" s="34" t="s">
        <v>132</v>
      </c>
      <c r="F131" s="145" t="s">
        <v>61</v>
      </c>
      <c r="G131" s="146" t="s">
        <v>61</v>
      </c>
      <c r="H131" s="58">
        <v>5067</v>
      </c>
      <c r="I131" s="146" t="s">
        <v>61</v>
      </c>
      <c r="J131" s="59">
        <f t="shared" si="16"/>
        <v>5067</v>
      </c>
      <c r="K131" s="115"/>
      <c r="L131" s="60">
        <f t="shared" si="17"/>
        <v>5067</v>
      </c>
      <c r="M131" s="44">
        <f t="shared" si="19"/>
        <v>214</v>
      </c>
      <c r="N131" s="220"/>
      <c r="P131" s="52"/>
      <c r="Q131" s="52"/>
    </row>
    <row r="132" spans="1:17" s="23" customFormat="1" x14ac:dyDescent="0.2">
      <c r="A132" s="216"/>
      <c r="B132" s="143">
        <f t="shared" si="18"/>
        <v>215</v>
      </c>
      <c r="C132" s="42"/>
      <c r="D132" s="144"/>
      <c r="E132" s="34" t="s">
        <v>133</v>
      </c>
      <c r="F132" s="145" t="s">
        <v>61</v>
      </c>
      <c r="G132" s="146" t="s">
        <v>61</v>
      </c>
      <c r="H132" s="58">
        <v>0</v>
      </c>
      <c r="I132" s="146" t="s">
        <v>61</v>
      </c>
      <c r="J132" s="59">
        <f t="shared" si="16"/>
        <v>0</v>
      </c>
      <c r="K132" s="115"/>
      <c r="L132" s="60">
        <f t="shared" si="17"/>
        <v>0</v>
      </c>
      <c r="M132" s="44">
        <f t="shared" si="19"/>
        <v>215</v>
      </c>
      <c r="N132" s="220"/>
      <c r="P132" s="52"/>
      <c r="Q132" s="52"/>
    </row>
    <row r="133" spans="1:17" s="23" customFormat="1" ht="12" thickBot="1" x14ac:dyDescent="0.25">
      <c r="A133" s="216"/>
      <c r="B133" s="143">
        <f t="shared" si="18"/>
        <v>216</v>
      </c>
      <c r="C133" s="143" t="s">
        <v>82</v>
      </c>
      <c r="D133" s="144"/>
      <c r="E133" s="34" t="s">
        <v>134</v>
      </c>
      <c r="F133" s="151" t="s">
        <v>61</v>
      </c>
      <c r="G133" s="152" t="s">
        <v>61</v>
      </c>
      <c r="H133" s="75">
        <v>-23518</v>
      </c>
      <c r="I133" s="152" t="s">
        <v>61</v>
      </c>
      <c r="J133" s="126">
        <f>SUM(F133:I133)</f>
        <v>-23518</v>
      </c>
      <c r="K133" s="152"/>
      <c r="L133" s="127">
        <f>+J133+K133</f>
        <v>-23518</v>
      </c>
      <c r="M133" s="44">
        <f t="shared" si="19"/>
        <v>216</v>
      </c>
      <c r="N133" s="220"/>
      <c r="P133" s="52"/>
      <c r="Q133" s="52"/>
    </row>
    <row r="134" spans="1:17" s="23" customFormat="1" x14ac:dyDescent="0.2">
      <c r="A134" s="79"/>
      <c r="B134" s="80"/>
      <c r="C134" s="80"/>
      <c r="D134" s="28"/>
      <c r="E134" s="31"/>
      <c r="F134" s="153"/>
      <c r="G134" s="153"/>
      <c r="H134" s="81"/>
      <c r="I134" s="153"/>
      <c r="J134" s="81"/>
      <c r="K134" s="153"/>
      <c r="L134" s="132"/>
      <c r="M134" s="80"/>
      <c r="N134" s="79"/>
      <c r="P134" s="52"/>
      <c r="Q134" s="52"/>
    </row>
    <row r="135" spans="1:17" s="23" customFormat="1" x14ac:dyDescent="0.2">
      <c r="A135" s="221"/>
      <c r="B135" s="20" t="s">
        <v>63</v>
      </c>
      <c r="C135" s="21"/>
      <c r="D135" s="21"/>
      <c r="E135" s="21"/>
      <c r="F135" s="133"/>
      <c r="G135" s="133"/>
      <c r="H135" s="133"/>
      <c r="I135" s="133"/>
      <c r="J135" s="133"/>
      <c r="K135" s="133"/>
      <c r="L135" s="133"/>
      <c r="M135" s="22"/>
      <c r="N135" s="221">
        <v>44</v>
      </c>
      <c r="P135" s="52"/>
      <c r="Q135" s="52"/>
    </row>
    <row r="136" spans="1:17" s="23" customFormat="1" x14ac:dyDescent="0.2">
      <c r="A136" s="221"/>
      <c r="B136" s="24" t="s">
        <v>1</v>
      </c>
      <c r="C136" s="25"/>
      <c r="D136" s="25"/>
      <c r="E136" s="25"/>
      <c r="F136" s="135"/>
      <c r="G136" s="135"/>
      <c r="H136" s="135"/>
      <c r="I136" s="135"/>
      <c r="J136" s="135"/>
      <c r="K136" s="135"/>
      <c r="L136" s="135"/>
      <c r="M136" s="26"/>
      <c r="N136" s="221"/>
      <c r="P136" s="52"/>
      <c r="Q136" s="52"/>
    </row>
    <row r="137" spans="1:17" s="23" customFormat="1" x14ac:dyDescent="0.2">
      <c r="A137" s="221"/>
      <c r="B137" s="137"/>
      <c r="C137" s="138"/>
      <c r="D137" s="138"/>
      <c r="E137" s="138"/>
      <c r="F137" s="138"/>
      <c r="G137" s="138"/>
      <c r="H137" s="138"/>
      <c r="I137" s="138"/>
      <c r="J137" s="138"/>
      <c r="K137" s="138"/>
      <c r="L137" s="138"/>
      <c r="M137" s="139"/>
      <c r="N137" s="221"/>
      <c r="P137" s="52"/>
      <c r="Q137" s="52"/>
    </row>
    <row r="138" spans="1:17" s="23" customFormat="1" x14ac:dyDescent="0.2">
      <c r="A138" s="221"/>
      <c r="B138" s="37"/>
      <c r="C138" s="37"/>
      <c r="D138" s="38"/>
      <c r="E138" s="39"/>
      <c r="F138" s="37"/>
      <c r="G138" s="37"/>
      <c r="H138" s="37"/>
      <c r="I138" s="37"/>
      <c r="J138" s="37"/>
      <c r="K138" s="37"/>
      <c r="L138" s="37"/>
      <c r="M138" s="37"/>
      <c r="N138" s="221"/>
      <c r="P138" s="52"/>
      <c r="Q138" s="52"/>
    </row>
    <row r="139" spans="1:17" s="23" customFormat="1" x14ac:dyDescent="0.2">
      <c r="A139" s="221"/>
      <c r="B139" s="37"/>
      <c r="C139" s="37"/>
      <c r="D139" s="38"/>
      <c r="E139" s="39"/>
      <c r="F139" s="37"/>
      <c r="G139" s="37" t="s">
        <v>4</v>
      </c>
      <c r="H139" s="37"/>
      <c r="I139" s="37"/>
      <c r="J139" s="37" t="s">
        <v>5</v>
      </c>
      <c r="K139" s="37"/>
      <c r="L139" s="37"/>
      <c r="M139" s="37"/>
      <c r="N139" s="221"/>
      <c r="P139" s="52"/>
      <c r="Q139" s="52"/>
    </row>
    <row r="140" spans="1:17" s="23" customFormat="1" x14ac:dyDescent="0.2">
      <c r="A140" s="221"/>
      <c r="B140" s="37" t="s">
        <v>6</v>
      </c>
      <c r="C140" s="37" t="s">
        <v>7</v>
      </c>
      <c r="D140" s="38"/>
      <c r="E140" s="39" t="s">
        <v>8</v>
      </c>
      <c r="F140" s="37" t="s">
        <v>9</v>
      </c>
      <c r="G140" s="37" t="s">
        <v>10</v>
      </c>
      <c r="H140" s="37" t="s">
        <v>11</v>
      </c>
      <c r="I140" s="37" t="s">
        <v>12</v>
      </c>
      <c r="J140" s="37" t="s">
        <v>13</v>
      </c>
      <c r="K140" s="37" t="s">
        <v>14</v>
      </c>
      <c r="L140" s="37" t="s">
        <v>5</v>
      </c>
      <c r="M140" s="37" t="s">
        <v>6</v>
      </c>
      <c r="N140" s="221"/>
      <c r="P140" s="52"/>
      <c r="Q140" s="52"/>
    </row>
    <row r="141" spans="1:17" s="23" customFormat="1" x14ac:dyDescent="0.2">
      <c r="A141" s="221"/>
      <c r="B141" s="37" t="s">
        <v>15</v>
      </c>
      <c r="C141" s="37" t="s">
        <v>16</v>
      </c>
      <c r="D141" s="38"/>
      <c r="E141" s="39"/>
      <c r="F141" s="37" t="s">
        <v>17</v>
      </c>
      <c r="G141" s="37" t="s">
        <v>18</v>
      </c>
      <c r="H141" s="37" t="s">
        <v>19</v>
      </c>
      <c r="I141" s="37"/>
      <c r="J141" s="37" t="s">
        <v>20</v>
      </c>
      <c r="K141" s="37"/>
      <c r="L141" s="37"/>
      <c r="M141" s="37" t="s">
        <v>15</v>
      </c>
      <c r="N141" s="221"/>
      <c r="P141" s="52"/>
      <c r="Q141" s="52"/>
    </row>
    <row r="142" spans="1:17" s="23" customFormat="1" ht="12" thickBot="1" x14ac:dyDescent="0.25">
      <c r="A142" s="221"/>
      <c r="B142" s="42"/>
      <c r="C142" s="42"/>
      <c r="D142" s="43"/>
      <c r="E142" s="44" t="s">
        <v>21</v>
      </c>
      <c r="F142" s="37" t="s">
        <v>22</v>
      </c>
      <c r="G142" s="37" t="s">
        <v>23</v>
      </c>
      <c r="H142" s="37" t="s">
        <v>24</v>
      </c>
      <c r="I142" s="37" t="s">
        <v>25</v>
      </c>
      <c r="J142" s="37" t="s">
        <v>26</v>
      </c>
      <c r="K142" s="37" t="s">
        <v>27</v>
      </c>
      <c r="L142" s="37" t="s">
        <v>28</v>
      </c>
      <c r="M142" s="42"/>
      <c r="N142" s="221"/>
      <c r="P142" s="52"/>
      <c r="Q142" s="52"/>
    </row>
    <row r="143" spans="1:17" s="23" customFormat="1" x14ac:dyDescent="0.2">
      <c r="A143" s="221"/>
      <c r="B143" s="48"/>
      <c r="C143" s="48"/>
      <c r="D143" s="154" t="s">
        <v>135</v>
      </c>
      <c r="E143" s="31"/>
      <c r="F143" s="49"/>
      <c r="G143" s="50"/>
      <c r="H143" s="50"/>
      <c r="I143" s="50"/>
      <c r="J143" s="50"/>
      <c r="K143" s="50"/>
      <c r="L143" s="51"/>
      <c r="M143" s="142"/>
      <c r="N143" s="221"/>
      <c r="P143" s="52"/>
      <c r="Q143" s="52"/>
    </row>
    <row r="144" spans="1:17" s="23" customFormat="1" x14ac:dyDescent="0.2">
      <c r="A144" s="221"/>
      <c r="B144" s="143">
        <v>217</v>
      </c>
      <c r="C144" s="42"/>
      <c r="D144" s="34"/>
      <c r="E144" s="34" t="s">
        <v>136</v>
      </c>
      <c r="F144" s="56">
        <v>0</v>
      </c>
      <c r="G144" s="57">
        <v>0</v>
      </c>
      <c r="H144" s="58">
        <v>0</v>
      </c>
      <c r="I144" s="58">
        <v>0</v>
      </c>
      <c r="J144" s="59">
        <f>SUM(F144:I144)</f>
        <v>0</v>
      </c>
      <c r="K144" s="115"/>
      <c r="L144" s="60">
        <f>+J144+K144</f>
        <v>0</v>
      </c>
      <c r="M144" s="44">
        <v>217</v>
      </c>
      <c r="N144" s="221"/>
      <c r="P144" s="52"/>
      <c r="Q144" s="52"/>
    </row>
    <row r="145" spans="1:17" s="23" customFormat="1" x14ac:dyDescent="0.2">
      <c r="A145" s="221"/>
      <c r="B145" s="143">
        <f>B144+1</f>
        <v>218</v>
      </c>
      <c r="C145" s="42"/>
      <c r="D145" s="34"/>
      <c r="E145" s="34" t="s">
        <v>35</v>
      </c>
      <c r="F145" s="56">
        <v>0</v>
      </c>
      <c r="G145" s="57">
        <v>1648</v>
      </c>
      <c r="H145" s="58">
        <v>27</v>
      </c>
      <c r="I145" s="58">
        <v>409</v>
      </c>
      <c r="J145" s="59">
        <f>SUM(F145:I145)</f>
        <v>2084</v>
      </c>
      <c r="K145" s="115"/>
      <c r="L145" s="60">
        <f>+J145+K145</f>
        <v>2084</v>
      </c>
      <c r="M145" s="44">
        <f>M144+1</f>
        <v>218</v>
      </c>
      <c r="N145" s="221"/>
      <c r="P145" s="52"/>
      <c r="Q145" s="52"/>
    </row>
    <row r="146" spans="1:17" s="23" customFormat="1" x14ac:dyDescent="0.2">
      <c r="A146" s="46"/>
      <c r="B146" s="143">
        <f>B145+1</f>
        <v>219</v>
      </c>
      <c r="C146" s="42"/>
      <c r="D146" s="34" t="s">
        <v>137</v>
      </c>
      <c r="E146" s="144"/>
      <c r="F146" s="149">
        <f t="shared" ref="F146:L146" si="20">SUM(F118:F145)</f>
        <v>234486</v>
      </c>
      <c r="G146" s="155">
        <f t="shared" si="20"/>
        <v>177699</v>
      </c>
      <c r="H146" s="156">
        <f t="shared" si="20"/>
        <v>531445</v>
      </c>
      <c r="I146" s="156">
        <f t="shared" si="20"/>
        <v>674813</v>
      </c>
      <c r="J146" s="156">
        <f t="shared" si="20"/>
        <v>1618443</v>
      </c>
      <c r="K146" s="156">
        <f t="shared" si="20"/>
        <v>0</v>
      </c>
      <c r="L146" s="157">
        <f t="shared" si="20"/>
        <v>1618443</v>
      </c>
      <c r="M146" s="44">
        <f>M145+1</f>
        <v>219</v>
      </c>
      <c r="N146" s="221"/>
      <c r="P146" s="52"/>
      <c r="Q146" s="52"/>
    </row>
    <row r="147" spans="1:17" s="23" customFormat="1" x14ac:dyDescent="0.2">
      <c r="A147" s="46"/>
      <c r="B147" s="37"/>
      <c r="C147" s="48"/>
      <c r="D147" s="141" t="s">
        <v>138</v>
      </c>
      <c r="E147" s="31"/>
      <c r="F147" s="64"/>
      <c r="G147" s="158"/>
      <c r="H147" s="159"/>
      <c r="I147" s="159"/>
      <c r="J147" s="159"/>
      <c r="K147" s="159"/>
      <c r="L147" s="160"/>
      <c r="M147" s="39"/>
      <c r="N147" s="221"/>
      <c r="P147" s="52"/>
      <c r="Q147" s="52"/>
    </row>
    <row r="148" spans="1:17" s="23" customFormat="1" x14ac:dyDescent="0.2">
      <c r="A148" s="46"/>
      <c r="B148" s="143">
        <v>220</v>
      </c>
      <c r="C148" s="42"/>
      <c r="D148" s="34"/>
      <c r="E148" s="34" t="s">
        <v>119</v>
      </c>
      <c r="F148" s="56">
        <v>9824</v>
      </c>
      <c r="G148" s="57">
        <v>5332</v>
      </c>
      <c r="H148" s="58">
        <v>13321</v>
      </c>
      <c r="I148" s="58">
        <v>7086</v>
      </c>
      <c r="J148" s="59">
        <f t="shared" ref="J148:J165" si="21">SUM(F148:I148)</f>
        <v>35563</v>
      </c>
      <c r="K148" s="69" t="s">
        <v>61</v>
      </c>
      <c r="L148" s="60">
        <f t="shared" ref="L148:L165" si="22">+J148</f>
        <v>35563</v>
      </c>
      <c r="M148" s="44">
        <v>220</v>
      </c>
      <c r="N148" s="221"/>
      <c r="P148" s="52"/>
      <c r="Q148" s="52"/>
    </row>
    <row r="149" spans="1:17" s="23" customFormat="1" x14ac:dyDescent="0.2">
      <c r="A149" s="46"/>
      <c r="B149" s="143">
        <f t="shared" ref="B149:B164" si="23">B148+1</f>
        <v>221</v>
      </c>
      <c r="C149" s="143" t="s">
        <v>82</v>
      </c>
      <c r="D149" s="34"/>
      <c r="E149" s="34" t="s">
        <v>120</v>
      </c>
      <c r="F149" s="56">
        <v>141548</v>
      </c>
      <c r="G149" s="57">
        <v>195598</v>
      </c>
      <c r="H149" s="58">
        <v>75613</v>
      </c>
      <c r="I149" s="58">
        <v>42227</v>
      </c>
      <c r="J149" s="59">
        <f t="shared" si="21"/>
        <v>454986</v>
      </c>
      <c r="K149" s="69" t="s">
        <v>61</v>
      </c>
      <c r="L149" s="60">
        <f t="shared" si="22"/>
        <v>454986</v>
      </c>
      <c r="M149" s="44">
        <f t="shared" ref="M149:M164" si="24">M148+1</f>
        <v>221</v>
      </c>
      <c r="N149" s="221"/>
      <c r="P149" s="52"/>
      <c r="Q149" s="52"/>
    </row>
    <row r="150" spans="1:17" s="23" customFormat="1" x14ac:dyDescent="0.2">
      <c r="A150" s="46"/>
      <c r="B150" s="143">
        <f t="shared" si="23"/>
        <v>222</v>
      </c>
      <c r="C150" s="143" t="s">
        <v>82</v>
      </c>
      <c r="D150" s="34"/>
      <c r="E150" s="34" t="s">
        <v>121</v>
      </c>
      <c r="F150" s="56">
        <v>166</v>
      </c>
      <c r="G150" s="57">
        <v>714</v>
      </c>
      <c r="H150" s="58">
        <v>192</v>
      </c>
      <c r="I150" s="58">
        <v>0</v>
      </c>
      <c r="J150" s="59">
        <f t="shared" si="21"/>
        <v>1072</v>
      </c>
      <c r="K150" s="69" t="s">
        <v>61</v>
      </c>
      <c r="L150" s="60">
        <f t="shared" si="22"/>
        <v>1072</v>
      </c>
      <c r="M150" s="44">
        <f t="shared" si="24"/>
        <v>222</v>
      </c>
      <c r="N150" s="221"/>
      <c r="P150" s="52"/>
      <c r="Q150" s="52"/>
    </row>
    <row r="151" spans="1:17" s="23" customFormat="1" x14ac:dyDescent="0.2">
      <c r="A151" s="46"/>
      <c r="B151" s="143">
        <f t="shared" si="23"/>
        <v>223</v>
      </c>
      <c r="C151" s="42"/>
      <c r="D151" s="34"/>
      <c r="E151" s="34" t="s">
        <v>122</v>
      </c>
      <c r="F151" s="56">
        <v>80</v>
      </c>
      <c r="G151" s="57">
        <v>0</v>
      </c>
      <c r="H151" s="58">
        <v>0</v>
      </c>
      <c r="I151" s="58">
        <v>22311</v>
      </c>
      <c r="J151" s="59">
        <f t="shared" si="21"/>
        <v>22391</v>
      </c>
      <c r="K151" s="69" t="s">
        <v>61</v>
      </c>
      <c r="L151" s="60">
        <f t="shared" si="22"/>
        <v>22391</v>
      </c>
      <c r="M151" s="44">
        <f t="shared" si="24"/>
        <v>223</v>
      </c>
      <c r="N151" s="221"/>
      <c r="P151" s="52"/>
      <c r="Q151" s="52"/>
    </row>
    <row r="152" spans="1:17" s="23" customFormat="1" x14ac:dyDescent="0.2">
      <c r="A152" s="46"/>
      <c r="B152" s="143">
        <f t="shared" si="23"/>
        <v>224</v>
      </c>
      <c r="C152" s="42"/>
      <c r="D152" s="34"/>
      <c r="E152" s="34" t="s">
        <v>123</v>
      </c>
      <c r="F152" s="161" t="s">
        <v>61</v>
      </c>
      <c r="G152" s="162" t="s">
        <v>61</v>
      </c>
      <c r="H152" s="163" t="s">
        <v>61</v>
      </c>
      <c r="I152" s="58">
        <v>61194</v>
      </c>
      <c r="J152" s="59">
        <f t="shared" si="21"/>
        <v>61194</v>
      </c>
      <c r="K152" s="69" t="s">
        <v>61</v>
      </c>
      <c r="L152" s="60">
        <f t="shared" si="22"/>
        <v>61194</v>
      </c>
      <c r="M152" s="44">
        <f t="shared" si="24"/>
        <v>224</v>
      </c>
      <c r="N152" s="221"/>
      <c r="P152" s="52"/>
      <c r="Q152" s="52"/>
    </row>
    <row r="153" spans="1:17" s="23" customFormat="1" x14ac:dyDescent="0.2">
      <c r="A153" s="141"/>
      <c r="B153" s="143">
        <f t="shared" si="23"/>
        <v>225</v>
      </c>
      <c r="C153" s="42"/>
      <c r="D153" s="34"/>
      <c r="E153" s="34" t="s">
        <v>124</v>
      </c>
      <c r="F153" s="161" t="s">
        <v>61</v>
      </c>
      <c r="G153" s="162" t="s">
        <v>61</v>
      </c>
      <c r="H153" s="163" t="s">
        <v>61</v>
      </c>
      <c r="I153" s="58">
        <v>1702</v>
      </c>
      <c r="J153" s="59">
        <f t="shared" si="21"/>
        <v>1702</v>
      </c>
      <c r="K153" s="69" t="s">
        <v>61</v>
      </c>
      <c r="L153" s="60">
        <f t="shared" si="22"/>
        <v>1702</v>
      </c>
      <c r="M153" s="44">
        <f t="shared" si="24"/>
        <v>225</v>
      </c>
      <c r="N153" s="221"/>
      <c r="P153" s="52"/>
      <c r="Q153" s="52"/>
    </row>
    <row r="154" spans="1:17" s="23" customFormat="1" x14ac:dyDescent="0.2">
      <c r="A154" s="141"/>
      <c r="B154" s="143">
        <f t="shared" si="23"/>
        <v>226</v>
      </c>
      <c r="C154" s="143" t="s">
        <v>82</v>
      </c>
      <c r="D154" s="34"/>
      <c r="E154" s="34" t="s">
        <v>125</v>
      </c>
      <c r="F154" s="161" t="s">
        <v>61</v>
      </c>
      <c r="G154" s="162" t="s">
        <v>61</v>
      </c>
      <c r="H154" s="58">
        <v>258255</v>
      </c>
      <c r="I154" s="58">
        <v>0</v>
      </c>
      <c r="J154" s="59">
        <f t="shared" si="21"/>
        <v>258255</v>
      </c>
      <c r="K154" s="69" t="s">
        <v>61</v>
      </c>
      <c r="L154" s="60">
        <f t="shared" si="22"/>
        <v>258255</v>
      </c>
      <c r="M154" s="44">
        <f t="shared" si="24"/>
        <v>226</v>
      </c>
      <c r="N154" s="221"/>
      <c r="P154" s="52"/>
      <c r="Q154" s="52"/>
    </row>
    <row r="155" spans="1:17" s="23" customFormat="1" x14ac:dyDescent="0.2">
      <c r="A155" s="46"/>
      <c r="B155" s="143">
        <f t="shared" si="23"/>
        <v>227</v>
      </c>
      <c r="C155" s="143" t="s">
        <v>82</v>
      </c>
      <c r="D155" s="34"/>
      <c r="E155" s="34" t="s">
        <v>126</v>
      </c>
      <c r="F155" s="161" t="s">
        <v>61</v>
      </c>
      <c r="G155" s="162" t="s">
        <v>61</v>
      </c>
      <c r="H155" s="58">
        <v>-72499</v>
      </c>
      <c r="I155" s="163" t="s">
        <v>61</v>
      </c>
      <c r="J155" s="59">
        <f t="shared" si="21"/>
        <v>-72499</v>
      </c>
      <c r="K155" s="69" t="s">
        <v>61</v>
      </c>
      <c r="L155" s="60">
        <f t="shared" si="22"/>
        <v>-72499</v>
      </c>
      <c r="M155" s="44">
        <f t="shared" si="24"/>
        <v>227</v>
      </c>
      <c r="N155" s="221"/>
      <c r="P155" s="52"/>
      <c r="Q155" s="52"/>
    </row>
    <row r="156" spans="1:17" s="23" customFormat="1" x14ac:dyDescent="0.2">
      <c r="A156" s="46"/>
      <c r="B156" s="143">
        <f t="shared" si="23"/>
        <v>228</v>
      </c>
      <c r="C156" s="42"/>
      <c r="D156" s="34"/>
      <c r="E156" s="34" t="s">
        <v>127</v>
      </c>
      <c r="F156" s="161" t="s">
        <v>61</v>
      </c>
      <c r="G156" s="162" t="s">
        <v>61</v>
      </c>
      <c r="H156" s="58">
        <v>0</v>
      </c>
      <c r="I156" s="163" t="s">
        <v>61</v>
      </c>
      <c r="J156" s="59">
        <f t="shared" si="21"/>
        <v>0</v>
      </c>
      <c r="K156" s="69" t="s">
        <v>61</v>
      </c>
      <c r="L156" s="60">
        <f t="shared" si="22"/>
        <v>0</v>
      </c>
      <c r="M156" s="44">
        <f t="shared" si="24"/>
        <v>228</v>
      </c>
      <c r="N156" s="221"/>
      <c r="P156" s="52"/>
      <c r="Q156" s="52"/>
    </row>
    <row r="157" spans="1:17" s="23" customFormat="1" x14ac:dyDescent="0.2">
      <c r="A157" s="46"/>
      <c r="B157" s="143">
        <f t="shared" si="23"/>
        <v>229</v>
      </c>
      <c r="C157" s="42"/>
      <c r="D157" s="34"/>
      <c r="E157" s="34" t="s">
        <v>128</v>
      </c>
      <c r="F157" s="161" t="s">
        <v>61</v>
      </c>
      <c r="G157" s="162" t="s">
        <v>61</v>
      </c>
      <c r="H157" s="58">
        <v>0</v>
      </c>
      <c r="I157" s="163" t="s">
        <v>61</v>
      </c>
      <c r="J157" s="59">
        <f t="shared" si="21"/>
        <v>0</v>
      </c>
      <c r="K157" s="69" t="s">
        <v>61</v>
      </c>
      <c r="L157" s="60">
        <f t="shared" si="22"/>
        <v>0</v>
      </c>
      <c r="M157" s="44">
        <f t="shared" si="24"/>
        <v>229</v>
      </c>
      <c r="N157" s="221"/>
      <c r="P157" s="52"/>
      <c r="Q157" s="52"/>
    </row>
    <row r="158" spans="1:17" s="23" customFormat="1" x14ac:dyDescent="0.2">
      <c r="A158" s="46"/>
      <c r="B158" s="143">
        <f t="shared" si="23"/>
        <v>230</v>
      </c>
      <c r="C158" s="143" t="s">
        <v>82</v>
      </c>
      <c r="D158" s="34"/>
      <c r="E158" s="34" t="s">
        <v>129</v>
      </c>
      <c r="F158" s="161" t="s">
        <v>61</v>
      </c>
      <c r="G158" s="162" t="s">
        <v>61</v>
      </c>
      <c r="H158" s="58">
        <v>406629</v>
      </c>
      <c r="I158" s="163" t="s">
        <v>61</v>
      </c>
      <c r="J158" s="59">
        <f t="shared" si="21"/>
        <v>406629</v>
      </c>
      <c r="K158" s="69" t="s">
        <v>61</v>
      </c>
      <c r="L158" s="60">
        <f t="shared" si="22"/>
        <v>406629</v>
      </c>
      <c r="M158" s="44">
        <f t="shared" si="24"/>
        <v>230</v>
      </c>
      <c r="N158" s="221"/>
      <c r="P158" s="52"/>
      <c r="Q158" s="52"/>
    </row>
    <row r="159" spans="1:17" s="23" customFormat="1" x14ac:dyDescent="0.2">
      <c r="A159" s="46"/>
      <c r="B159" s="143">
        <f t="shared" si="23"/>
        <v>231</v>
      </c>
      <c r="C159" s="143" t="s">
        <v>82</v>
      </c>
      <c r="D159" s="34"/>
      <c r="E159" s="34" t="s">
        <v>130</v>
      </c>
      <c r="F159" s="161" t="s">
        <v>61</v>
      </c>
      <c r="G159" s="162" t="s">
        <v>61</v>
      </c>
      <c r="H159" s="58">
        <v>-93572</v>
      </c>
      <c r="I159" s="163" t="s">
        <v>61</v>
      </c>
      <c r="J159" s="59">
        <f t="shared" si="21"/>
        <v>-93572</v>
      </c>
      <c r="K159" s="69" t="s">
        <v>61</v>
      </c>
      <c r="L159" s="60">
        <f t="shared" si="22"/>
        <v>-93572</v>
      </c>
      <c r="M159" s="44">
        <f t="shared" si="24"/>
        <v>231</v>
      </c>
      <c r="N159" s="221"/>
      <c r="P159" s="52"/>
      <c r="Q159" s="52"/>
    </row>
    <row r="160" spans="1:17" s="23" customFormat="1" x14ac:dyDescent="0.2">
      <c r="A160" s="46"/>
      <c r="B160" s="143">
        <f t="shared" si="23"/>
        <v>232</v>
      </c>
      <c r="C160" s="143" t="s">
        <v>82</v>
      </c>
      <c r="D160" s="34"/>
      <c r="E160" s="34" t="s">
        <v>131</v>
      </c>
      <c r="F160" s="161" t="s">
        <v>61</v>
      </c>
      <c r="G160" s="162" t="s">
        <v>61</v>
      </c>
      <c r="H160" s="163" t="s">
        <v>61</v>
      </c>
      <c r="I160" s="58">
        <v>73300</v>
      </c>
      <c r="J160" s="59">
        <f t="shared" si="21"/>
        <v>73300</v>
      </c>
      <c r="K160" s="69" t="s">
        <v>61</v>
      </c>
      <c r="L160" s="60">
        <f t="shared" si="22"/>
        <v>73300</v>
      </c>
      <c r="M160" s="44">
        <f t="shared" si="24"/>
        <v>232</v>
      </c>
      <c r="N160" s="46"/>
      <c r="P160" s="52"/>
      <c r="Q160" s="52"/>
    </row>
    <row r="161" spans="1:17" s="23" customFormat="1" x14ac:dyDescent="0.2">
      <c r="A161" s="46"/>
      <c r="B161" s="143">
        <f t="shared" si="23"/>
        <v>233</v>
      </c>
      <c r="C161" s="42"/>
      <c r="D161" s="34"/>
      <c r="E161" s="34" t="s">
        <v>132</v>
      </c>
      <c r="F161" s="161" t="s">
        <v>61</v>
      </c>
      <c r="G161" s="162" t="s">
        <v>61</v>
      </c>
      <c r="H161" s="58">
        <v>0</v>
      </c>
      <c r="I161" s="163" t="s">
        <v>61</v>
      </c>
      <c r="J161" s="59">
        <f t="shared" si="21"/>
        <v>0</v>
      </c>
      <c r="K161" s="69" t="s">
        <v>61</v>
      </c>
      <c r="L161" s="60">
        <f t="shared" si="22"/>
        <v>0</v>
      </c>
      <c r="M161" s="44">
        <f t="shared" si="24"/>
        <v>233</v>
      </c>
      <c r="N161" s="46"/>
      <c r="P161" s="52"/>
      <c r="Q161" s="52"/>
    </row>
    <row r="162" spans="1:17" s="23" customFormat="1" x14ac:dyDescent="0.2">
      <c r="A162" s="46"/>
      <c r="B162" s="143">
        <f t="shared" si="23"/>
        <v>234</v>
      </c>
      <c r="C162" s="42"/>
      <c r="D162" s="34"/>
      <c r="E162" s="34" t="s">
        <v>133</v>
      </c>
      <c r="F162" s="161" t="s">
        <v>61</v>
      </c>
      <c r="G162" s="162" t="s">
        <v>61</v>
      </c>
      <c r="H162" s="58">
        <v>0</v>
      </c>
      <c r="I162" s="163" t="s">
        <v>61</v>
      </c>
      <c r="J162" s="59">
        <f t="shared" si="21"/>
        <v>0</v>
      </c>
      <c r="K162" s="69" t="s">
        <v>61</v>
      </c>
      <c r="L162" s="60">
        <f t="shared" si="22"/>
        <v>0</v>
      </c>
      <c r="M162" s="44">
        <f t="shared" si="24"/>
        <v>234</v>
      </c>
      <c r="N162" s="46"/>
      <c r="P162" s="52"/>
      <c r="Q162" s="52"/>
    </row>
    <row r="163" spans="1:17" s="23" customFormat="1" x14ac:dyDescent="0.2">
      <c r="A163" s="46"/>
      <c r="B163" s="143">
        <f t="shared" si="23"/>
        <v>235</v>
      </c>
      <c r="C163" s="143" t="s">
        <v>82</v>
      </c>
      <c r="D163" s="34"/>
      <c r="E163" s="34" t="s">
        <v>134</v>
      </c>
      <c r="F163" s="161" t="s">
        <v>61</v>
      </c>
      <c r="G163" s="162" t="s">
        <v>61</v>
      </c>
      <c r="H163" s="58">
        <v>-199483</v>
      </c>
      <c r="I163" s="163" t="s">
        <v>61</v>
      </c>
      <c r="J163" s="59">
        <f t="shared" si="21"/>
        <v>-199483</v>
      </c>
      <c r="K163" s="69" t="s">
        <v>61</v>
      </c>
      <c r="L163" s="60">
        <f t="shared" si="22"/>
        <v>-199483</v>
      </c>
      <c r="M163" s="44">
        <f t="shared" si="24"/>
        <v>235</v>
      </c>
      <c r="N163" s="46"/>
      <c r="P163" s="52"/>
      <c r="Q163" s="52"/>
    </row>
    <row r="164" spans="1:17" s="23" customFormat="1" x14ac:dyDescent="0.2">
      <c r="A164" s="46"/>
      <c r="B164" s="143">
        <f t="shared" si="23"/>
        <v>236</v>
      </c>
      <c r="C164" s="42"/>
      <c r="D164" s="34"/>
      <c r="E164" s="34" t="s">
        <v>136</v>
      </c>
      <c r="F164" s="56">
        <v>0</v>
      </c>
      <c r="G164" s="57">
        <v>0</v>
      </c>
      <c r="H164" s="58">
        <v>0</v>
      </c>
      <c r="I164" s="58">
        <v>0</v>
      </c>
      <c r="J164" s="59">
        <f t="shared" si="21"/>
        <v>0</v>
      </c>
      <c r="K164" s="69" t="s">
        <v>61</v>
      </c>
      <c r="L164" s="60">
        <f t="shared" si="22"/>
        <v>0</v>
      </c>
      <c r="M164" s="44">
        <f t="shared" si="24"/>
        <v>236</v>
      </c>
      <c r="N164" s="46"/>
      <c r="P164" s="52"/>
      <c r="Q164" s="52"/>
    </row>
    <row r="165" spans="1:17" s="23" customFormat="1" x14ac:dyDescent="0.2">
      <c r="A165" s="46"/>
      <c r="B165" s="143">
        <f>B164+1</f>
        <v>237</v>
      </c>
      <c r="C165" s="42"/>
      <c r="D165" s="34"/>
      <c r="E165" s="34" t="s">
        <v>35</v>
      </c>
      <c r="F165" s="56">
        <v>0</v>
      </c>
      <c r="G165" s="57">
        <v>1177</v>
      </c>
      <c r="H165" s="58">
        <v>20</v>
      </c>
      <c r="I165" s="58">
        <v>292</v>
      </c>
      <c r="J165" s="59">
        <f t="shared" si="21"/>
        <v>1489</v>
      </c>
      <c r="K165" s="69" t="s">
        <v>61</v>
      </c>
      <c r="L165" s="60">
        <f t="shared" si="22"/>
        <v>1489</v>
      </c>
      <c r="M165" s="44">
        <f>M164+1</f>
        <v>237</v>
      </c>
      <c r="N165" s="222" t="s">
        <v>286</v>
      </c>
      <c r="P165" s="52"/>
      <c r="Q165" s="52"/>
    </row>
    <row r="166" spans="1:17" s="23" customFormat="1" x14ac:dyDescent="0.2">
      <c r="A166" s="46"/>
      <c r="B166" s="143">
        <f>B165+1</f>
        <v>238</v>
      </c>
      <c r="C166" s="42"/>
      <c r="D166" s="34" t="s">
        <v>139</v>
      </c>
      <c r="E166" s="144"/>
      <c r="F166" s="149">
        <f>SUM(F148:F165)</f>
        <v>151618</v>
      </c>
      <c r="G166" s="155">
        <f>SUM(G148:G165)</f>
        <v>202821</v>
      </c>
      <c r="H166" s="156">
        <f>SUM(H148:H165)</f>
        <v>388476</v>
      </c>
      <c r="I166" s="156">
        <f>SUM(I148:I165)</f>
        <v>208112</v>
      </c>
      <c r="J166" s="156">
        <f>SUM(J148:J165)</f>
        <v>951027</v>
      </c>
      <c r="K166" s="69" t="s">
        <v>61</v>
      </c>
      <c r="L166" s="157">
        <f>SUM(L148:L165)</f>
        <v>951027</v>
      </c>
      <c r="M166" s="39">
        <f>M165+1</f>
        <v>238</v>
      </c>
      <c r="N166" s="223"/>
      <c r="P166" s="52"/>
      <c r="Q166" s="52"/>
    </row>
    <row r="167" spans="1:17" s="23" customFormat="1" x14ac:dyDescent="0.2">
      <c r="A167" s="46"/>
      <c r="B167" s="37"/>
      <c r="C167" s="48"/>
      <c r="D167" s="141" t="s">
        <v>140</v>
      </c>
      <c r="E167" s="31"/>
      <c r="F167" s="64"/>
      <c r="G167" s="158"/>
      <c r="H167" s="159"/>
      <c r="I167" s="159"/>
      <c r="J167" s="159"/>
      <c r="K167" s="159"/>
      <c r="L167" s="160"/>
      <c r="M167" s="164"/>
      <c r="N167" s="223"/>
      <c r="P167" s="52"/>
      <c r="Q167" s="52"/>
    </row>
    <row r="168" spans="1:17" s="23" customFormat="1" x14ac:dyDescent="0.2">
      <c r="A168" s="46"/>
      <c r="B168" s="143">
        <v>301</v>
      </c>
      <c r="C168" s="42"/>
      <c r="D168" s="34"/>
      <c r="E168" s="34" t="s">
        <v>119</v>
      </c>
      <c r="F168" s="56">
        <v>982</v>
      </c>
      <c r="G168" s="57">
        <v>534</v>
      </c>
      <c r="H168" s="58">
        <v>1333</v>
      </c>
      <c r="I168" s="58">
        <v>708</v>
      </c>
      <c r="J168" s="59">
        <f>SUM(F168:I168)</f>
        <v>3557</v>
      </c>
      <c r="K168" s="115"/>
      <c r="L168" s="60">
        <f>+J168+K168</f>
        <v>3557</v>
      </c>
      <c r="M168" s="210">
        <v>301</v>
      </c>
      <c r="N168" s="223"/>
      <c r="P168" s="52"/>
      <c r="Q168" s="52"/>
    </row>
    <row r="169" spans="1:17" s="23" customFormat="1" x14ac:dyDescent="0.2">
      <c r="A169" s="46"/>
      <c r="B169" s="37"/>
      <c r="C169" s="48"/>
      <c r="D169" s="31"/>
      <c r="E169" s="31" t="s">
        <v>282</v>
      </c>
      <c r="F169" s="64"/>
      <c r="G169" s="63"/>
      <c r="H169" s="166"/>
      <c r="I169" s="166"/>
      <c r="J169" s="167"/>
      <c r="K169" s="168"/>
      <c r="L169" s="67"/>
      <c r="M169" s="165"/>
      <c r="N169" s="223"/>
      <c r="P169" s="52"/>
      <c r="Q169" s="52"/>
    </row>
    <row r="170" spans="1:17" s="176" customFormat="1" x14ac:dyDescent="0.2">
      <c r="A170" s="216" t="s">
        <v>277</v>
      </c>
      <c r="B170" s="143">
        <v>302</v>
      </c>
      <c r="C170" s="143" t="s">
        <v>82</v>
      </c>
      <c r="D170" s="169"/>
      <c r="E170" s="170" t="s">
        <v>283</v>
      </c>
      <c r="F170" s="171">
        <v>0</v>
      </c>
      <c r="G170" s="172">
        <v>0</v>
      </c>
      <c r="H170" s="172">
        <v>5799</v>
      </c>
      <c r="I170" s="173">
        <v>0</v>
      </c>
      <c r="J170" s="174">
        <f t="shared" ref="J170:J179" si="25">SUM(F170:I170)</f>
        <v>5799</v>
      </c>
      <c r="K170" s="69" t="s">
        <v>61</v>
      </c>
      <c r="L170" s="175">
        <f>+J170</f>
        <v>5799</v>
      </c>
      <c r="M170" s="78">
        <v>302</v>
      </c>
      <c r="N170" s="223"/>
      <c r="P170" s="177"/>
      <c r="Q170" s="177"/>
    </row>
    <row r="171" spans="1:17" s="23" customFormat="1" x14ac:dyDescent="0.2">
      <c r="A171" s="216"/>
      <c r="B171" s="143">
        <f t="shared" ref="B171:B180" si="26">B170+1</f>
        <v>303</v>
      </c>
      <c r="C171" s="143" t="s">
        <v>82</v>
      </c>
      <c r="D171" s="34"/>
      <c r="E171" s="34" t="s">
        <v>141</v>
      </c>
      <c r="F171" s="56">
        <v>0</v>
      </c>
      <c r="G171" s="57">
        <v>0</v>
      </c>
      <c r="H171" s="58">
        <v>0</v>
      </c>
      <c r="I171" s="58">
        <v>0</v>
      </c>
      <c r="J171" s="59">
        <f t="shared" si="25"/>
        <v>0</v>
      </c>
      <c r="K171" s="69" t="s">
        <v>61</v>
      </c>
      <c r="L171" s="60">
        <f>+J171</f>
        <v>0</v>
      </c>
      <c r="M171" s="44">
        <f t="shared" ref="M171:M180" si="27">M170+1</f>
        <v>303</v>
      </c>
      <c r="N171" s="223"/>
      <c r="P171" s="52"/>
      <c r="Q171" s="52"/>
    </row>
    <row r="172" spans="1:17" s="23" customFormat="1" x14ac:dyDescent="0.2">
      <c r="A172" s="216"/>
      <c r="B172" s="143">
        <f t="shared" si="26"/>
        <v>304</v>
      </c>
      <c r="C172" s="143" t="s">
        <v>82</v>
      </c>
      <c r="D172" s="34"/>
      <c r="E172" s="34" t="s">
        <v>142</v>
      </c>
      <c r="F172" s="56">
        <v>5498</v>
      </c>
      <c r="G172" s="57">
        <v>1447</v>
      </c>
      <c r="H172" s="58">
        <v>0</v>
      </c>
      <c r="I172" s="58">
        <v>0</v>
      </c>
      <c r="J172" s="59">
        <f t="shared" si="25"/>
        <v>6945</v>
      </c>
      <c r="K172" s="115"/>
      <c r="L172" s="60">
        <f t="shared" ref="L172:L179" si="28">+J172+K172</f>
        <v>6945</v>
      </c>
      <c r="M172" s="44">
        <f t="shared" si="27"/>
        <v>304</v>
      </c>
      <c r="N172" s="223"/>
      <c r="P172" s="52"/>
      <c r="Q172" s="52"/>
    </row>
    <row r="173" spans="1:17" s="23" customFormat="1" x14ac:dyDescent="0.2">
      <c r="A173" s="216"/>
      <c r="B173" s="143">
        <f t="shared" si="26"/>
        <v>305</v>
      </c>
      <c r="C173" s="143" t="s">
        <v>82</v>
      </c>
      <c r="D173" s="34"/>
      <c r="E173" s="34" t="s">
        <v>143</v>
      </c>
      <c r="F173" s="56">
        <v>0</v>
      </c>
      <c r="G173" s="57">
        <v>1</v>
      </c>
      <c r="H173" s="58">
        <v>0</v>
      </c>
      <c r="I173" s="58">
        <v>0</v>
      </c>
      <c r="J173" s="59">
        <f t="shared" si="25"/>
        <v>1</v>
      </c>
      <c r="K173" s="115"/>
      <c r="L173" s="60">
        <f t="shared" si="28"/>
        <v>1</v>
      </c>
      <c r="M173" s="44">
        <f t="shared" si="27"/>
        <v>305</v>
      </c>
      <c r="N173" s="223"/>
      <c r="P173" s="52"/>
      <c r="Q173" s="52"/>
    </row>
    <row r="174" spans="1:17" s="23" customFormat="1" x14ac:dyDescent="0.2">
      <c r="A174" s="216"/>
      <c r="B174" s="143">
        <f t="shared" si="26"/>
        <v>306</v>
      </c>
      <c r="C174" s="143" t="s">
        <v>82</v>
      </c>
      <c r="D174" s="34"/>
      <c r="E174" s="34" t="s">
        <v>144</v>
      </c>
      <c r="F174" s="56">
        <v>17</v>
      </c>
      <c r="G174" s="57">
        <v>71</v>
      </c>
      <c r="H174" s="58">
        <v>19</v>
      </c>
      <c r="I174" s="58">
        <v>0</v>
      </c>
      <c r="J174" s="59">
        <f t="shared" si="25"/>
        <v>107</v>
      </c>
      <c r="K174" s="115"/>
      <c r="L174" s="60">
        <f t="shared" si="28"/>
        <v>107</v>
      </c>
      <c r="M174" s="44">
        <f t="shared" si="27"/>
        <v>306</v>
      </c>
      <c r="N174" s="223"/>
      <c r="P174" s="52"/>
      <c r="Q174" s="52"/>
    </row>
    <row r="175" spans="1:17" s="23" customFormat="1" x14ac:dyDescent="0.2">
      <c r="A175" s="216"/>
      <c r="B175" s="143">
        <f t="shared" si="26"/>
        <v>307</v>
      </c>
      <c r="C175" s="143" t="s">
        <v>82</v>
      </c>
      <c r="D175" s="34"/>
      <c r="E175" s="34" t="s">
        <v>145</v>
      </c>
      <c r="F175" s="56">
        <v>23154</v>
      </c>
      <c r="G175" s="57">
        <v>2218</v>
      </c>
      <c r="H175" s="58">
        <v>11186</v>
      </c>
      <c r="I175" s="58">
        <v>33</v>
      </c>
      <c r="J175" s="59">
        <f t="shared" si="25"/>
        <v>36591</v>
      </c>
      <c r="K175" s="115"/>
      <c r="L175" s="60">
        <f t="shared" si="28"/>
        <v>36591</v>
      </c>
      <c r="M175" s="44">
        <f t="shared" si="27"/>
        <v>307</v>
      </c>
      <c r="N175" s="223"/>
      <c r="P175" s="52"/>
      <c r="Q175" s="52"/>
    </row>
    <row r="176" spans="1:17" s="23" customFormat="1" x14ac:dyDescent="0.2">
      <c r="A176" s="216"/>
      <c r="B176" s="143">
        <f t="shared" si="26"/>
        <v>308</v>
      </c>
      <c r="C176" s="42"/>
      <c r="D176" s="34"/>
      <c r="E176" s="34" t="s">
        <v>146</v>
      </c>
      <c r="F176" s="56">
        <v>0</v>
      </c>
      <c r="G176" s="57">
        <v>0</v>
      </c>
      <c r="H176" s="58">
        <v>14410</v>
      </c>
      <c r="I176" s="58">
        <v>6917</v>
      </c>
      <c r="J176" s="59">
        <f t="shared" si="25"/>
        <v>21327</v>
      </c>
      <c r="K176" s="115"/>
      <c r="L176" s="60">
        <f t="shared" si="28"/>
        <v>21327</v>
      </c>
      <c r="M176" s="44">
        <f t="shared" si="27"/>
        <v>308</v>
      </c>
      <c r="N176" s="223"/>
      <c r="P176" s="52"/>
      <c r="Q176" s="52"/>
    </row>
    <row r="177" spans="1:17" s="23" customFormat="1" x14ac:dyDescent="0.2">
      <c r="A177" s="216"/>
      <c r="B177" s="143">
        <f t="shared" si="26"/>
        <v>309</v>
      </c>
      <c r="C177" s="42"/>
      <c r="D177" s="34"/>
      <c r="E177" s="34" t="s">
        <v>123</v>
      </c>
      <c r="F177" s="161" t="s">
        <v>61</v>
      </c>
      <c r="G177" s="162" t="s">
        <v>61</v>
      </c>
      <c r="H177" s="163" t="s">
        <v>61</v>
      </c>
      <c r="I177" s="58">
        <v>19522</v>
      </c>
      <c r="J177" s="59">
        <f t="shared" si="25"/>
        <v>19522</v>
      </c>
      <c r="K177" s="115"/>
      <c r="L177" s="60">
        <f t="shared" si="28"/>
        <v>19522</v>
      </c>
      <c r="M177" s="44">
        <f t="shared" si="27"/>
        <v>309</v>
      </c>
      <c r="N177" s="223"/>
      <c r="P177" s="52"/>
      <c r="Q177" s="52"/>
    </row>
    <row r="178" spans="1:17" s="23" customFormat="1" x14ac:dyDescent="0.2">
      <c r="A178" s="216"/>
      <c r="B178" s="143">
        <f t="shared" si="26"/>
        <v>310</v>
      </c>
      <c r="C178" s="42"/>
      <c r="D178" s="34"/>
      <c r="E178" s="34" t="s">
        <v>124</v>
      </c>
      <c r="F178" s="161" t="s">
        <v>61</v>
      </c>
      <c r="G178" s="162" t="s">
        <v>61</v>
      </c>
      <c r="H178" s="163" t="s">
        <v>61</v>
      </c>
      <c r="I178" s="58">
        <v>545</v>
      </c>
      <c r="J178" s="59">
        <f t="shared" si="25"/>
        <v>545</v>
      </c>
      <c r="K178" s="115"/>
      <c r="L178" s="60">
        <f t="shared" si="28"/>
        <v>545</v>
      </c>
      <c r="M178" s="44">
        <f t="shared" si="27"/>
        <v>310</v>
      </c>
      <c r="N178" s="223"/>
      <c r="P178" s="52"/>
      <c r="Q178" s="52"/>
    </row>
    <row r="179" spans="1:17" s="23" customFormat="1" x14ac:dyDescent="0.2">
      <c r="A179" s="216"/>
      <c r="B179" s="143">
        <f t="shared" si="26"/>
        <v>311</v>
      </c>
      <c r="C179" s="143" t="s">
        <v>82</v>
      </c>
      <c r="D179" s="34"/>
      <c r="E179" s="34" t="s">
        <v>125</v>
      </c>
      <c r="F179" s="161" t="s">
        <v>61</v>
      </c>
      <c r="G179" s="162" t="s">
        <v>61</v>
      </c>
      <c r="H179" s="58">
        <v>1364</v>
      </c>
      <c r="I179" s="162" t="s">
        <v>61</v>
      </c>
      <c r="J179" s="59">
        <f t="shared" si="25"/>
        <v>1364</v>
      </c>
      <c r="K179" s="115"/>
      <c r="L179" s="60">
        <f t="shared" si="28"/>
        <v>1364</v>
      </c>
      <c r="M179" s="44">
        <f t="shared" si="27"/>
        <v>311</v>
      </c>
      <c r="N179" s="223"/>
      <c r="P179" s="52"/>
      <c r="Q179" s="52"/>
    </row>
    <row r="180" spans="1:17" s="23" customFormat="1" ht="12" thickBot="1" x14ac:dyDescent="0.25">
      <c r="A180" s="216"/>
      <c r="B180" s="143">
        <f t="shared" si="26"/>
        <v>312</v>
      </c>
      <c r="C180" s="143" t="s">
        <v>82</v>
      </c>
      <c r="D180" s="34"/>
      <c r="E180" s="34" t="s">
        <v>126</v>
      </c>
      <c r="F180" s="178" t="s">
        <v>61</v>
      </c>
      <c r="G180" s="179" t="s">
        <v>61</v>
      </c>
      <c r="H180" s="75">
        <v>0</v>
      </c>
      <c r="I180" s="179" t="s">
        <v>61</v>
      </c>
      <c r="J180" s="126">
        <f>SUM(F180:I180)</f>
        <v>0</v>
      </c>
      <c r="K180" s="152"/>
      <c r="L180" s="127">
        <f>+J180+K180</f>
        <v>0</v>
      </c>
      <c r="M180" s="44">
        <f t="shared" si="27"/>
        <v>312</v>
      </c>
      <c r="N180" s="223"/>
      <c r="P180" s="52"/>
      <c r="Q180" s="52"/>
    </row>
    <row r="181" spans="1:17" s="23" customFormat="1" hidden="1" x14ac:dyDescent="0.2">
      <c r="A181" s="82"/>
      <c r="B181" s="80"/>
      <c r="C181" s="80"/>
      <c r="D181" s="31"/>
      <c r="E181" s="31"/>
      <c r="F181" s="153"/>
      <c r="G181" s="153"/>
      <c r="H181" s="81"/>
      <c r="I181" s="153"/>
      <c r="J181" s="81"/>
      <c r="K181" s="153"/>
      <c r="L181" s="132"/>
      <c r="M181" s="80"/>
      <c r="N181" s="82"/>
      <c r="P181" s="52"/>
      <c r="Q181" s="52"/>
    </row>
    <row r="182" spans="1:17" s="23" customFormat="1" x14ac:dyDescent="0.2">
      <c r="A182" s="221" t="s">
        <v>277</v>
      </c>
      <c r="B182" s="20" t="s">
        <v>63</v>
      </c>
      <c r="C182" s="21"/>
      <c r="D182" s="21"/>
      <c r="E182" s="21"/>
      <c r="F182" s="133"/>
      <c r="G182" s="133"/>
      <c r="H182" s="133"/>
      <c r="I182" s="133"/>
      <c r="J182" s="133"/>
      <c r="K182" s="133"/>
      <c r="L182" s="133"/>
      <c r="M182" s="22"/>
      <c r="N182" s="225" t="s">
        <v>284</v>
      </c>
      <c r="P182" s="52"/>
      <c r="Q182" s="52"/>
    </row>
    <row r="183" spans="1:17" s="23" customFormat="1" x14ac:dyDescent="0.2">
      <c r="A183" s="221"/>
      <c r="B183" s="24" t="s">
        <v>1</v>
      </c>
      <c r="C183" s="25"/>
      <c r="D183" s="25"/>
      <c r="E183" s="25"/>
      <c r="F183" s="135"/>
      <c r="G183" s="135"/>
      <c r="H183" s="135"/>
      <c r="I183" s="135"/>
      <c r="J183" s="135"/>
      <c r="K183" s="135"/>
      <c r="L183" s="135"/>
      <c r="M183" s="26"/>
      <c r="N183" s="223"/>
      <c r="P183" s="52"/>
      <c r="Q183" s="52"/>
    </row>
    <row r="184" spans="1:17" s="23" customFormat="1" x14ac:dyDescent="0.2">
      <c r="A184" s="221"/>
      <c r="B184" s="43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180"/>
      <c r="N184" s="223"/>
      <c r="P184" s="52"/>
      <c r="Q184" s="52"/>
    </row>
    <row r="185" spans="1:17" s="23" customFormat="1" x14ac:dyDescent="0.2">
      <c r="A185" s="221"/>
      <c r="B185" s="37"/>
      <c r="C185" s="37"/>
      <c r="D185" s="38"/>
      <c r="E185" s="39"/>
      <c r="F185" s="37"/>
      <c r="G185" s="37"/>
      <c r="H185" s="37"/>
      <c r="I185" s="37"/>
      <c r="J185" s="37"/>
      <c r="K185" s="37"/>
      <c r="L185" s="37"/>
      <c r="M185" s="37"/>
      <c r="N185" s="223"/>
      <c r="P185" s="52"/>
      <c r="Q185" s="52"/>
    </row>
    <row r="186" spans="1:17" s="23" customFormat="1" x14ac:dyDescent="0.2">
      <c r="A186" s="221"/>
      <c r="B186" s="37"/>
      <c r="C186" s="37"/>
      <c r="D186" s="38"/>
      <c r="E186" s="39"/>
      <c r="F186" s="37"/>
      <c r="G186" s="37" t="s">
        <v>4</v>
      </c>
      <c r="H186" s="37"/>
      <c r="I186" s="37"/>
      <c r="J186" s="37" t="s">
        <v>5</v>
      </c>
      <c r="K186" s="37"/>
      <c r="L186" s="37"/>
      <c r="M186" s="37"/>
      <c r="N186" s="223"/>
      <c r="P186" s="52"/>
      <c r="Q186" s="52"/>
    </row>
    <row r="187" spans="1:17" s="23" customFormat="1" x14ac:dyDescent="0.2">
      <c r="A187" s="221"/>
      <c r="B187" s="37" t="s">
        <v>6</v>
      </c>
      <c r="C187" s="37" t="s">
        <v>7</v>
      </c>
      <c r="D187" s="38"/>
      <c r="E187" s="39" t="s">
        <v>8</v>
      </c>
      <c r="F187" s="37" t="s">
        <v>9</v>
      </c>
      <c r="G187" s="37" t="s">
        <v>10</v>
      </c>
      <c r="H187" s="37" t="s">
        <v>11</v>
      </c>
      <c r="I187" s="37" t="s">
        <v>12</v>
      </c>
      <c r="J187" s="37" t="s">
        <v>13</v>
      </c>
      <c r="K187" s="37" t="s">
        <v>14</v>
      </c>
      <c r="L187" s="37" t="s">
        <v>5</v>
      </c>
      <c r="M187" s="37" t="s">
        <v>6</v>
      </c>
      <c r="N187" s="223"/>
      <c r="P187" s="52"/>
      <c r="Q187" s="52"/>
    </row>
    <row r="188" spans="1:17" s="23" customFormat="1" x14ac:dyDescent="0.2">
      <c r="A188" s="221"/>
      <c r="B188" s="37" t="s">
        <v>15</v>
      </c>
      <c r="C188" s="37" t="s">
        <v>16</v>
      </c>
      <c r="D188" s="38"/>
      <c r="E188" s="39"/>
      <c r="F188" s="37" t="s">
        <v>17</v>
      </c>
      <c r="G188" s="37" t="s">
        <v>18</v>
      </c>
      <c r="H188" s="37" t="s">
        <v>19</v>
      </c>
      <c r="I188" s="37"/>
      <c r="J188" s="37" t="s">
        <v>20</v>
      </c>
      <c r="K188" s="37"/>
      <c r="L188" s="37"/>
      <c r="M188" s="37" t="s">
        <v>15</v>
      </c>
      <c r="N188" s="223"/>
      <c r="P188" s="52"/>
      <c r="Q188" s="52"/>
    </row>
    <row r="189" spans="1:17" s="23" customFormat="1" ht="12" thickBot="1" x14ac:dyDescent="0.25">
      <c r="A189" s="221"/>
      <c r="B189" s="42"/>
      <c r="C189" s="42"/>
      <c r="D189" s="43"/>
      <c r="E189" s="44" t="s">
        <v>21</v>
      </c>
      <c r="F189" s="37" t="s">
        <v>22</v>
      </c>
      <c r="G189" s="37" t="s">
        <v>23</v>
      </c>
      <c r="H189" s="37" t="s">
        <v>24</v>
      </c>
      <c r="I189" s="37" t="s">
        <v>25</v>
      </c>
      <c r="J189" s="37" t="s">
        <v>26</v>
      </c>
      <c r="K189" s="37" t="s">
        <v>27</v>
      </c>
      <c r="L189" s="37" t="s">
        <v>28</v>
      </c>
      <c r="M189" s="42"/>
      <c r="N189" s="223"/>
      <c r="P189" s="52"/>
      <c r="Q189" s="52"/>
    </row>
    <row r="190" spans="1:17" s="23" customFormat="1" x14ac:dyDescent="0.2">
      <c r="A190" s="221"/>
      <c r="B190" s="48"/>
      <c r="C190" s="48"/>
      <c r="D190" s="154" t="s">
        <v>147</v>
      </c>
      <c r="E190" s="31"/>
      <c r="F190" s="49"/>
      <c r="G190" s="50"/>
      <c r="H190" s="50"/>
      <c r="I190" s="50"/>
      <c r="J190" s="50"/>
      <c r="K190" s="50"/>
      <c r="L190" s="51"/>
      <c r="M190" s="142"/>
      <c r="N190" s="223"/>
      <c r="P190" s="52"/>
      <c r="Q190" s="52"/>
    </row>
    <row r="191" spans="1:17" s="23" customFormat="1" x14ac:dyDescent="0.2">
      <c r="A191" s="221"/>
      <c r="B191" s="143">
        <v>313</v>
      </c>
      <c r="C191" s="42"/>
      <c r="D191" s="144"/>
      <c r="E191" s="34" t="s">
        <v>127</v>
      </c>
      <c r="F191" s="161" t="s">
        <v>61</v>
      </c>
      <c r="G191" s="162" t="s">
        <v>61</v>
      </c>
      <c r="H191" s="58">
        <v>0</v>
      </c>
      <c r="I191" s="146" t="s">
        <v>61</v>
      </c>
      <c r="J191" s="59">
        <f t="shared" ref="J191:J200" si="29">SUM(F191:I191)</f>
        <v>0</v>
      </c>
      <c r="K191" s="115"/>
      <c r="L191" s="60">
        <f t="shared" ref="L191:L200" si="30">+J191+K191</f>
        <v>0</v>
      </c>
      <c r="M191" s="44">
        <v>313</v>
      </c>
      <c r="N191" s="223"/>
      <c r="P191" s="52"/>
      <c r="Q191" s="52"/>
    </row>
    <row r="192" spans="1:17" s="23" customFormat="1" x14ac:dyDescent="0.2">
      <c r="A192" s="221"/>
      <c r="B192" s="143">
        <f t="shared" ref="B192:B202" si="31">B191+1</f>
        <v>314</v>
      </c>
      <c r="C192" s="42"/>
      <c r="D192" s="144"/>
      <c r="E192" s="34" t="s">
        <v>128</v>
      </c>
      <c r="F192" s="161" t="s">
        <v>61</v>
      </c>
      <c r="G192" s="162" t="s">
        <v>61</v>
      </c>
      <c r="H192" s="58">
        <v>0</v>
      </c>
      <c r="I192" s="146" t="s">
        <v>61</v>
      </c>
      <c r="J192" s="59">
        <f t="shared" si="29"/>
        <v>0</v>
      </c>
      <c r="K192" s="115"/>
      <c r="L192" s="60">
        <f t="shared" si="30"/>
        <v>0</v>
      </c>
      <c r="M192" s="44">
        <f t="shared" ref="M192:M202" si="32">M191+1</f>
        <v>314</v>
      </c>
      <c r="N192" s="223"/>
      <c r="P192" s="52"/>
      <c r="Q192" s="52"/>
    </row>
    <row r="193" spans="1:17" s="23" customFormat="1" x14ac:dyDescent="0.2">
      <c r="A193" s="46"/>
      <c r="B193" s="143">
        <f t="shared" si="31"/>
        <v>315</v>
      </c>
      <c r="C193" s="42"/>
      <c r="D193" s="144"/>
      <c r="E193" s="34" t="s">
        <v>129</v>
      </c>
      <c r="F193" s="161" t="s">
        <v>61</v>
      </c>
      <c r="G193" s="162" t="s">
        <v>61</v>
      </c>
      <c r="H193" s="58">
        <v>0</v>
      </c>
      <c r="I193" s="146" t="s">
        <v>61</v>
      </c>
      <c r="J193" s="59">
        <f t="shared" si="29"/>
        <v>0</v>
      </c>
      <c r="K193" s="115"/>
      <c r="L193" s="60">
        <f t="shared" si="30"/>
        <v>0</v>
      </c>
      <c r="M193" s="44">
        <f t="shared" si="32"/>
        <v>315</v>
      </c>
      <c r="N193" s="223"/>
      <c r="P193" s="52"/>
      <c r="Q193" s="52"/>
    </row>
    <row r="194" spans="1:17" s="23" customFormat="1" x14ac:dyDescent="0.2">
      <c r="A194" s="46"/>
      <c r="B194" s="143">
        <f t="shared" si="31"/>
        <v>316</v>
      </c>
      <c r="C194" s="42"/>
      <c r="D194" s="144"/>
      <c r="E194" s="34" t="s">
        <v>130</v>
      </c>
      <c r="F194" s="161" t="s">
        <v>61</v>
      </c>
      <c r="G194" s="162" t="s">
        <v>61</v>
      </c>
      <c r="H194" s="58">
        <v>0</v>
      </c>
      <c r="I194" s="146" t="s">
        <v>61</v>
      </c>
      <c r="J194" s="59">
        <f t="shared" si="29"/>
        <v>0</v>
      </c>
      <c r="K194" s="115"/>
      <c r="L194" s="60">
        <f t="shared" si="30"/>
        <v>0</v>
      </c>
      <c r="M194" s="44">
        <f t="shared" si="32"/>
        <v>316</v>
      </c>
      <c r="N194" s="223"/>
      <c r="P194" s="52"/>
      <c r="Q194" s="52"/>
    </row>
    <row r="195" spans="1:17" s="23" customFormat="1" x14ac:dyDescent="0.2">
      <c r="A195" s="46"/>
      <c r="B195" s="143">
        <f t="shared" si="31"/>
        <v>317</v>
      </c>
      <c r="C195" s="42"/>
      <c r="D195" s="144"/>
      <c r="E195" s="34" t="s">
        <v>131</v>
      </c>
      <c r="F195" s="161" t="s">
        <v>61</v>
      </c>
      <c r="G195" s="162" t="s">
        <v>61</v>
      </c>
      <c r="H195" s="146" t="s">
        <v>61</v>
      </c>
      <c r="I195" s="58">
        <v>91817</v>
      </c>
      <c r="J195" s="59">
        <f t="shared" si="29"/>
        <v>91817</v>
      </c>
      <c r="K195" s="115"/>
      <c r="L195" s="60">
        <f t="shared" si="30"/>
        <v>91817</v>
      </c>
      <c r="M195" s="44">
        <f t="shared" si="32"/>
        <v>317</v>
      </c>
      <c r="N195" s="223"/>
      <c r="P195" s="52"/>
      <c r="Q195" s="52"/>
    </row>
    <row r="196" spans="1:17" s="23" customFormat="1" x14ac:dyDescent="0.2">
      <c r="A196" s="46"/>
      <c r="B196" s="143">
        <f t="shared" si="31"/>
        <v>318</v>
      </c>
      <c r="C196" s="42"/>
      <c r="D196" s="144"/>
      <c r="E196" s="34" t="s">
        <v>132</v>
      </c>
      <c r="F196" s="161" t="s">
        <v>61</v>
      </c>
      <c r="G196" s="162" t="s">
        <v>61</v>
      </c>
      <c r="H196" s="58">
        <v>77</v>
      </c>
      <c r="I196" s="146" t="s">
        <v>61</v>
      </c>
      <c r="J196" s="59">
        <f t="shared" si="29"/>
        <v>77</v>
      </c>
      <c r="K196" s="115"/>
      <c r="L196" s="60">
        <f t="shared" si="30"/>
        <v>77</v>
      </c>
      <c r="M196" s="44">
        <f t="shared" si="32"/>
        <v>318</v>
      </c>
      <c r="N196" s="223"/>
      <c r="P196" s="52"/>
      <c r="Q196" s="52"/>
    </row>
    <row r="197" spans="1:17" s="23" customFormat="1" x14ac:dyDescent="0.2">
      <c r="A197" s="46"/>
      <c r="B197" s="143">
        <f t="shared" si="31"/>
        <v>319</v>
      </c>
      <c r="C197" s="42"/>
      <c r="D197" s="144"/>
      <c r="E197" s="34" t="s">
        <v>133</v>
      </c>
      <c r="F197" s="161" t="s">
        <v>61</v>
      </c>
      <c r="G197" s="162" t="s">
        <v>61</v>
      </c>
      <c r="H197" s="58">
        <v>0</v>
      </c>
      <c r="I197" s="146" t="s">
        <v>61</v>
      </c>
      <c r="J197" s="59">
        <f t="shared" si="29"/>
        <v>0</v>
      </c>
      <c r="K197" s="115"/>
      <c r="L197" s="60">
        <f t="shared" si="30"/>
        <v>0</v>
      </c>
      <c r="M197" s="44">
        <f t="shared" si="32"/>
        <v>319</v>
      </c>
      <c r="N197" s="223"/>
      <c r="P197" s="52"/>
      <c r="Q197" s="52"/>
    </row>
    <row r="198" spans="1:17" s="23" customFormat="1" x14ac:dyDescent="0.2">
      <c r="A198" s="46"/>
      <c r="B198" s="143">
        <f t="shared" si="31"/>
        <v>320</v>
      </c>
      <c r="C198" s="42"/>
      <c r="D198" s="144"/>
      <c r="E198" s="34" t="s">
        <v>134</v>
      </c>
      <c r="F198" s="161" t="s">
        <v>61</v>
      </c>
      <c r="G198" s="181" t="s">
        <v>61</v>
      </c>
      <c r="H198" s="58">
        <v>0</v>
      </c>
      <c r="I198" s="146" t="s">
        <v>61</v>
      </c>
      <c r="J198" s="59">
        <f t="shared" si="29"/>
        <v>0</v>
      </c>
      <c r="K198" s="115"/>
      <c r="L198" s="60">
        <f t="shared" si="30"/>
        <v>0</v>
      </c>
      <c r="M198" s="44">
        <f t="shared" si="32"/>
        <v>320</v>
      </c>
      <c r="N198" s="223"/>
      <c r="P198" s="52"/>
      <c r="Q198" s="52"/>
    </row>
    <row r="199" spans="1:17" s="23" customFormat="1" x14ac:dyDescent="0.2">
      <c r="A199" s="46"/>
      <c r="B199" s="143">
        <f t="shared" si="31"/>
        <v>321</v>
      </c>
      <c r="C199" s="42"/>
      <c r="D199" s="144"/>
      <c r="E199" s="34" t="s">
        <v>136</v>
      </c>
      <c r="F199" s="56">
        <v>0</v>
      </c>
      <c r="G199" s="182">
        <v>0</v>
      </c>
      <c r="H199" s="58">
        <v>0</v>
      </c>
      <c r="I199" s="58">
        <v>0</v>
      </c>
      <c r="J199" s="59">
        <f t="shared" si="29"/>
        <v>0</v>
      </c>
      <c r="K199" s="115"/>
      <c r="L199" s="60">
        <f t="shared" si="30"/>
        <v>0</v>
      </c>
      <c r="M199" s="44">
        <f t="shared" si="32"/>
        <v>321</v>
      </c>
      <c r="N199" s="223"/>
      <c r="P199" s="52"/>
      <c r="Q199" s="52"/>
    </row>
    <row r="200" spans="1:17" s="23" customFormat="1" x14ac:dyDescent="0.2">
      <c r="A200" s="46"/>
      <c r="B200" s="143">
        <f t="shared" si="31"/>
        <v>322</v>
      </c>
      <c r="C200" s="42"/>
      <c r="D200" s="144"/>
      <c r="E200" s="34" t="s">
        <v>35</v>
      </c>
      <c r="F200" s="56">
        <v>0</v>
      </c>
      <c r="G200" s="182">
        <v>118</v>
      </c>
      <c r="H200" s="58">
        <v>2</v>
      </c>
      <c r="I200" s="58">
        <v>29</v>
      </c>
      <c r="J200" s="59">
        <f t="shared" si="29"/>
        <v>149</v>
      </c>
      <c r="K200" s="115"/>
      <c r="L200" s="60">
        <f t="shared" si="30"/>
        <v>149</v>
      </c>
      <c r="M200" s="44">
        <f t="shared" si="32"/>
        <v>322</v>
      </c>
      <c r="N200" s="223"/>
      <c r="P200" s="52"/>
      <c r="Q200" s="52"/>
    </row>
    <row r="201" spans="1:17" s="23" customFormat="1" x14ac:dyDescent="0.2">
      <c r="A201" s="46"/>
      <c r="B201" s="143">
        <f t="shared" si="31"/>
        <v>323</v>
      </c>
      <c r="C201" s="42"/>
      <c r="D201" s="34" t="s">
        <v>148</v>
      </c>
      <c r="E201" s="144"/>
      <c r="F201" s="149">
        <f t="shared" ref="F201:L201" si="33">SUM(F168:F200)</f>
        <v>29651</v>
      </c>
      <c r="G201" s="155">
        <f t="shared" si="33"/>
        <v>4389</v>
      </c>
      <c r="H201" s="59">
        <f t="shared" si="33"/>
        <v>34190</v>
      </c>
      <c r="I201" s="59">
        <f t="shared" si="33"/>
        <v>119571</v>
      </c>
      <c r="J201" s="59">
        <f t="shared" si="33"/>
        <v>187801</v>
      </c>
      <c r="K201" s="59">
        <f t="shared" si="33"/>
        <v>0</v>
      </c>
      <c r="L201" s="60">
        <f t="shared" si="33"/>
        <v>187801</v>
      </c>
      <c r="M201" s="44">
        <f t="shared" si="32"/>
        <v>323</v>
      </c>
      <c r="N201" s="223"/>
      <c r="P201" s="52"/>
      <c r="Q201" s="52"/>
    </row>
    <row r="202" spans="1:17" s="23" customFormat="1" x14ac:dyDescent="0.2">
      <c r="A202" s="46"/>
      <c r="B202" s="143">
        <f t="shared" si="31"/>
        <v>324</v>
      </c>
      <c r="C202" s="42"/>
      <c r="D202" s="34" t="s">
        <v>149</v>
      </c>
      <c r="E202" s="144"/>
      <c r="F202" s="149">
        <f>+F201+F166+F146</f>
        <v>415755</v>
      </c>
      <c r="G202" s="155">
        <f>+G201+G166+G146</f>
        <v>384909</v>
      </c>
      <c r="H202" s="59">
        <f>+H201+H166+H146</f>
        <v>954111</v>
      </c>
      <c r="I202" s="59">
        <f>+I201+I166+I146</f>
        <v>1002496</v>
      </c>
      <c r="J202" s="59">
        <f>+J201+J166+J146</f>
        <v>2757271</v>
      </c>
      <c r="K202" s="59">
        <f>+K201+K146</f>
        <v>0</v>
      </c>
      <c r="L202" s="60">
        <f>+L201+L166+L146</f>
        <v>2757271</v>
      </c>
      <c r="M202" s="44">
        <f t="shared" si="32"/>
        <v>324</v>
      </c>
      <c r="N202" s="223"/>
      <c r="P202" s="52"/>
      <c r="Q202" s="52"/>
    </row>
    <row r="203" spans="1:17" s="23" customFormat="1" x14ac:dyDescent="0.2">
      <c r="A203" s="46"/>
      <c r="B203" s="37"/>
      <c r="C203" s="140"/>
      <c r="D203" s="141" t="s">
        <v>150</v>
      </c>
      <c r="F203" s="64"/>
      <c r="G203" s="158"/>
      <c r="H203" s="66"/>
      <c r="I203" s="66"/>
      <c r="J203" s="66"/>
      <c r="K203" s="66"/>
      <c r="L203" s="67"/>
      <c r="M203" s="39"/>
      <c r="N203" s="224">
        <v>45</v>
      </c>
      <c r="P203" s="52"/>
      <c r="Q203" s="52"/>
    </row>
    <row r="204" spans="1:17" s="23" customFormat="1" x14ac:dyDescent="0.2">
      <c r="A204" s="46"/>
      <c r="B204" s="37"/>
      <c r="C204" s="140"/>
      <c r="D204" s="141" t="s">
        <v>151</v>
      </c>
      <c r="F204" s="64"/>
      <c r="G204" s="66"/>
      <c r="H204" s="66"/>
      <c r="I204" s="66"/>
      <c r="J204" s="66"/>
      <c r="K204" s="66"/>
      <c r="L204" s="67"/>
      <c r="M204" s="39"/>
      <c r="N204" s="224"/>
      <c r="P204" s="52"/>
      <c r="Q204" s="52"/>
    </row>
    <row r="205" spans="1:17" s="23" customFormat="1" x14ac:dyDescent="0.2">
      <c r="A205" s="46"/>
      <c r="B205" s="143">
        <v>401</v>
      </c>
      <c r="C205" s="42"/>
      <c r="D205" s="144"/>
      <c r="E205" s="34" t="s">
        <v>119</v>
      </c>
      <c r="F205" s="56">
        <v>101508</v>
      </c>
      <c r="G205" s="58">
        <v>7186</v>
      </c>
      <c r="H205" s="58">
        <v>40187</v>
      </c>
      <c r="I205" s="58">
        <v>14527</v>
      </c>
      <c r="J205" s="59">
        <f t="shared" ref="J205:J222" si="34">SUM(F205:I205)</f>
        <v>163408</v>
      </c>
      <c r="K205" s="115"/>
      <c r="L205" s="60">
        <f t="shared" ref="L205:L222" si="35">+J205+K205</f>
        <v>163408</v>
      </c>
      <c r="M205" s="44">
        <v>401</v>
      </c>
      <c r="N205" s="224"/>
      <c r="P205" s="52"/>
      <c r="Q205" s="52"/>
    </row>
    <row r="206" spans="1:17" s="23" customFormat="1" x14ac:dyDescent="0.2">
      <c r="A206" s="46"/>
      <c r="B206" s="143">
        <f t="shared" ref="B206:B213" si="36">B205+1</f>
        <v>402</v>
      </c>
      <c r="C206" s="42"/>
      <c r="D206" s="144"/>
      <c r="E206" s="34" t="s">
        <v>152</v>
      </c>
      <c r="F206" s="56">
        <v>711077</v>
      </c>
      <c r="G206" s="182">
        <v>0</v>
      </c>
      <c r="H206" s="58">
        <v>72909</v>
      </c>
      <c r="I206" s="58">
        <v>0</v>
      </c>
      <c r="J206" s="59">
        <f t="shared" si="34"/>
        <v>783986</v>
      </c>
      <c r="K206" s="115"/>
      <c r="L206" s="60">
        <f t="shared" si="35"/>
        <v>783986</v>
      </c>
      <c r="M206" s="44">
        <f t="shared" ref="M206:M213" si="37">M205+1</f>
        <v>402</v>
      </c>
      <c r="N206" s="224"/>
      <c r="P206" s="52"/>
      <c r="Q206" s="52"/>
    </row>
    <row r="207" spans="1:17" s="23" customFormat="1" x14ac:dyDescent="0.2">
      <c r="A207" s="46"/>
      <c r="B207" s="143">
        <f t="shared" si="36"/>
        <v>403</v>
      </c>
      <c r="C207" s="42"/>
      <c r="D207" s="144"/>
      <c r="E207" s="34" t="s">
        <v>153</v>
      </c>
      <c r="F207" s="56">
        <v>620689</v>
      </c>
      <c r="G207" s="182">
        <v>0</v>
      </c>
      <c r="H207" s="58">
        <v>77283</v>
      </c>
      <c r="I207" s="58">
        <v>0</v>
      </c>
      <c r="J207" s="59">
        <f t="shared" si="34"/>
        <v>697972</v>
      </c>
      <c r="K207" s="115"/>
      <c r="L207" s="60">
        <f t="shared" si="35"/>
        <v>697972</v>
      </c>
      <c r="M207" s="44">
        <f t="shared" si="37"/>
        <v>403</v>
      </c>
      <c r="N207" s="224"/>
      <c r="P207" s="52"/>
      <c r="Q207" s="52"/>
    </row>
    <row r="208" spans="1:17" s="23" customFormat="1" x14ac:dyDescent="0.2">
      <c r="A208" s="46"/>
      <c r="B208" s="143">
        <f t="shared" si="36"/>
        <v>404</v>
      </c>
      <c r="C208" s="42"/>
      <c r="D208" s="144"/>
      <c r="E208" s="34" t="s">
        <v>154</v>
      </c>
      <c r="F208" s="56">
        <v>57003</v>
      </c>
      <c r="G208" s="182">
        <v>0</v>
      </c>
      <c r="H208" s="58">
        <v>-426</v>
      </c>
      <c r="I208" s="58">
        <v>0</v>
      </c>
      <c r="J208" s="59">
        <f t="shared" si="34"/>
        <v>56577</v>
      </c>
      <c r="K208" s="115"/>
      <c r="L208" s="60">
        <f t="shared" si="35"/>
        <v>56577</v>
      </c>
      <c r="M208" s="44">
        <f t="shared" si="37"/>
        <v>404</v>
      </c>
      <c r="N208" s="224"/>
      <c r="P208" s="52"/>
      <c r="Q208" s="52"/>
    </row>
    <row r="209" spans="1:17" s="23" customFormat="1" x14ac:dyDescent="0.2">
      <c r="A209" s="46"/>
      <c r="B209" s="143">
        <f t="shared" si="36"/>
        <v>405</v>
      </c>
      <c r="C209" s="42"/>
      <c r="D209" s="144"/>
      <c r="E209" s="34" t="s">
        <v>155</v>
      </c>
      <c r="F209" s="56">
        <v>0</v>
      </c>
      <c r="G209" s="182">
        <v>0</v>
      </c>
      <c r="H209" s="58">
        <v>5733</v>
      </c>
      <c r="I209" s="58">
        <v>0</v>
      </c>
      <c r="J209" s="59">
        <f t="shared" si="34"/>
        <v>5733</v>
      </c>
      <c r="K209" s="115"/>
      <c r="L209" s="60">
        <f t="shared" si="35"/>
        <v>5733</v>
      </c>
      <c r="M209" s="44">
        <f t="shared" si="37"/>
        <v>405</v>
      </c>
      <c r="N209" s="224"/>
      <c r="P209" s="52"/>
      <c r="Q209" s="52"/>
    </row>
    <row r="210" spans="1:17" s="23" customFormat="1" x14ac:dyDescent="0.2">
      <c r="A210" s="46"/>
      <c r="B210" s="143">
        <f t="shared" si="36"/>
        <v>406</v>
      </c>
      <c r="C210" s="42"/>
      <c r="D210" s="144"/>
      <c r="E210" s="34" t="s">
        <v>156</v>
      </c>
      <c r="F210" s="56">
        <v>4510</v>
      </c>
      <c r="G210" s="182">
        <v>0</v>
      </c>
      <c r="H210" s="58">
        <v>0</v>
      </c>
      <c r="I210" s="58">
        <v>0</v>
      </c>
      <c r="J210" s="59">
        <f t="shared" si="34"/>
        <v>4510</v>
      </c>
      <c r="K210" s="115"/>
      <c r="L210" s="60">
        <f t="shared" si="35"/>
        <v>4510</v>
      </c>
      <c r="M210" s="44">
        <f t="shared" si="37"/>
        <v>406</v>
      </c>
      <c r="N210" s="224"/>
      <c r="P210" s="52"/>
      <c r="Q210" s="52"/>
    </row>
    <row r="211" spans="1:17" s="23" customFormat="1" x14ac:dyDescent="0.2">
      <c r="A211" s="46"/>
      <c r="B211" s="143">
        <f t="shared" si="36"/>
        <v>407</v>
      </c>
      <c r="C211" s="42"/>
      <c r="D211" s="144"/>
      <c r="E211" s="34" t="s">
        <v>157</v>
      </c>
      <c r="F211" s="56">
        <v>0</v>
      </c>
      <c r="G211" s="182">
        <v>0</v>
      </c>
      <c r="H211" s="58">
        <v>7873</v>
      </c>
      <c r="I211" s="58">
        <v>0</v>
      </c>
      <c r="J211" s="59">
        <f t="shared" si="34"/>
        <v>7873</v>
      </c>
      <c r="K211" s="115"/>
      <c r="L211" s="60">
        <f t="shared" si="35"/>
        <v>7873</v>
      </c>
      <c r="M211" s="44">
        <f t="shared" si="37"/>
        <v>407</v>
      </c>
      <c r="N211" s="224"/>
      <c r="P211" s="52"/>
      <c r="Q211" s="52"/>
    </row>
    <row r="212" spans="1:17" s="23" customFormat="1" x14ac:dyDescent="0.2">
      <c r="A212" s="46"/>
      <c r="B212" s="143">
        <f t="shared" si="36"/>
        <v>408</v>
      </c>
      <c r="C212" s="42"/>
      <c r="D212" s="144"/>
      <c r="E212" s="34" t="s">
        <v>158</v>
      </c>
      <c r="F212" s="56">
        <v>68204</v>
      </c>
      <c r="G212" s="182">
        <v>0</v>
      </c>
      <c r="H212" s="58">
        <v>0</v>
      </c>
      <c r="I212" s="58">
        <v>0</v>
      </c>
      <c r="J212" s="59">
        <f t="shared" si="34"/>
        <v>68204</v>
      </c>
      <c r="K212" s="115"/>
      <c r="L212" s="60">
        <f t="shared" si="35"/>
        <v>68204</v>
      </c>
      <c r="M212" s="44">
        <f t="shared" si="37"/>
        <v>408</v>
      </c>
      <c r="N212" s="224"/>
      <c r="P212" s="52"/>
      <c r="Q212" s="52"/>
    </row>
    <row r="213" spans="1:17" s="23" customFormat="1" x14ac:dyDescent="0.2">
      <c r="A213" s="46"/>
      <c r="B213" s="183">
        <f t="shared" si="36"/>
        <v>409</v>
      </c>
      <c r="C213" s="184"/>
      <c r="D213" s="185"/>
      <c r="E213" s="138" t="s">
        <v>159</v>
      </c>
      <c r="F213" s="56">
        <v>0</v>
      </c>
      <c r="G213" s="182">
        <v>1772759</v>
      </c>
      <c r="H213" s="68">
        <v>0</v>
      </c>
      <c r="I213" s="68">
        <v>0</v>
      </c>
      <c r="J213" s="186">
        <f t="shared" si="34"/>
        <v>1772759</v>
      </c>
      <c r="K213" s="187"/>
      <c r="L213" s="188">
        <f t="shared" si="35"/>
        <v>1772759</v>
      </c>
      <c r="M213" s="189">
        <f t="shared" si="37"/>
        <v>409</v>
      </c>
      <c r="N213" s="224"/>
    </row>
    <row r="214" spans="1:17" s="23" customFormat="1" ht="18.75" x14ac:dyDescent="0.2">
      <c r="A214" s="46"/>
      <c r="B214" s="190">
        <v>410</v>
      </c>
      <c r="C214" s="191"/>
      <c r="D214" s="185"/>
      <c r="E214" s="192" t="s">
        <v>280</v>
      </c>
      <c r="F214" s="56">
        <v>0</v>
      </c>
      <c r="G214" s="68">
        <v>0</v>
      </c>
      <c r="H214" s="58">
        <v>0</v>
      </c>
      <c r="I214" s="58">
        <v>0</v>
      </c>
      <c r="J214" s="193">
        <f t="shared" si="34"/>
        <v>0</v>
      </c>
      <c r="K214" s="194"/>
      <c r="L214" s="195">
        <f t="shared" si="35"/>
        <v>0</v>
      </c>
      <c r="M214" s="78">
        <v>410</v>
      </c>
      <c r="N214" s="224"/>
      <c r="P214" s="52"/>
      <c r="Q214" s="52"/>
    </row>
    <row r="215" spans="1:17" s="23" customFormat="1" x14ac:dyDescent="0.2">
      <c r="A215" s="46"/>
      <c r="B215" s="143">
        <v>411</v>
      </c>
      <c r="C215" s="42"/>
      <c r="D215" s="144"/>
      <c r="E215" s="34" t="s">
        <v>160</v>
      </c>
      <c r="F215" s="56">
        <v>57811</v>
      </c>
      <c r="G215" s="182">
        <v>201</v>
      </c>
      <c r="H215" s="58">
        <v>-6746</v>
      </c>
      <c r="I215" s="58">
        <v>0</v>
      </c>
      <c r="J215" s="59">
        <f t="shared" si="34"/>
        <v>51266</v>
      </c>
      <c r="K215" s="115"/>
      <c r="L215" s="60">
        <f t="shared" si="35"/>
        <v>51266</v>
      </c>
      <c r="M215" s="44">
        <v>411</v>
      </c>
      <c r="N215" s="224"/>
      <c r="P215" s="52"/>
      <c r="Q215" s="52"/>
    </row>
    <row r="216" spans="1:17" s="23" customFormat="1" x14ac:dyDescent="0.2">
      <c r="A216" s="216"/>
      <c r="B216" s="143">
        <f t="shared" ref="B216:B223" si="38">B215+1</f>
        <v>412</v>
      </c>
      <c r="C216" s="42"/>
      <c r="D216" s="144"/>
      <c r="E216" s="34" t="s">
        <v>161</v>
      </c>
      <c r="F216" s="161" t="s">
        <v>61</v>
      </c>
      <c r="G216" s="162" t="s">
        <v>61</v>
      </c>
      <c r="H216" s="146" t="s">
        <v>61</v>
      </c>
      <c r="I216" s="58">
        <v>0</v>
      </c>
      <c r="J216" s="59">
        <f t="shared" si="34"/>
        <v>0</v>
      </c>
      <c r="K216" s="115"/>
      <c r="L216" s="60">
        <f t="shared" si="35"/>
        <v>0</v>
      </c>
      <c r="M216" s="44">
        <f t="shared" ref="M216:M223" si="39">M215+1</f>
        <v>412</v>
      </c>
      <c r="N216" s="224"/>
      <c r="P216" s="52"/>
      <c r="Q216" s="52"/>
    </row>
    <row r="217" spans="1:17" s="23" customFormat="1" x14ac:dyDescent="0.2">
      <c r="A217" s="216"/>
      <c r="B217" s="143">
        <f t="shared" si="38"/>
        <v>413</v>
      </c>
      <c r="C217" s="42"/>
      <c r="D217" s="144"/>
      <c r="E217" s="34" t="s">
        <v>162</v>
      </c>
      <c r="F217" s="56">
        <v>0</v>
      </c>
      <c r="G217" s="182">
        <v>0</v>
      </c>
      <c r="H217" s="58">
        <v>45091</v>
      </c>
      <c r="I217" s="58">
        <v>0</v>
      </c>
      <c r="J217" s="59">
        <f t="shared" si="34"/>
        <v>45091</v>
      </c>
      <c r="K217" s="115"/>
      <c r="L217" s="60">
        <f t="shared" si="35"/>
        <v>45091</v>
      </c>
      <c r="M217" s="44">
        <f t="shared" si="39"/>
        <v>413</v>
      </c>
      <c r="N217" s="224"/>
      <c r="P217" s="52"/>
      <c r="Q217" s="52"/>
    </row>
    <row r="218" spans="1:17" s="23" customFormat="1" x14ac:dyDescent="0.2">
      <c r="A218" s="216"/>
      <c r="B218" s="143">
        <f t="shared" si="38"/>
        <v>414</v>
      </c>
      <c r="C218" s="42"/>
      <c r="D218" s="144"/>
      <c r="E218" s="34" t="s">
        <v>123</v>
      </c>
      <c r="F218" s="161" t="s">
        <v>61</v>
      </c>
      <c r="G218" s="162" t="s">
        <v>61</v>
      </c>
      <c r="H218" s="146" t="s">
        <v>61</v>
      </c>
      <c r="I218" s="58">
        <v>607067</v>
      </c>
      <c r="J218" s="59">
        <f t="shared" si="34"/>
        <v>607067</v>
      </c>
      <c r="K218" s="115"/>
      <c r="L218" s="60">
        <f t="shared" si="35"/>
        <v>607067</v>
      </c>
      <c r="M218" s="44">
        <f t="shared" si="39"/>
        <v>414</v>
      </c>
      <c r="N218" s="224"/>
      <c r="P218" s="52"/>
      <c r="Q218" s="52"/>
    </row>
    <row r="219" spans="1:17" s="23" customFormat="1" x14ac:dyDescent="0.2">
      <c r="A219" s="216"/>
      <c r="B219" s="143">
        <f t="shared" si="38"/>
        <v>415</v>
      </c>
      <c r="C219" s="42"/>
      <c r="D219" s="144"/>
      <c r="E219" s="34" t="s">
        <v>124</v>
      </c>
      <c r="F219" s="161" t="s">
        <v>61</v>
      </c>
      <c r="G219" s="162" t="s">
        <v>61</v>
      </c>
      <c r="H219" s="146" t="s">
        <v>61</v>
      </c>
      <c r="I219" s="58">
        <v>62064</v>
      </c>
      <c r="J219" s="59">
        <f t="shared" si="34"/>
        <v>62064</v>
      </c>
      <c r="K219" s="115"/>
      <c r="L219" s="60">
        <f t="shared" si="35"/>
        <v>62064</v>
      </c>
      <c r="M219" s="44">
        <f t="shared" si="39"/>
        <v>415</v>
      </c>
      <c r="N219" s="224"/>
      <c r="P219" s="52"/>
      <c r="Q219" s="52"/>
    </row>
    <row r="220" spans="1:17" s="23" customFormat="1" x14ac:dyDescent="0.2">
      <c r="A220" s="216"/>
      <c r="B220" s="143">
        <f t="shared" si="38"/>
        <v>416</v>
      </c>
      <c r="C220" s="42"/>
      <c r="D220" s="144"/>
      <c r="E220" s="34" t="s">
        <v>132</v>
      </c>
      <c r="F220" s="161" t="s">
        <v>61</v>
      </c>
      <c r="G220" s="162" t="s">
        <v>61</v>
      </c>
      <c r="H220" s="58">
        <v>1745</v>
      </c>
      <c r="I220" s="146" t="s">
        <v>61</v>
      </c>
      <c r="J220" s="59">
        <f t="shared" si="34"/>
        <v>1745</v>
      </c>
      <c r="K220" s="115"/>
      <c r="L220" s="60">
        <f t="shared" si="35"/>
        <v>1745</v>
      </c>
      <c r="M220" s="44">
        <f t="shared" si="39"/>
        <v>416</v>
      </c>
      <c r="N220" s="224"/>
      <c r="P220" s="52"/>
      <c r="Q220" s="52"/>
    </row>
    <row r="221" spans="1:17" s="23" customFormat="1" x14ac:dyDescent="0.2">
      <c r="A221" s="216"/>
      <c r="B221" s="143">
        <f t="shared" si="38"/>
        <v>417</v>
      </c>
      <c r="C221" s="42"/>
      <c r="D221" s="144"/>
      <c r="E221" s="34" t="s">
        <v>133</v>
      </c>
      <c r="F221" s="161" t="s">
        <v>61</v>
      </c>
      <c r="G221" s="162" t="s">
        <v>61</v>
      </c>
      <c r="H221" s="58">
        <v>-2528</v>
      </c>
      <c r="I221" s="146" t="s">
        <v>61</v>
      </c>
      <c r="J221" s="59">
        <f t="shared" si="34"/>
        <v>-2528</v>
      </c>
      <c r="K221" s="115"/>
      <c r="L221" s="60">
        <f t="shared" si="35"/>
        <v>-2528</v>
      </c>
      <c r="M221" s="44">
        <f t="shared" si="39"/>
        <v>417</v>
      </c>
      <c r="N221" s="224"/>
      <c r="P221" s="52"/>
      <c r="Q221" s="52"/>
    </row>
    <row r="222" spans="1:17" s="23" customFormat="1" x14ac:dyDescent="0.2">
      <c r="A222" s="216"/>
      <c r="B222" s="143">
        <f t="shared" si="38"/>
        <v>418</v>
      </c>
      <c r="C222" s="196"/>
      <c r="D222" s="144"/>
      <c r="E222" s="34" t="s">
        <v>35</v>
      </c>
      <c r="F222" s="56">
        <v>2439</v>
      </c>
      <c r="G222" s="182">
        <v>1274</v>
      </c>
      <c r="H222" s="58">
        <v>680208</v>
      </c>
      <c r="I222" s="58">
        <v>230</v>
      </c>
      <c r="J222" s="59">
        <f t="shared" si="34"/>
        <v>684151</v>
      </c>
      <c r="K222" s="115"/>
      <c r="L222" s="60">
        <f t="shared" si="35"/>
        <v>684151</v>
      </c>
      <c r="M222" s="44">
        <f t="shared" si="39"/>
        <v>418</v>
      </c>
      <c r="N222" s="224"/>
      <c r="P222" s="52"/>
      <c r="Q222" s="52"/>
    </row>
    <row r="223" spans="1:17" s="23" customFormat="1" x14ac:dyDescent="0.2">
      <c r="A223" s="216"/>
      <c r="B223" s="143">
        <f t="shared" si="38"/>
        <v>419</v>
      </c>
      <c r="C223" s="42"/>
      <c r="D223" s="34" t="s">
        <v>163</v>
      </c>
      <c r="E223" s="144"/>
      <c r="F223" s="149">
        <f t="shared" ref="F223:L223" si="40">SUM(F205:F222)</f>
        <v>1623241</v>
      </c>
      <c r="G223" s="155">
        <f t="shared" si="40"/>
        <v>1781420</v>
      </c>
      <c r="H223" s="59">
        <f t="shared" si="40"/>
        <v>921329</v>
      </c>
      <c r="I223" s="59">
        <f t="shared" si="40"/>
        <v>683888</v>
      </c>
      <c r="J223" s="59">
        <f t="shared" si="40"/>
        <v>5009878</v>
      </c>
      <c r="K223" s="59">
        <f t="shared" si="40"/>
        <v>0</v>
      </c>
      <c r="L223" s="60">
        <f t="shared" si="40"/>
        <v>5009878</v>
      </c>
      <c r="M223" s="44">
        <f t="shared" si="39"/>
        <v>419</v>
      </c>
      <c r="N223" s="224"/>
      <c r="P223" s="52"/>
      <c r="Q223" s="52"/>
    </row>
    <row r="224" spans="1:17" s="23" customFormat="1" x14ac:dyDescent="0.2">
      <c r="A224" s="216"/>
      <c r="B224" s="37"/>
      <c r="C224" s="140"/>
      <c r="D224" s="141" t="s">
        <v>164</v>
      </c>
      <c r="F224" s="64"/>
      <c r="G224" s="66"/>
      <c r="H224" s="66"/>
      <c r="I224" s="66"/>
      <c r="J224" s="66"/>
      <c r="K224" s="66"/>
      <c r="L224" s="67"/>
      <c r="M224" s="39"/>
      <c r="N224" s="224"/>
      <c r="P224" s="52"/>
      <c r="Q224" s="52"/>
    </row>
    <row r="225" spans="1:17" s="23" customFormat="1" x14ac:dyDescent="0.2">
      <c r="A225" s="216"/>
      <c r="B225" s="143">
        <v>420</v>
      </c>
      <c r="C225" s="42"/>
      <c r="D225" s="144"/>
      <c r="E225" s="34" t="s">
        <v>119</v>
      </c>
      <c r="F225" s="56">
        <v>20302</v>
      </c>
      <c r="G225" s="58">
        <v>1393</v>
      </c>
      <c r="H225" s="58">
        <v>7898</v>
      </c>
      <c r="I225" s="58">
        <v>2947</v>
      </c>
      <c r="J225" s="59">
        <f>SUM(F225:I225)</f>
        <v>32540</v>
      </c>
      <c r="K225" s="115"/>
      <c r="L225" s="60">
        <f>+J225+K225</f>
        <v>32540</v>
      </c>
      <c r="M225" s="44">
        <v>420</v>
      </c>
      <c r="N225" s="224"/>
      <c r="P225" s="52"/>
      <c r="Q225" s="52"/>
    </row>
    <row r="226" spans="1:17" s="23" customFormat="1" ht="12" thickBot="1" x14ac:dyDescent="0.25">
      <c r="A226" s="216"/>
      <c r="B226" s="143">
        <f>B225+1</f>
        <v>421</v>
      </c>
      <c r="C226" s="42"/>
      <c r="D226" s="144"/>
      <c r="E226" s="34" t="s">
        <v>165</v>
      </c>
      <c r="F226" s="73">
        <v>307957</v>
      </c>
      <c r="G226" s="197">
        <v>59</v>
      </c>
      <c r="H226" s="75">
        <v>41219</v>
      </c>
      <c r="I226" s="75">
        <v>0</v>
      </c>
      <c r="J226" s="126">
        <f>SUM(F226:I226)</f>
        <v>349235</v>
      </c>
      <c r="K226" s="152"/>
      <c r="L226" s="127">
        <f>+J226+K226</f>
        <v>349235</v>
      </c>
      <c r="M226" s="44">
        <f>M225+1</f>
        <v>421</v>
      </c>
      <c r="N226" s="224"/>
      <c r="P226" s="52"/>
      <c r="Q226" s="52"/>
    </row>
    <row r="227" spans="1:17" s="23" customFormat="1" hidden="1" x14ac:dyDescent="0.2">
      <c r="A227" s="79"/>
      <c r="B227" s="80"/>
      <c r="C227" s="31"/>
      <c r="D227" s="28"/>
      <c r="E227" s="31"/>
      <c r="F227" s="81"/>
      <c r="G227" s="81"/>
      <c r="H227" s="81"/>
      <c r="I227" s="81"/>
      <c r="J227" s="81"/>
      <c r="K227" s="153"/>
      <c r="L227" s="132"/>
      <c r="M227" s="80"/>
      <c r="N227" s="82"/>
      <c r="P227" s="52"/>
      <c r="Q227" s="52"/>
    </row>
    <row r="228" spans="1:17" s="23" customFormat="1" x14ac:dyDescent="0.2">
      <c r="A228" s="221"/>
      <c r="B228" s="20" t="s">
        <v>63</v>
      </c>
      <c r="C228" s="21"/>
      <c r="D228" s="21"/>
      <c r="E228" s="21"/>
      <c r="F228" s="133"/>
      <c r="G228" s="133"/>
      <c r="H228" s="133"/>
      <c r="I228" s="133"/>
      <c r="J228" s="133"/>
      <c r="K228" s="133"/>
      <c r="L228" s="133"/>
      <c r="M228" s="22"/>
      <c r="N228" s="221">
        <v>46</v>
      </c>
      <c r="P228" s="52"/>
      <c r="Q228" s="52"/>
    </row>
    <row r="229" spans="1:17" s="23" customFormat="1" x14ac:dyDescent="0.2">
      <c r="A229" s="221"/>
      <c r="B229" s="24" t="s">
        <v>1</v>
      </c>
      <c r="C229" s="25"/>
      <c r="D229" s="25"/>
      <c r="E229" s="25"/>
      <c r="F229" s="135"/>
      <c r="G229" s="135"/>
      <c r="H229" s="135"/>
      <c r="I229" s="135"/>
      <c r="J229" s="135"/>
      <c r="K229" s="135"/>
      <c r="L229" s="135"/>
      <c r="M229" s="26"/>
      <c r="N229" s="221"/>
      <c r="P229" s="52"/>
      <c r="Q229" s="52"/>
    </row>
    <row r="230" spans="1:17" s="23" customFormat="1" x14ac:dyDescent="0.2">
      <c r="A230" s="221"/>
      <c r="B230" s="137"/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9"/>
      <c r="N230" s="221"/>
      <c r="P230" s="52"/>
      <c r="Q230" s="52"/>
    </row>
    <row r="231" spans="1:17" s="23" customFormat="1" x14ac:dyDescent="0.2">
      <c r="A231" s="221"/>
      <c r="B231" s="37"/>
      <c r="C231" s="37"/>
      <c r="D231" s="38"/>
      <c r="E231" s="39"/>
      <c r="F231" s="37"/>
      <c r="G231" s="37"/>
      <c r="H231" s="37"/>
      <c r="I231" s="37"/>
      <c r="J231" s="37"/>
      <c r="K231" s="37"/>
      <c r="L231" s="37"/>
      <c r="M231" s="37"/>
      <c r="N231" s="221"/>
      <c r="P231" s="52"/>
      <c r="Q231" s="52"/>
    </row>
    <row r="232" spans="1:17" s="23" customFormat="1" x14ac:dyDescent="0.2">
      <c r="A232" s="221"/>
      <c r="B232" s="37"/>
      <c r="C232" s="37"/>
      <c r="D232" s="38"/>
      <c r="E232" s="39"/>
      <c r="F232" s="37"/>
      <c r="G232" s="37" t="s">
        <v>4</v>
      </c>
      <c r="H232" s="37"/>
      <c r="I232" s="37"/>
      <c r="J232" s="37" t="s">
        <v>5</v>
      </c>
      <c r="K232" s="37"/>
      <c r="L232" s="37"/>
      <c r="M232" s="37"/>
      <c r="N232" s="221"/>
      <c r="P232" s="52"/>
      <c r="Q232" s="52"/>
    </row>
    <row r="233" spans="1:17" s="23" customFormat="1" x14ac:dyDescent="0.2">
      <c r="A233" s="221"/>
      <c r="B233" s="37" t="s">
        <v>6</v>
      </c>
      <c r="C233" s="37" t="s">
        <v>7</v>
      </c>
      <c r="D233" s="38"/>
      <c r="E233" s="39" t="s">
        <v>8</v>
      </c>
      <c r="F233" s="37" t="s">
        <v>9</v>
      </c>
      <c r="G233" s="37" t="s">
        <v>10</v>
      </c>
      <c r="H233" s="37" t="s">
        <v>11</v>
      </c>
      <c r="I233" s="37" t="s">
        <v>12</v>
      </c>
      <c r="J233" s="37" t="s">
        <v>13</v>
      </c>
      <c r="K233" s="37" t="s">
        <v>14</v>
      </c>
      <c r="L233" s="37" t="s">
        <v>5</v>
      </c>
      <c r="M233" s="37" t="s">
        <v>6</v>
      </c>
      <c r="N233" s="221"/>
      <c r="P233" s="52"/>
      <c r="Q233" s="52"/>
    </row>
    <row r="234" spans="1:17" s="23" customFormat="1" x14ac:dyDescent="0.2">
      <c r="A234" s="221"/>
      <c r="B234" s="37" t="s">
        <v>15</v>
      </c>
      <c r="C234" s="37" t="s">
        <v>16</v>
      </c>
      <c r="D234" s="38"/>
      <c r="E234" s="39"/>
      <c r="F234" s="37" t="s">
        <v>17</v>
      </c>
      <c r="G234" s="37" t="s">
        <v>18</v>
      </c>
      <c r="H234" s="37" t="s">
        <v>19</v>
      </c>
      <c r="I234" s="37"/>
      <c r="J234" s="37" t="s">
        <v>20</v>
      </c>
      <c r="K234" s="37"/>
      <c r="L234" s="37"/>
      <c r="M234" s="37" t="s">
        <v>15</v>
      </c>
      <c r="N234" s="221"/>
      <c r="P234" s="52"/>
      <c r="Q234" s="52"/>
    </row>
    <row r="235" spans="1:17" s="23" customFormat="1" ht="12" thickBot="1" x14ac:dyDescent="0.25">
      <c r="A235" s="221"/>
      <c r="B235" s="42"/>
      <c r="C235" s="42"/>
      <c r="D235" s="43"/>
      <c r="E235" s="44" t="s">
        <v>21</v>
      </c>
      <c r="F235" s="37" t="s">
        <v>22</v>
      </c>
      <c r="G235" s="37" t="s">
        <v>23</v>
      </c>
      <c r="H235" s="37" t="s">
        <v>24</v>
      </c>
      <c r="I235" s="37" t="s">
        <v>25</v>
      </c>
      <c r="J235" s="37" t="s">
        <v>26</v>
      </c>
      <c r="K235" s="37" t="s">
        <v>27</v>
      </c>
      <c r="L235" s="37" t="s">
        <v>28</v>
      </c>
      <c r="M235" s="42"/>
      <c r="N235" s="221"/>
      <c r="P235" s="52"/>
      <c r="Q235" s="52"/>
    </row>
    <row r="236" spans="1:17" s="23" customFormat="1" x14ac:dyDescent="0.2">
      <c r="A236" s="221"/>
      <c r="B236" s="37"/>
      <c r="C236" s="48"/>
      <c r="D236" s="154" t="s">
        <v>166</v>
      </c>
      <c r="E236" s="31"/>
      <c r="F236" s="49"/>
      <c r="G236" s="50"/>
      <c r="H236" s="50"/>
      <c r="I236" s="50"/>
      <c r="J236" s="50"/>
      <c r="K236" s="50"/>
      <c r="L236" s="51"/>
      <c r="M236" s="142"/>
      <c r="N236" s="221"/>
      <c r="P236" s="52"/>
      <c r="Q236" s="52"/>
    </row>
    <row r="237" spans="1:17" s="23" customFormat="1" x14ac:dyDescent="0.2">
      <c r="A237" s="221"/>
      <c r="B237" s="143">
        <v>422</v>
      </c>
      <c r="C237" s="196"/>
      <c r="D237" s="144"/>
      <c r="E237" s="34" t="s">
        <v>167</v>
      </c>
      <c r="F237" s="56">
        <v>43958</v>
      </c>
      <c r="G237" s="155">
        <v>0</v>
      </c>
      <c r="H237" s="58">
        <v>633</v>
      </c>
      <c r="I237" s="58">
        <v>0</v>
      </c>
      <c r="J237" s="59">
        <f>SUM(F237:I237)</f>
        <v>44591</v>
      </c>
      <c r="K237" s="115"/>
      <c r="L237" s="60">
        <f>+J237+K237</f>
        <v>44591</v>
      </c>
      <c r="M237" s="44">
        <v>422</v>
      </c>
      <c r="N237" s="221"/>
      <c r="P237" s="52"/>
      <c r="Q237" s="52"/>
    </row>
    <row r="238" spans="1:17" s="23" customFormat="1" x14ac:dyDescent="0.2">
      <c r="A238" s="221"/>
      <c r="B238" s="143">
        <f>B237+1</f>
        <v>423</v>
      </c>
      <c r="C238" s="196"/>
      <c r="D238" s="144"/>
      <c r="E238" s="34" t="s">
        <v>168</v>
      </c>
      <c r="F238" s="56">
        <v>99</v>
      </c>
      <c r="G238" s="155">
        <v>80</v>
      </c>
      <c r="H238" s="58">
        <v>899</v>
      </c>
      <c r="I238" s="58">
        <v>0</v>
      </c>
      <c r="J238" s="59">
        <f>SUM(F238:I238)</f>
        <v>1078</v>
      </c>
      <c r="K238" s="115"/>
      <c r="L238" s="60">
        <f>+J238+K238</f>
        <v>1078</v>
      </c>
      <c r="M238" s="44">
        <f>M237+1</f>
        <v>423</v>
      </c>
      <c r="N238" s="221"/>
      <c r="P238" s="52"/>
      <c r="Q238" s="52"/>
    </row>
    <row r="239" spans="1:17" s="23" customFormat="1" x14ac:dyDescent="0.2">
      <c r="A239" s="46"/>
      <c r="B239" s="143">
        <f>B238+1</f>
        <v>424</v>
      </c>
      <c r="C239" s="196"/>
      <c r="D239" s="144"/>
      <c r="E239" s="34" t="s">
        <v>169</v>
      </c>
      <c r="F239" s="56">
        <v>0</v>
      </c>
      <c r="G239" s="155">
        <v>0</v>
      </c>
      <c r="H239" s="58">
        <v>324</v>
      </c>
      <c r="I239" s="58">
        <v>0</v>
      </c>
      <c r="J239" s="59">
        <f>SUM(F239:I239)</f>
        <v>324</v>
      </c>
      <c r="K239" s="115"/>
      <c r="L239" s="60">
        <f>+J239+K239</f>
        <v>324</v>
      </c>
      <c r="M239" s="44">
        <f>M238+1</f>
        <v>424</v>
      </c>
      <c r="N239" s="221"/>
      <c r="P239" s="52"/>
      <c r="Q239" s="52"/>
    </row>
    <row r="240" spans="1:17" s="23" customFormat="1" x14ac:dyDescent="0.2">
      <c r="A240" s="46"/>
      <c r="B240" s="143">
        <f>B239+1</f>
        <v>425</v>
      </c>
      <c r="C240" s="42"/>
      <c r="D240" s="144"/>
      <c r="E240" s="34" t="s">
        <v>159</v>
      </c>
      <c r="F240" s="56">
        <v>0</v>
      </c>
      <c r="G240" s="155">
        <v>57467</v>
      </c>
      <c r="H240" s="58">
        <v>0</v>
      </c>
      <c r="I240" s="58">
        <v>0</v>
      </c>
      <c r="J240" s="59">
        <f>SUM(F240:I240)</f>
        <v>57467</v>
      </c>
      <c r="K240" s="115"/>
      <c r="L240" s="60">
        <f>+J240+K240</f>
        <v>57467</v>
      </c>
      <c r="M240" s="44">
        <f>M239+1</f>
        <v>425</v>
      </c>
      <c r="N240" s="221"/>
    </row>
    <row r="241" spans="1:17" s="23" customFormat="1" ht="18.75" x14ac:dyDescent="0.2">
      <c r="A241" s="46"/>
      <c r="B241" s="143">
        <v>426</v>
      </c>
      <c r="C241" s="42"/>
      <c r="D241" s="144"/>
      <c r="E241" s="198" t="s">
        <v>281</v>
      </c>
      <c r="F241" s="56">
        <v>0</v>
      </c>
      <c r="G241" s="155">
        <v>0</v>
      </c>
      <c r="H241" s="58">
        <v>0</v>
      </c>
      <c r="I241" s="58">
        <v>0</v>
      </c>
      <c r="J241" s="59">
        <f>SUM(F241:I241)</f>
        <v>0</v>
      </c>
      <c r="K241" s="115"/>
      <c r="L241" s="60">
        <f>+J241+K241</f>
        <v>0</v>
      </c>
      <c r="M241" s="44">
        <v>426</v>
      </c>
      <c r="N241" s="221"/>
      <c r="P241" s="52"/>
      <c r="Q241" s="52"/>
    </row>
    <row r="242" spans="1:17" s="23" customFormat="1" x14ac:dyDescent="0.2">
      <c r="A242" s="46"/>
      <c r="B242" s="143">
        <v>427</v>
      </c>
      <c r="C242" s="42"/>
      <c r="D242" s="144"/>
      <c r="E242" s="34" t="s">
        <v>160</v>
      </c>
      <c r="F242" s="56">
        <v>9728</v>
      </c>
      <c r="G242" s="155">
        <v>0</v>
      </c>
      <c r="H242" s="58">
        <v>0</v>
      </c>
      <c r="I242" s="58">
        <v>0</v>
      </c>
      <c r="J242" s="59">
        <f t="shared" ref="J242:J249" si="41">SUM(F242:I242)</f>
        <v>9728</v>
      </c>
      <c r="K242" s="115"/>
      <c r="L242" s="60">
        <f t="shared" ref="L242:L249" si="42">+J242+K242</f>
        <v>9728</v>
      </c>
      <c r="M242" s="44">
        <v>427</v>
      </c>
      <c r="N242" s="221"/>
      <c r="P242" s="52"/>
      <c r="Q242" s="52"/>
    </row>
    <row r="243" spans="1:17" s="23" customFormat="1" x14ac:dyDescent="0.2">
      <c r="A243" s="46"/>
      <c r="B243" s="143">
        <f t="shared" ref="B243:B250" si="43">B242+1</f>
        <v>428</v>
      </c>
      <c r="C243" s="42"/>
      <c r="D243" s="144"/>
      <c r="E243" s="34" t="s">
        <v>161</v>
      </c>
      <c r="F243" s="161" t="s">
        <v>61</v>
      </c>
      <c r="G243" s="162" t="s">
        <v>61</v>
      </c>
      <c r="H243" s="146" t="s">
        <v>61</v>
      </c>
      <c r="I243" s="58">
        <v>0</v>
      </c>
      <c r="J243" s="59">
        <f t="shared" si="41"/>
        <v>0</v>
      </c>
      <c r="K243" s="115"/>
      <c r="L243" s="60">
        <f t="shared" si="42"/>
        <v>0</v>
      </c>
      <c r="M243" s="44">
        <f t="shared" ref="M243:M250" si="44">M242+1</f>
        <v>428</v>
      </c>
      <c r="N243" s="46"/>
      <c r="P243" s="52"/>
      <c r="Q243" s="52"/>
    </row>
    <row r="244" spans="1:17" s="23" customFormat="1" x14ac:dyDescent="0.2">
      <c r="A244" s="46"/>
      <c r="B244" s="143">
        <f t="shared" si="43"/>
        <v>429</v>
      </c>
      <c r="C244" s="42"/>
      <c r="D244" s="144"/>
      <c r="E244" s="34" t="s">
        <v>162</v>
      </c>
      <c r="F244" s="56">
        <v>0</v>
      </c>
      <c r="G244" s="155">
        <v>0</v>
      </c>
      <c r="H244" s="58">
        <v>0</v>
      </c>
      <c r="I244" s="58">
        <v>0</v>
      </c>
      <c r="J244" s="59">
        <f t="shared" si="41"/>
        <v>0</v>
      </c>
      <c r="K244" s="115"/>
      <c r="L244" s="60">
        <f t="shared" si="42"/>
        <v>0</v>
      </c>
      <c r="M244" s="44">
        <f t="shared" si="44"/>
        <v>429</v>
      </c>
      <c r="N244" s="46"/>
      <c r="P244" s="52"/>
      <c r="Q244" s="52"/>
    </row>
    <row r="245" spans="1:17" s="23" customFormat="1" x14ac:dyDescent="0.2">
      <c r="A245" s="46"/>
      <c r="B245" s="143">
        <f t="shared" si="43"/>
        <v>430</v>
      </c>
      <c r="C245" s="42"/>
      <c r="D245" s="144"/>
      <c r="E245" s="34" t="s">
        <v>123</v>
      </c>
      <c r="F245" s="161" t="s">
        <v>61</v>
      </c>
      <c r="G245" s="162" t="s">
        <v>61</v>
      </c>
      <c r="H245" s="146" t="s">
        <v>61</v>
      </c>
      <c r="I245" s="58">
        <v>146044</v>
      </c>
      <c r="J245" s="59">
        <f t="shared" si="41"/>
        <v>146044</v>
      </c>
      <c r="K245" s="115"/>
      <c r="L245" s="60">
        <f t="shared" si="42"/>
        <v>146044</v>
      </c>
      <c r="M245" s="44">
        <f t="shared" si="44"/>
        <v>430</v>
      </c>
      <c r="N245" s="46"/>
      <c r="P245" s="52"/>
      <c r="Q245" s="52"/>
    </row>
    <row r="246" spans="1:17" s="23" customFormat="1" x14ac:dyDescent="0.2">
      <c r="A246" s="46"/>
      <c r="B246" s="143">
        <f t="shared" si="43"/>
        <v>431</v>
      </c>
      <c r="C246" s="42"/>
      <c r="D246" s="144"/>
      <c r="E246" s="34" t="s">
        <v>124</v>
      </c>
      <c r="F246" s="161" t="s">
        <v>61</v>
      </c>
      <c r="G246" s="162" t="s">
        <v>61</v>
      </c>
      <c r="H246" s="146" t="s">
        <v>61</v>
      </c>
      <c r="I246" s="58">
        <v>14592</v>
      </c>
      <c r="J246" s="59">
        <f t="shared" si="41"/>
        <v>14592</v>
      </c>
      <c r="K246" s="115"/>
      <c r="L246" s="60">
        <f t="shared" si="42"/>
        <v>14592</v>
      </c>
      <c r="M246" s="44">
        <f t="shared" si="44"/>
        <v>431</v>
      </c>
      <c r="N246" s="46"/>
      <c r="P246" s="52"/>
      <c r="Q246" s="52"/>
    </row>
    <row r="247" spans="1:17" s="23" customFormat="1" x14ac:dyDescent="0.2">
      <c r="A247" s="46"/>
      <c r="B247" s="143">
        <f t="shared" si="43"/>
        <v>432</v>
      </c>
      <c r="C247" s="42"/>
      <c r="D247" s="144"/>
      <c r="E247" s="34" t="s">
        <v>132</v>
      </c>
      <c r="F247" s="161" t="s">
        <v>61</v>
      </c>
      <c r="G247" s="162" t="s">
        <v>61</v>
      </c>
      <c r="H247" s="58">
        <v>14959</v>
      </c>
      <c r="I247" s="162" t="s">
        <v>61</v>
      </c>
      <c r="J247" s="59">
        <f t="shared" si="41"/>
        <v>14959</v>
      </c>
      <c r="K247" s="115"/>
      <c r="L247" s="60">
        <f t="shared" si="42"/>
        <v>14959</v>
      </c>
      <c r="M247" s="44">
        <f t="shared" si="44"/>
        <v>432</v>
      </c>
      <c r="N247" s="46"/>
      <c r="P247" s="52"/>
      <c r="Q247" s="52"/>
    </row>
    <row r="248" spans="1:17" s="23" customFormat="1" x14ac:dyDescent="0.2">
      <c r="A248" s="46"/>
      <c r="B248" s="143">
        <f t="shared" si="43"/>
        <v>433</v>
      </c>
      <c r="C248" s="42"/>
      <c r="D248" s="144"/>
      <c r="E248" s="34" t="s">
        <v>133</v>
      </c>
      <c r="F248" s="161" t="s">
        <v>61</v>
      </c>
      <c r="G248" s="162" t="s">
        <v>61</v>
      </c>
      <c r="H248" s="58">
        <v>0</v>
      </c>
      <c r="I248" s="162" t="s">
        <v>61</v>
      </c>
      <c r="J248" s="59">
        <f t="shared" si="41"/>
        <v>0</v>
      </c>
      <c r="K248" s="115"/>
      <c r="L248" s="60">
        <f t="shared" si="42"/>
        <v>0</v>
      </c>
      <c r="M248" s="44">
        <f t="shared" si="44"/>
        <v>433</v>
      </c>
      <c r="N248" s="46"/>
      <c r="P248" s="52"/>
      <c r="Q248" s="52"/>
    </row>
    <row r="249" spans="1:17" s="23" customFormat="1" x14ac:dyDescent="0.2">
      <c r="A249" s="46"/>
      <c r="B249" s="143">
        <f t="shared" si="43"/>
        <v>434</v>
      </c>
      <c r="C249" s="196"/>
      <c r="D249" s="144"/>
      <c r="E249" s="34" t="s">
        <v>35</v>
      </c>
      <c r="F249" s="56">
        <v>0</v>
      </c>
      <c r="G249" s="155">
        <v>30</v>
      </c>
      <c r="H249" s="58">
        <v>198</v>
      </c>
      <c r="I249" s="58">
        <v>0</v>
      </c>
      <c r="J249" s="59">
        <f t="shared" si="41"/>
        <v>228</v>
      </c>
      <c r="K249" s="115"/>
      <c r="L249" s="60">
        <f t="shared" si="42"/>
        <v>228</v>
      </c>
      <c r="M249" s="44">
        <f t="shared" si="44"/>
        <v>434</v>
      </c>
      <c r="N249" s="46"/>
      <c r="P249" s="52"/>
      <c r="Q249" s="52"/>
    </row>
    <row r="250" spans="1:17" s="23" customFormat="1" x14ac:dyDescent="0.2">
      <c r="A250" s="46"/>
      <c r="B250" s="143">
        <f t="shared" si="43"/>
        <v>435</v>
      </c>
      <c r="C250" s="42"/>
      <c r="D250" s="34" t="s">
        <v>170</v>
      </c>
      <c r="E250" s="34"/>
      <c r="F250" s="149">
        <f>SUM(F225:F249)</f>
        <v>382044</v>
      </c>
      <c r="G250" s="155">
        <f>SUM(G225:G249)</f>
        <v>59029</v>
      </c>
      <c r="H250" s="59">
        <f>SUM(H225:H249)</f>
        <v>66130</v>
      </c>
      <c r="I250" s="59">
        <v>163583</v>
      </c>
      <c r="J250" s="59">
        <f>SUM(J225:J249)</f>
        <v>670786</v>
      </c>
      <c r="K250" s="59">
        <f>SUM(K225:K249)</f>
        <v>0</v>
      </c>
      <c r="L250" s="60">
        <f>SUM(L225:L249)</f>
        <v>670786</v>
      </c>
      <c r="M250" s="44">
        <f t="shared" si="44"/>
        <v>435</v>
      </c>
      <c r="N250" s="46"/>
      <c r="P250" s="52"/>
      <c r="Q250" s="52"/>
    </row>
    <row r="251" spans="1:17" s="23" customFormat="1" x14ac:dyDescent="0.2">
      <c r="A251" s="46"/>
      <c r="B251" s="37"/>
      <c r="C251" s="140"/>
      <c r="D251" s="141" t="s">
        <v>171</v>
      </c>
      <c r="E251" s="141"/>
      <c r="F251" s="64"/>
      <c r="G251" s="158"/>
      <c r="H251" s="66"/>
      <c r="I251" s="66"/>
      <c r="J251" s="66"/>
      <c r="K251" s="66"/>
      <c r="L251" s="67"/>
      <c r="M251" s="39"/>
      <c r="N251" s="46"/>
      <c r="P251" s="52"/>
      <c r="Q251" s="52"/>
    </row>
    <row r="252" spans="1:17" s="23" customFormat="1" x14ac:dyDescent="0.2">
      <c r="A252" s="46"/>
      <c r="B252" s="143">
        <v>501</v>
      </c>
      <c r="C252" s="42"/>
      <c r="D252" s="144"/>
      <c r="E252" s="34" t="s">
        <v>172</v>
      </c>
      <c r="F252" s="56">
        <v>2513</v>
      </c>
      <c r="G252" s="155">
        <v>0</v>
      </c>
      <c r="H252" s="58">
        <v>3448</v>
      </c>
      <c r="I252" s="146" t="s">
        <v>61</v>
      </c>
      <c r="J252" s="59">
        <f>SUM(F252:I252)</f>
        <v>5961</v>
      </c>
      <c r="K252" s="115"/>
      <c r="L252" s="60">
        <f>+J252+K252</f>
        <v>5961</v>
      </c>
      <c r="M252" s="44">
        <v>501</v>
      </c>
      <c r="N252" s="46"/>
      <c r="P252" s="52"/>
      <c r="Q252" s="52"/>
    </row>
    <row r="253" spans="1:17" s="23" customFormat="1" x14ac:dyDescent="0.2">
      <c r="A253" s="46"/>
      <c r="B253" s="143">
        <f>B252+1</f>
        <v>502</v>
      </c>
      <c r="C253" s="42"/>
      <c r="D253" s="144"/>
      <c r="E253" s="34" t="s">
        <v>173</v>
      </c>
      <c r="F253" s="56">
        <v>0</v>
      </c>
      <c r="G253" s="155">
        <v>0</v>
      </c>
      <c r="H253" s="58">
        <v>2553</v>
      </c>
      <c r="I253" s="146" t="s">
        <v>61</v>
      </c>
      <c r="J253" s="59">
        <f>SUM(F253:I253)</f>
        <v>2553</v>
      </c>
      <c r="K253" s="69" t="s">
        <v>61</v>
      </c>
      <c r="L253" s="60">
        <f>+J253</f>
        <v>2553</v>
      </c>
      <c r="M253" s="44">
        <f>M252+1</f>
        <v>502</v>
      </c>
      <c r="N253" s="46"/>
      <c r="P253" s="52"/>
      <c r="Q253" s="52"/>
    </row>
    <row r="254" spans="1:17" s="23" customFormat="1" x14ac:dyDescent="0.2">
      <c r="A254" s="46"/>
      <c r="B254" s="143">
        <f>B253+1</f>
        <v>503</v>
      </c>
      <c r="C254" s="196"/>
      <c r="D254" s="144"/>
      <c r="E254" s="34" t="s">
        <v>174</v>
      </c>
      <c r="F254" s="56">
        <v>0</v>
      </c>
      <c r="G254" s="155">
        <v>0</v>
      </c>
      <c r="H254" s="58">
        <v>0</v>
      </c>
      <c r="I254" s="146" t="s">
        <v>61</v>
      </c>
      <c r="J254" s="59">
        <f>SUM(F254:I254)</f>
        <v>0</v>
      </c>
      <c r="K254" s="69" t="s">
        <v>61</v>
      </c>
      <c r="L254" s="60">
        <f>+J254</f>
        <v>0</v>
      </c>
      <c r="M254" s="44">
        <f>M253+1</f>
        <v>503</v>
      </c>
      <c r="N254" s="215" t="s">
        <v>287</v>
      </c>
      <c r="P254" s="52"/>
      <c r="Q254" s="52"/>
    </row>
    <row r="255" spans="1:17" s="23" customFormat="1" x14ac:dyDescent="0.2">
      <c r="A255" s="46"/>
      <c r="B255" s="143">
        <f>B254+1</f>
        <v>504</v>
      </c>
      <c r="C255" s="196"/>
      <c r="D255" s="144"/>
      <c r="E255" s="34" t="s">
        <v>175</v>
      </c>
      <c r="F255" s="161" t="s">
        <v>61</v>
      </c>
      <c r="G255" s="162" t="s">
        <v>61</v>
      </c>
      <c r="H255" s="146" t="s">
        <v>61</v>
      </c>
      <c r="I255" s="58">
        <v>20554</v>
      </c>
      <c r="J255" s="59">
        <f>SUM(F255:I255)</f>
        <v>20554</v>
      </c>
      <c r="K255" s="115"/>
      <c r="L255" s="60">
        <f>+J255+K255</f>
        <v>20554</v>
      </c>
      <c r="M255" s="44">
        <f>M254+1</f>
        <v>504</v>
      </c>
      <c r="N255" s="215"/>
      <c r="P255" s="52"/>
      <c r="Q255" s="52"/>
    </row>
    <row r="256" spans="1:17" s="23" customFormat="1" x14ac:dyDescent="0.2">
      <c r="A256" s="46"/>
      <c r="B256" s="143">
        <f>B255+1</f>
        <v>505</v>
      </c>
      <c r="C256" s="196"/>
      <c r="D256" s="144"/>
      <c r="E256" s="34" t="s">
        <v>123</v>
      </c>
      <c r="F256" s="161" t="s">
        <v>61</v>
      </c>
      <c r="G256" s="162" t="s">
        <v>61</v>
      </c>
      <c r="H256" s="146" t="s">
        <v>61</v>
      </c>
      <c r="I256" s="58">
        <v>953</v>
      </c>
      <c r="J256" s="59">
        <f>SUM(F256:I256)</f>
        <v>953</v>
      </c>
      <c r="K256" s="115"/>
      <c r="L256" s="60">
        <f>+J256+K256</f>
        <v>953</v>
      </c>
      <c r="M256" s="44">
        <f>M255+1</f>
        <v>505</v>
      </c>
      <c r="N256" s="215"/>
      <c r="P256" s="52"/>
      <c r="Q256" s="52"/>
    </row>
    <row r="257" spans="1:17" s="23" customFormat="1" x14ac:dyDescent="0.2">
      <c r="A257" s="46"/>
      <c r="B257" s="143">
        <f>B256+1</f>
        <v>506</v>
      </c>
      <c r="C257" s="42"/>
      <c r="D257" s="34" t="s">
        <v>176</v>
      </c>
      <c r="E257" s="34"/>
      <c r="F257" s="56">
        <f t="shared" ref="F257:L257" si="45">SUM(F252:F256)</f>
        <v>2513</v>
      </c>
      <c r="G257" s="199">
        <f t="shared" si="45"/>
        <v>0</v>
      </c>
      <c r="H257" s="59">
        <f t="shared" ref="H257" si="46">SUM(H252:H256)</f>
        <v>6001</v>
      </c>
      <c r="I257" s="59">
        <f t="shared" si="45"/>
        <v>21507</v>
      </c>
      <c r="J257" s="59">
        <f t="shared" si="45"/>
        <v>30021</v>
      </c>
      <c r="K257" s="59">
        <f t="shared" si="45"/>
        <v>0</v>
      </c>
      <c r="L257" s="60">
        <f t="shared" si="45"/>
        <v>30021</v>
      </c>
      <c r="M257" s="44">
        <f>M256+1</f>
        <v>506</v>
      </c>
      <c r="N257" s="215"/>
      <c r="P257" s="52"/>
      <c r="Q257" s="52"/>
    </row>
    <row r="258" spans="1:17" s="23" customFormat="1" x14ac:dyDescent="0.2">
      <c r="A258" s="46"/>
      <c r="B258" s="37"/>
      <c r="C258" s="140"/>
      <c r="D258" s="141" t="s">
        <v>177</v>
      </c>
      <c r="E258" s="141"/>
      <c r="F258" s="64"/>
      <c r="G258" s="158"/>
      <c r="H258" s="66"/>
      <c r="I258" s="66"/>
      <c r="J258" s="66"/>
      <c r="K258" s="66"/>
      <c r="L258" s="67"/>
      <c r="M258" s="39"/>
      <c r="N258" s="215"/>
      <c r="P258" s="52"/>
      <c r="Q258" s="52"/>
    </row>
    <row r="259" spans="1:17" s="23" customFormat="1" x14ac:dyDescent="0.2">
      <c r="A259" s="216" t="s">
        <v>277</v>
      </c>
      <c r="B259" s="143">
        <v>507</v>
      </c>
      <c r="C259" s="143" t="s">
        <v>82</v>
      </c>
      <c r="D259" s="144"/>
      <c r="E259" s="34" t="s">
        <v>119</v>
      </c>
      <c r="F259" s="56">
        <v>7614</v>
      </c>
      <c r="G259" s="155">
        <v>509</v>
      </c>
      <c r="H259" s="58">
        <v>2962</v>
      </c>
      <c r="I259" s="58">
        <v>1095</v>
      </c>
      <c r="J259" s="59">
        <f t="shared" ref="J259:J268" si="47">SUM(F259:I259)</f>
        <v>12180</v>
      </c>
      <c r="K259" s="69" t="s">
        <v>61</v>
      </c>
      <c r="L259" s="60">
        <f t="shared" ref="L259:L268" si="48">+J259</f>
        <v>12180</v>
      </c>
      <c r="M259" s="44">
        <v>507</v>
      </c>
      <c r="N259" s="215"/>
      <c r="P259" s="52"/>
      <c r="Q259" s="52"/>
    </row>
    <row r="260" spans="1:17" s="23" customFormat="1" x14ac:dyDescent="0.2">
      <c r="A260" s="216"/>
      <c r="B260" s="143">
        <f t="shared" ref="B260:B269" si="49">B259+1</f>
        <v>508</v>
      </c>
      <c r="C260" s="143" t="s">
        <v>82</v>
      </c>
      <c r="D260" s="144"/>
      <c r="E260" s="34" t="s">
        <v>178</v>
      </c>
      <c r="F260" s="56">
        <v>0</v>
      </c>
      <c r="G260" s="155">
        <v>0</v>
      </c>
      <c r="H260" s="58">
        <v>33335</v>
      </c>
      <c r="I260" s="58">
        <v>181</v>
      </c>
      <c r="J260" s="59">
        <f t="shared" si="47"/>
        <v>33516</v>
      </c>
      <c r="K260" s="69" t="s">
        <v>61</v>
      </c>
      <c r="L260" s="60">
        <f t="shared" si="48"/>
        <v>33516</v>
      </c>
      <c r="M260" s="44">
        <f t="shared" ref="M260:M269" si="50">M259+1</f>
        <v>508</v>
      </c>
      <c r="N260" s="215"/>
      <c r="P260" s="52"/>
      <c r="Q260" s="52"/>
    </row>
    <row r="261" spans="1:17" s="23" customFormat="1" x14ac:dyDescent="0.2">
      <c r="A261" s="216"/>
      <c r="B261" s="143">
        <f t="shared" si="49"/>
        <v>509</v>
      </c>
      <c r="C261" s="143" t="s">
        <v>82</v>
      </c>
      <c r="D261" s="144"/>
      <c r="E261" s="34" t="s">
        <v>179</v>
      </c>
      <c r="F261" s="56">
        <v>0</v>
      </c>
      <c r="G261" s="155">
        <v>15627</v>
      </c>
      <c r="H261" s="58">
        <v>291879</v>
      </c>
      <c r="I261" s="58">
        <v>455</v>
      </c>
      <c r="J261" s="59">
        <f t="shared" si="47"/>
        <v>307961</v>
      </c>
      <c r="K261" s="69" t="s">
        <v>61</v>
      </c>
      <c r="L261" s="60">
        <f t="shared" si="48"/>
        <v>307961</v>
      </c>
      <c r="M261" s="44">
        <f t="shared" si="50"/>
        <v>509</v>
      </c>
      <c r="N261" s="215"/>
      <c r="P261" s="52"/>
      <c r="Q261" s="52"/>
    </row>
    <row r="262" spans="1:17" s="23" customFormat="1" x14ac:dyDescent="0.2">
      <c r="A262" s="216"/>
      <c r="B262" s="143">
        <f t="shared" si="49"/>
        <v>510</v>
      </c>
      <c r="C262" s="143" t="s">
        <v>82</v>
      </c>
      <c r="D262" s="144"/>
      <c r="E262" s="34" t="s">
        <v>180</v>
      </c>
      <c r="F262" s="56">
        <v>339</v>
      </c>
      <c r="G262" s="155">
        <v>4720</v>
      </c>
      <c r="H262" s="58">
        <v>36</v>
      </c>
      <c r="I262" s="58">
        <v>267</v>
      </c>
      <c r="J262" s="59">
        <f t="shared" si="47"/>
        <v>5362</v>
      </c>
      <c r="K262" s="69" t="s">
        <v>61</v>
      </c>
      <c r="L262" s="60">
        <f t="shared" si="48"/>
        <v>5362</v>
      </c>
      <c r="M262" s="44">
        <f t="shared" si="50"/>
        <v>510</v>
      </c>
      <c r="N262" s="215"/>
      <c r="P262" s="52"/>
      <c r="Q262" s="52"/>
    </row>
    <row r="263" spans="1:17" s="23" customFormat="1" x14ac:dyDescent="0.2">
      <c r="A263" s="216"/>
      <c r="B263" s="143">
        <f t="shared" si="49"/>
        <v>511</v>
      </c>
      <c r="C263" s="143" t="s">
        <v>82</v>
      </c>
      <c r="D263" s="144"/>
      <c r="E263" s="34" t="s">
        <v>161</v>
      </c>
      <c r="F263" s="161" t="s">
        <v>61</v>
      </c>
      <c r="G263" s="162" t="s">
        <v>61</v>
      </c>
      <c r="H263" s="146" t="s">
        <v>61</v>
      </c>
      <c r="I263" s="58">
        <v>0</v>
      </c>
      <c r="J263" s="59">
        <f t="shared" si="47"/>
        <v>0</v>
      </c>
      <c r="K263" s="69" t="s">
        <v>61</v>
      </c>
      <c r="L263" s="60">
        <f t="shared" si="48"/>
        <v>0</v>
      </c>
      <c r="M263" s="44">
        <f t="shared" si="50"/>
        <v>511</v>
      </c>
      <c r="N263" s="215"/>
      <c r="P263" s="52"/>
      <c r="Q263" s="52"/>
    </row>
    <row r="264" spans="1:17" s="23" customFormat="1" x14ac:dyDescent="0.2">
      <c r="A264" s="216"/>
      <c r="B264" s="143">
        <f t="shared" si="49"/>
        <v>512</v>
      </c>
      <c r="C264" s="143" t="s">
        <v>82</v>
      </c>
      <c r="D264" s="144"/>
      <c r="E264" s="34" t="s">
        <v>123</v>
      </c>
      <c r="F264" s="161" t="s">
        <v>61</v>
      </c>
      <c r="G264" s="162" t="s">
        <v>61</v>
      </c>
      <c r="H264" s="146" t="s">
        <v>61</v>
      </c>
      <c r="I264" s="58">
        <v>2491</v>
      </c>
      <c r="J264" s="59">
        <f t="shared" si="47"/>
        <v>2491</v>
      </c>
      <c r="K264" s="69" t="s">
        <v>61</v>
      </c>
      <c r="L264" s="60">
        <f t="shared" si="48"/>
        <v>2491</v>
      </c>
      <c r="M264" s="44">
        <f t="shared" si="50"/>
        <v>512</v>
      </c>
      <c r="N264" s="215"/>
      <c r="P264" s="52"/>
      <c r="Q264" s="52"/>
    </row>
    <row r="265" spans="1:17" s="23" customFormat="1" x14ac:dyDescent="0.2">
      <c r="A265" s="216"/>
      <c r="B265" s="143">
        <f t="shared" si="49"/>
        <v>513</v>
      </c>
      <c r="C265" s="143" t="s">
        <v>82</v>
      </c>
      <c r="D265" s="144"/>
      <c r="E265" s="34" t="s">
        <v>181</v>
      </c>
      <c r="F265" s="161" t="s">
        <v>61</v>
      </c>
      <c r="G265" s="162" t="s">
        <v>61</v>
      </c>
      <c r="H265" s="146" t="s">
        <v>61</v>
      </c>
      <c r="I265" s="58">
        <v>421</v>
      </c>
      <c r="J265" s="59">
        <f t="shared" si="47"/>
        <v>421</v>
      </c>
      <c r="K265" s="69" t="s">
        <v>61</v>
      </c>
      <c r="L265" s="60">
        <f t="shared" si="48"/>
        <v>421</v>
      </c>
      <c r="M265" s="44">
        <f t="shared" si="50"/>
        <v>513</v>
      </c>
      <c r="N265" s="215"/>
      <c r="P265" s="52"/>
      <c r="Q265" s="52"/>
    </row>
    <row r="266" spans="1:17" s="23" customFormat="1" x14ac:dyDescent="0.2">
      <c r="A266" s="216"/>
      <c r="B266" s="143">
        <f t="shared" si="49"/>
        <v>514</v>
      </c>
      <c r="C266" s="143" t="s">
        <v>82</v>
      </c>
      <c r="D266" s="144"/>
      <c r="E266" s="34" t="s">
        <v>132</v>
      </c>
      <c r="F266" s="161" t="s">
        <v>61</v>
      </c>
      <c r="G266" s="162" t="s">
        <v>61</v>
      </c>
      <c r="H266" s="58">
        <v>0</v>
      </c>
      <c r="I266" s="146" t="s">
        <v>61</v>
      </c>
      <c r="J266" s="59">
        <f t="shared" si="47"/>
        <v>0</v>
      </c>
      <c r="K266" s="69" t="s">
        <v>61</v>
      </c>
      <c r="L266" s="60">
        <f t="shared" si="48"/>
        <v>0</v>
      </c>
      <c r="M266" s="44">
        <f t="shared" si="50"/>
        <v>514</v>
      </c>
      <c r="N266" s="215"/>
      <c r="P266" s="52"/>
      <c r="Q266" s="52"/>
    </row>
    <row r="267" spans="1:17" s="23" customFormat="1" x14ac:dyDescent="0.2">
      <c r="A267" s="216"/>
      <c r="B267" s="143">
        <f t="shared" si="49"/>
        <v>515</v>
      </c>
      <c r="C267" s="143" t="s">
        <v>82</v>
      </c>
      <c r="D267" s="144"/>
      <c r="E267" s="34" t="s">
        <v>133</v>
      </c>
      <c r="F267" s="161" t="s">
        <v>61</v>
      </c>
      <c r="G267" s="162" t="s">
        <v>61</v>
      </c>
      <c r="H267" s="58">
        <v>0</v>
      </c>
      <c r="I267" s="146" t="s">
        <v>61</v>
      </c>
      <c r="J267" s="59">
        <f t="shared" si="47"/>
        <v>0</v>
      </c>
      <c r="K267" s="69" t="s">
        <v>61</v>
      </c>
      <c r="L267" s="60">
        <f t="shared" si="48"/>
        <v>0</v>
      </c>
      <c r="M267" s="44">
        <f t="shared" si="50"/>
        <v>515</v>
      </c>
      <c r="N267" s="215"/>
      <c r="P267" s="52"/>
      <c r="Q267" s="52"/>
    </row>
    <row r="268" spans="1:17" s="23" customFormat="1" x14ac:dyDescent="0.2">
      <c r="A268" s="216"/>
      <c r="B268" s="143">
        <f t="shared" si="49"/>
        <v>516</v>
      </c>
      <c r="C268" s="143" t="s">
        <v>82</v>
      </c>
      <c r="D268" s="144"/>
      <c r="E268" s="34" t="s">
        <v>35</v>
      </c>
      <c r="F268" s="56">
        <v>0</v>
      </c>
      <c r="G268" s="155">
        <v>0</v>
      </c>
      <c r="H268" s="58">
        <v>0</v>
      </c>
      <c r="I268" s="58">
        <v>0</v>
      </c>
      <c r="J268" s="59">
        <f t="shared" si="47"/>
        <v>0</v>
      </c>
      <c r="K268" s="69" t="s">
        <v>61</v>
      </c>
      <c r="L268" s="60">
        <f t="shared" si="48"/>
        <v>0</v>
      </c>
      <c r="M268" s="44">
        <f t="shared" si="50"/>
        <v>516</v>
      </c>
      <c r="N268" s="215"/>
      <c r="P268" s="52"/>
      <c r="Q268" s="52"/>
    </row>
    <row r="269" spans="1:17" s="23" customFormat="1" ht="12" thickBot="1" x14ac:dyDescent="0.25">
      <c r="A269" s="216"/>
      <c r="B269" s="143">
        <f t="shared" si="49"/>
        <v>517</v>
      </c>
      <c r="C269" s="143" t="s">
        <v>82</v>
      </c>
      <c r="D269" s="34" t="s">
        <v>182</v>
      </c>
      <c r="E269" s="34"/>
      <c r="F269" s="73">
        <f>SUM(F259:F268)</f>
        <v>7953</v>
      </c>
      <c r="G269" s="200">
        <f>SUM(G259:G268)</f>
        <v>20856</v>
      </c>
      <c r="H269" s="126">
        <f>SUM(H259:H268)</f>
        <v>328212</v>
      </c>
      <c r="I269" s="126">
        <f>SUM(I259:I268)</f>
        <v>4910</v>
      </c>
      <c r="J269" s="126">
        <f>SUM(J259:J268)</f>
        <v>361931</v>
      </c>
      <c r="K269" s="152" t="s">
        <v>61</v>
      </c>
      <c r="L269" s="201">
        <f>SUM(L259:L268)</f>
        <v>361931</v>
      </c>
      <c r="M269" s="44">
        <f t="shared" si="50"/>
        <v>517</v>
      </c>
      <c r="N269" s="215"/>
      <c r="P269" s="52"/>
      <c r="Q269" s="52"/>
    </row>
    <row r="270" spans="1:17" s="23" customFormat="1" x14ac:dyDescent="0.2">
      <c r="A270" s="82"/>
      <c r="B270" s="80"/>
      <c r="C270" s="80"/>
      <c r="D270" s="31"/>
      <c r="E270" s="31"/>
      <c r="F270" s="81"/>
      <c r="G270" s="81"/>
      <c r="H270" s="81"/>
      <c r="I270" s="81"/>
      <c r="J270" s="81"/>
      <c r="K270" s="153"/>
      <c r="L270" s="81"/>
      <c r="M270" s="80"/>
      <c r="N270" s="82"/>
      <c r="P270" s="52"/>
      <c r="Q270" s="52"/>
    </row>
    <row r="271" spans="1:17" s="23" customFormat="1" x14ac:dyDescent="0.2">
      <c r="A271" s="221" t="s">
        <v>277</v>
      </c>
      <c r="B271" s="20" t="s">
        <v>63</v>
      </c>
      <c r="C271" s="21"/>
      <c r="D271" s="21"/>
      <c r="E271" s="21"/>
      <c r="F271" s="133"/>
      <c r="G271" s="133"/>
      <c r="H271" s="133"/>
      <c r="I271" s="133"/>
      <c r="J271" s="133"/>
      <c r="K271" s="133"/>
      <c r="L271" s="133"/>
      <c r="M271" s="134"/>
      <c r="N271" s="225" t="s">
        <v>284</v>
      </c>
      <c r="P271" s="52"/>
      <c r="Q271" s="52"/>
    </row>
    <row r="272" spans="1:17" s="23" customFormat="1" x14ac:dyDescent="0.2">
      <c r="A272" s="221"/>
      <c r="B272" s="24" t="s">
        <v>1</v>
      </c>
      <c r="C272" s="25"/>
      <c r="D272" s="25"/>
      <c r="E272" s="25"/>
      <c r="F272" s="135"/>
      <c r="G272" s="135"/>
      <c r="H272" s="135"/>
      <c r="I272" s="135"/>
      <c r="J272" s="135"/>
      <c r="K272" s="135"/>
      <c r="L272" s="135"/>
      <c r="M272" s="136"/>
      <c r="N272" s="225"/>
      <c r="P272" s="52"/>
      <c r="Q272" s="52"/>
    </row>
    <row r="273" spans="1:17" s="23" customFormat="1" x14ac:dyDescent="0.2">
      <c r="A273" s="221"/>
      <c r="B273" s="137"/>
      <c r="C273" s="138"/>
      <c r="D273" s="138"/>
      <c r="E273" s="138"/>
      <c r="F273" s="138"/>
      <c r="G273" s="138"/>
      <c r="H273" s="138"/>
      <c r="I273" s="138"/>
      <c r="J273" s="138"/>
      <c r="K273" s="138"/>
      <c r="L273" s="138"/>
      <c r="M273" s="78"/>
      <c r="N273" s="225"/>
      <c r="P273" s="52"/>
      <c r="Q273" s="52"/>
    </row>
    <row r="274" spans="1:17" s="23" customFormat="1" x14ac:dyDescent="0.2">
      <c r="A274" s="221"/>
      <c r="B274" s="37"/>
      <c r="C274" s="37"/>
      <c r="D274" s="38"/>
      <c r="E274" s="39"/>
      <c r="F274" s="37"/>
      <c r="G274" s="37"/>
      <c r="H274" s="37"/>
      <c r="I274" s="37"/>
      <c r="J274" s="37"/>
      <c r="K274" s="37"/>
      <c r="L274" s="37"/>
      <c r="M274" s="37"/>
      <c r="N274" s="225"/>
      <c r="P274" s="52"/>
      <c r="Q274" s="52"/>
    </row>
    <row r="275" spans="1:17" s="23" customFormat="1" x14ac:dyDescent="0.2">
      <c r="A275" s="221"/>
      <c r="B275" s="37"/>
      <c r="C275" s="37"/>
      <c r="D275" s="38"/>
      <c r="E275" s="39"/>
      <c r="F275" s="37"/>
      <c r="G275" s="37" t="s">
        <v>4</v>
      </c>
      <c r="H275" s="37"/>
      <c r="I275" s="37"/>
      <c r="J275" s="37" t="s">
        <v>5</v>
      </c>
      <c r="K275" s="37"/>
      <c r="L275" s="37"/>
      <c r="M275" s="37"/>
      <c r="N275" s="225"/>
      <c r="P275" s="52"/>
      <c r="Q275" s="52"/>
    </row>
    <row r="276" spans="1:17" s="23" customFormat="1" x14ac:dyDescent="0.2">
      <c r="A276" s="221"/>
      <c r="B276" s="37" t="s">
        <v>6</v>
      </c>
      <c r="C276" s="37" t="s">
        <v>7</v>
      </c>
      <c r="D276" s="38"/>
      <c r="E276" s="39" t="s">
        <v>8</v>
      </c>
      <c r="F276" s="37" t="s">
        <v>9</v>
      </c>
      <c r="G276" s="37" t="s">
        <v>10</v>
      </c>
      <c r="H276" s="37" t="s">
        <v>11</v>
      </c>
      <c r="I276" s="37" t="s">
        <v>12</v>
      </c>
      <c r="J276" s="37" t="s">
        <v>13</v>
      </c>
      <c r="K276" s="37" t="s">
        <v>14</v>
      </c>
      <c r="L276" s="37" t="s">
        <v>5</v>
      </c>
      <c r="M276" s="37" t="s">
        <v>6</v>
      </c>
      <c r="N276" s="225"/>
      <c r="P276" s="52"/>
      <c r="Q276" s="52"/>
    </row>
    <row r="277" spans="1:17" s="23" customFormat="1" x14ac:dyDescent="0.2">
      <c r="A277" s="221"/>
      <c r="B277" s="37" t="s">
        <v>15</v>
      </c>
      <c r="C277" s="37" t="s">
        <v>16</v>
      </c>
      <c r="D277" s="38"/>
      <c r="E277" s="39"/>
      <c r="F277" s="37" t="s">
        <v>17</v>
      </c>
      <c r="G277" s="37" t="s">
        <v>18</v>
      </c>
      <c r="H277" s="37" t="s">
        <v>19</v>
      </c>
      <c r="I277" s="37"/>
      <c r="J277" s="37" t="s">
        <v>20</v>
      </c>
      <c r="K277" s="37"/>
      <c r="L277" s="37"/>
      <c r="M277" s="37" t="s">
        <v>15</v>
      </c>
      <c r="N277" s="225"/>
      <c r="P277" s="52"/>
      <c r="Q277" s="52"/>
    </row>
    <row r="278" spans="1:17" s="23" customFormat="1" ht="12" thickBot="1" x14ac:dyDescent="0.25">
      <c r="A278" s="221"/>
      <c r="B278" s="42"/>
      <c r="C278" s="42"/>
      <c r="D278" s="43"/>
      <c r="E278" s="44" t="s">
        <v>21</v>
      </c>
      <c r="F278" s="37" t="s">
        <v>22</v>
      </c>
      <c r="G278" s="37" t="s">
        <v>23</v>
      </c>
      <c r="H278" s="37" t="s">
        <v>24</v>
      </c>
      <c r="I278" s="37" t="s">
        <v>25</v>
      </c>
      <c r="J278" s="37" t="s">
        <v>26</v>
      </c>
      <c r="K278" s="37" t="s">
        <v>27</v>
      </c>
      <c r="L278" s="37" t="s">
        <v>28</v>
      </c>
      <c r="M278" s="143"/>
      <c r="N278" s="225"/>
      <c r="P278" s="52"/>
      <c r="Q278" s="52"/>
    </row>
    <row r="279" spans="1:17" s="23" customFormat="1" x14ac:dyDescent="0.2">
      <c r="A279" s="221"/>
      <c r="B279" s="37"/>
      <c r="C279" s="140"/>
      <c r="D279" s="141" t="s">
        <v>278</v>
      </c>
      <c r="E279" s="141"/>
      <c r="F279" s="49"/>
      <c r="G279" s="50"/>
      <c r="H279" s="50"/>
      <c r="I279" s="50"/>
      <c r="J279" s="50"/>
      <c r="K279" s="50"/>
      <c r="L279" s="51"/>
      <c r="M279" s="39"/>
      <c r="N279" s="225"/>
      <c r="P279" s="52"/>
      <c r="Q279" s="52"/>
    </row>
    <row r="280" spans="1:17" s="23" customFormat="1" x14ac:dyDescent="0.2">
      <c r="A280" s="221"/>
      <c r="B280" s="143">
        <v>518</v>
      </c>
      <c r="C280" s="42"/>
      <c r="D280" s="144"/>
      <c r="E280" s="34" t="s">
        <v>119</v>
      </c>
      <c r="F280" s="56">
        <v>124349</v>
      </c>
      <c r="G280" s="155">
        <v>8310</v>
      </c>
      <c r="H280" s="58">
        <v>48373</v>
      </c>
      <c r="I280" s="58">
        <v>22219</v>
      </c>
      <c r="J280" s="59">
        <f t="shared" ref="J280:J288" si="51">SUM(F280:I280)</f>
        <v>203251</v>
      </c>
      <c r="K280" s="115"/>
      <c r="L280" s="60">
        <f t="shared" ref="L280:L288" si="52">+J280+K280</f>
        <v>203251</v>
      </c>
      <c r="M280" s="44">
        <v>518</v>
      </c>
      <c r="N280" s="225"/>
      <c r="P280" s="52"/>
      <c r="Q280" s="52"/>
    </row>
    <row r="281" spans="1:17" s="23" customFormat="1" x14ac:dyDescent="0.2">
      <c r="A281" s="46"/>
      <c r="B281" s="143">
        <f t="shared" ref="B281:B290" si="53">B280+1</f>
        <v>519</v>
      </c>
      <c r="C281" s="42"/>
      <c r="D281" s="144"/>
      <c r="E281" s="34" t="s">
        <v>183</v>
      </c>
      <c r="F281" s="56">
        <v>8262</v>
      </c>
      <c r="G281" s="155">
        <v>274</v>
      </c>
      <c r="H281" s="58">
        <v>2418</v>
      </c>
      <c r="I281" s="58">
        <v>116</v>
      </c>
      <c r="J281" s="59">
        <f t="shared" si="51"/>
        <v>11070</v>
      </c>
      <c r="K281" s="115"/>
      <c r="L281" s="60">
        <f t="shared" si="52"/>
        <v>11070</v>
      </c>
      <c r="M281" s="44">
        <f t="shared" ref="M281:M290" si="54">M280+1</f>
        <v>519</v>
      </c>
      <c r="N281" s="225"/>
      <c r="P281" s="52"/>
      <c r="Q281" s="52"/>
    </row>
    <row r="282" spans="1:17" s="23" customFormat="1" x14ac:dyDescent="0.2">
      <c r="A282" s="46"/>
      <c r="B282" s="143">
        <f t="shared" si="53"/>
        <v>520</v>
      </c>
      <c r="C282" s="42"/>
      <c r="D282" s="144"/>
      <c r="E282" s="34" t="s">
        <v>184</v>
      </c>
      <c r="F282" s="56">
        <v>820</v>
      </c>
      <c r="G282" s="155">
        <v>11</v>
      </c>
      <c r="H282" s="58">
        <v>16265</v>
      </c>
      <c r="I282" s="58">
        <v>0</v>
      </c>
      <c r="J282" s="59">
        <f t="shared" si="51"/>
        <v>17096</v>
      </c>
      <c r="K282" s="115"/>
      <c r="L282" s="60">
        <f t="shared" si="52"/>
        <v>17096</v>
      </c>
      <c r="M282" s="44">
        <f t="shared" si="54"/>
        <v>520</v>
      </c>
      <c r="N282" s="225"/>
      <c r="P282" s="52"/>
      <c r="Q282" s="52"/>
    </row>
    <row r="283" spans="1:17" s="23" customFormat="1" x14ac:dyDescent="0.2">
      <c r="A283" s="46"/>
      <c r="B283" s="143">
        <f t="shared" si="53"/>
        <v>521</v>
      </c>
      <c r="C283" s="42"/>
      <c r="D283" s="144"/>
      <c r="E283" s="34" t="s">
        <v>185</v>
      </c>
      <c r="F283" s="56">
        <v>0</v>
      </c>
      <c r="G283" s="155">
        <v>0</v>
      </c>
      <c r="H283" s="58">
        <v>0</v>
      </c>
      <c r="I283" s="58">
        <v>0</v>
      </c>
      <c r="J283" s="59">
        <f t="shared" si="51"/>
        <v>0</v>
      </c>
      <c r="K283" s="115"/>
      <c r="L283" s="60">
        <f t="shared" si="52"/>
        <v>0</v>
      </c>
      <c r="M283" s="44">
        <f t="shared" si="54"/>
        <v>521</v>
      </c>
      <c r="N283" s="225"/>
      <c r="P283" s="52"/>
      <c r="Q283" s="52"/>
    </row>
    <row r="284" spans="1:17" s="23" customFormat="1" x14ac:dyDescent="0.2">
      <c r="A284" s="46"/>
      <c r="B284" s="143">
        <f t="shared" si="53"/>
        <v>522</v>
      </c>
      <c r="C284" s="42"/>
      <c r="D284" s="144"/>
      <c r="E284" s="34" t="s">
        <v>123</v>
      </c>
      <c r="F284" s="161" t="s">
        <v>61</v>
      </c>
      <c r="G284" s="146" t="s">
        <v>61</v>
      </c>
      <c r="H284" s="146" t="s">
        <v>61</v>
      </c>
      <c r="I284" s="58">
        <v>41690</v>
      </c>
      <c r="J284" s="59">
        <f t="shared" si="51"/>
        <v>41690</v>
      </c>
      <c r="K284" s="115"/>
      <c r="L284" s="60">
        <f t="shared" si="52"/>
        <v>41690</v>
      </c>
      <c r="M284" s="44">
        <f t="shared" si="54"/>
        <v>522</v>
      </c>
      <c r="N284" s="225"/>
      <c r="P284" s="52"/>
      <c r="Q284" s="52"/>
    </row>
    <row r="285" spans="1:17" s="23" customFormat="1" x14ac:dyDescent="0.2">
      <c r="A285" s="46"/>
      <c r="B285" s="143">
        <f t="shared" si="53"/>
        <v>523</v>
      </c>
      <c r="C285" s="42"/>
      <c r="D285" s="144"/>
      <c r="E285" s="34" t="s">
        <v>181</v>
      </c>
      <c r="F285" s="161" t="s">
        <v>61</v>
      </c>
      <c r="G285" s="146" t="s">
        <v>61</v>
      </c>
      <c r="H285" s="146" t="s">
        <v>61</v>
      </c>
      <c r="I285" s="58">
        <v>5451</v>
      </c>
      <c r="J285" s="59">
        <f t="shared" si="51"/>
        <v>5451</v>
      </c>
      <c r="K285" s="115"/>
      <c r="L285" s="60">
        <f t="shared" si="52"/>
        <v>5451</v>
      </c>
      <c r="M285" s="44">
        <f t="shared" si="54"/>
        <v>523</v>
      </c>
      <c r="N285" s="46"/>
      <c r="P285" s="52"/>
      <c r="Q285" s="52"/>
    </row>
    <row r="286" spans="1:17" s="23" customFormat="1" x14ac:dyDescent="0.2">
      <c r="A286" s="46"/>
      <c r="B286" s="143">
        <f t="shared" si="53"/>
        <v>524</v>
      </c>
      <c r="C286" s="42"/>
      <c r="D286" s="144"/>
      <c r="E286" s="34" t="s">
        <v>132</v>
      </c>
      <c r="F286" s="161" t="s">
        <v>61</v>
      </c>
      <c r="G286" s="146" t="s">
        <v>61</v>
      </c>
      <c r="H286" s="58">
        <v>0</v>
      </c>
      <c r="I286" s="146" t="s">
        <v>61</v>
      </c>
      <c r="J286" s="59">
        <f t="shared" si="51"/>
        <v>0</v>
      </c>
      <c r="K286" s="115"/>
      <c r="L286" s="60">
        <f t="shared" si="52"/>
        <v>0</v>
      </c>
      <c r="M286" s="44">
        <f t="shared" si="54"/>
        <v>524</v>
      </c>
      <c r="N286" s="46"/>
      <c r="P286" s="52"/>
      <c r="Q286" s="52"/>
    </row>
    <row r="287" spans="1:17" s="23" customFormat="1" x14ac:dyDescent="0.2">
      <c r="A287" s="46"/>
      <c r="B287" s="143">
        <f t="shared" si="53"/>
        <v>525</v>
      </c>
      <c r="C287" s="42"/>
      <c r="D287" s="144"/>
      <c r="E287" s="34" t="s">
        <v>133</v>
      </c>
      <c r="F287" s="161" t="s">
        <v>61</v>
      </c>
      <c r="G287" s="146" t="s">
        <v>61</v>
      </c>
      <c r="H287" s="58">
        <v>0</v>
      </c>
      <c r="I287" s="146" t="s">
        <v>61</v>
      </c>
      <c r="J287" s="59">
        <f t="shared" si="51"/>
        <v>0</v>
      </c>
      <c r="K287" s="115"/>
      <c r="L287" s="60">
        <f t="shared" si="52"/>
        <v>0</v>
      </c>
      <c r="M287" s="44">
        <f t="shared" si="54"/>
        <v>525</v>
      </c>
      <c r="N287" s="46"/>
      <c r="P287" s="52"/>
      <c r="Q287" s="52"/>
    </row>
    <row r="288" spans="1:17" s="23" customFormat="1" x14ac:dyDescent="0.2">
      <c r="A288" s="46"/>
      <c r="B288" s="143">
        <f t="shared" si="53"/>
        <v>526</v>
      </c>
      <c r="C288" s="42"/>
      <c r="D288" s="144"/>
      <c r="E288" s="34" t="s">
        <v>35</v>
      </c>
      <c r="F288" s="56">
        <v>0</v>
      </c>
      <c r="G288" s="155">
        <v>677</v>
      </c>
      <c r="H288" s="58">
        <v>0</v>
      </c>
      <c r="I288" s="58">
        <v>0</v>
      </c>
      <c r="J288" s="59">
        <f t="shared" si="51"/>
        <v>677</v>
      </c>
      <c r="K288" s="115"/>
      <c r="L288" s="60">
        <f t="shared" si="52"/>
        <v>677</v>
      </c>
      <c r="M288" s="44">
        <f t="shared" si="54"/>
        <v>526</v>
      </c>
      <c r="N288" s="46"/>
      <c r="P288" s="52"/>
      <c r="Q288" s="52"/>
    </row>
    <row r="289" spans="1:17" s="23" customFormat="1" x14ac:dyDescent="0.2">
      <c r="A289" s="46"/>
      <c r="B289" s="143">
        <f t="shared" si="53"/>
        <v>527</v>
      </c>
      <c r="C289" s="42"/>
      <c r="D289" s="34" t="s">
        <v>279</v>
      </c>
      <c r="E289" s="34"/>
      <c r="F289" s="149">
        <f t="shared" ref="F289:L289" si="55">SUM(F280:F288)</f>
        <v>133431</v>
      </c>
      <c r="G289" s="59">
        <f t="shared" si="55"/>
        <v>9272</v>
      </c>
      <c r="H289" s="59">
        <f t="shared" si="55"/>
        <v>67056</v>
      </c>
      <c r="I289" s="59">
        <f t="shared" si="55"/>
        <v>69476</v>
      </c>
      <c r="J289" s="59">
        <f t="shared" si="55"/>
        <v>279235</v>
      </c>
      <c r="K289" s="59">
        <f t="shared" si="55"/>
        <v>0</v>
      </c>
      <c r="L289" s="60">
        <f t="shared" si="55"/>
        <v>279235</v>
      </c>
      <c r="M289" s="44">
        <f t="shared" si="54"/>
        <v>527</v>
      </c>
      <c r="N289" s="46"/>
      <c r="P289" s="52"/>
      <c r="Q289" s="52"/>
    </row>
    <row r="290" spans="1:17" s="23" customFormat="1" x14ac:dyDescent="0.2">
      <c r="A290" s="46"/>
      <c r="B290" s="143">
        <f t="shared" si="53"/>
        <v>528</v>
      </c>
      <c r="C290" s="42"/>
      <c r="D290" s="34" t="s">
        <v>186</v>
      </c>
      <c r="E290" s="34"/>
      <c r="F290" s="56">
        <f>+F289+F269+F257+F250+F223</f>
        <v>2149182</v>
      </c>
      <c r="G290" s="59">
        <f>+G289+G269+G257+G250+G223</f>
        <v>1870577</v>
      </c>
      <c r="H290" s="59">
        <f>+H289+H269+H257+H250+H223</f>
        <v>1388728</v>
      </c>
      <c r="I290" s="59">
        <f>+I289+I269+I257+I250+I223</f>
        <v>943364</v>
      </c>
      <c r="J290" s="59">
        <f>+J289+J269+J257+J250+J223</f>
        <v>6351851</v>
      </c>
      <c r="K290" s="59">
        <f>+K289+K257+K250+K223</f>
        <v>0</v>
      </c>
      <c r="L290" s="60">
        <f>+L289+L269+L257+L250+L223</f>
        <v>6351851</v>
      </c>
      <c r="M290" s="44">
        <f t="shared" si="54"/>
        <v>528</v>
      </c>
      <c r="N290" s="46"/>
      <c r="P290" s="52"/>
      <c r="Q290" s="52"/>
    </row>
    <row r="291" spans="1:17" s="23" customFormat="1" x14ac:dyDescent="0.2">
      <c r="A291" s="46"/>
      <c r="B291" s="37"/>
      <c r="C291" s="140"/>
      <c r="D291" s="141" t="s">
        <v>187</v>
      </c>
      <c r="E291" s="141"/>
      <c r="F291" s="64"/>
      <c r="G291" s="167"/>
      <c r="H291" s="66"/>
      <c r="I291" s="66"/>
      <c r="J291" s="66"/>
      <c r="K291" s="66"/>
      <c r="L291" s="67"/>
      <c r="M291" s="39"/>
      <c r="N291" s="46"/>
      <c r="P291" s="52"/>
      <c r="Q291" s="52"/>
    </row>
    <row r="292" spans="1:17" s="23" customFormat="1" x14ac:dyDescent="0.2">
      <c r="A292" s="46"/>
      <c r="B292" s="143">
        <v>601</v>
      </c>
      <c r="C292" s="42"/>
      <c r="D292" s="144"/>
      <c r="E292" s="34" t="s">
        <v>188</v>
      </c>
      <c r="F292" s="56">
        <v>18064</v>
      </c>
      <c r="G292" s="57">
        <v>4203</v>
      </c>
      <c r="H292" s="58">
        <v>71231</v>
      </c>
      <c r="I292" s="58">
        <v>37476</v>
      </c>
      <c r="J292" s="59">
        <f t="shared" ref="J292:J297" si="56">SUM(F292:I292)</f>
        <v>130974</v>
      </c>
      <c r="K292" s="115"/>
      <c r="L292" s="60">
        <f>+J292+K292</f>
        <v>130974</v>
      </c>
      <c r="M292" s="44">
        <v>601</v>
      </c>
      <c r="N292" s="46"/>
      <c r="P292" s="52"/>
      <c r="Q292" s="52"/>
    </row>
    <row r="293" spans="1:17" s="23" customFormat="1" x14ac:dyDescent="0.2">
      <c r="A293" s="46"/>
      <c r="B293" s="143">
        <f t="shared" ref="B293:B308" si="57">B292+1</f>
        <v>602</v>
      </c>
      <c r="C293" s="42"/>
      <c r="D293" s="144"/>
      <c r="E293" s="34" t="s">
        <v>189</v>
      </c>
      <c r="F293" s="56">
        <v>45854</v>
      </c>
      <c r="G293" s="57">
        <v>426</v>
      </c>
      <c r="H293" s="58">
        <v>9014</v>
      </c>
      <c r="I293" s="58">
        <v>300</v>
      </c>
      <c r="J293" s="59">
        <f t="shared" si="56"/>
        <v>55594</v>
      </c>
      <c r="K293" s="115"/>
      <c r="L293" s="60">
        <f>+J293+K293</f>
        <v>55594</v>
      </c>
      <c r="M293" s="44">
        <f t="shared" ref="M293:M308" si="58">M292+1</f>
        <v>602</v>
      </c>
      <c r="N293" s="46"/>
      <c r="P293" s="52"/>
      <c r="Q293" s="52"/>
    </row>
    <row r="294" spans="1:17" s="23" customFormat="1" x14ac:dyDescent="0.2">
      <c r="A294" s="46"/>
      <c r="B294" s="143">
        <f t="shared" si="57"/>
        <v>603</v>
      </c>
      <c r="C294" s="42"/>
      <c r="D294" s="144"/>
      <c r="E294" s="34" t="s">
        <v>190</v>
      </c>
      <c r="F294" s="56">
        <v>41842</v>
      </c>
      <c r="G294" s="57">
        <v>14637</v>
      </c>
      <c r="H294" s="58">
        <v>141509</v>
      </c>
      <c r="I294" s="58">
        <v>1945</v>
      </c>
      <c r="J294" s="59">
        <f t="shared" si="56"/>
        <v>199933</v>
      </c>
      <c r="K294" s="115"/>
      <c r="L294" s="60">
        <f>+J294+K294</f>
        <v>199933</v>
      </c>
      <c r="M294" s="44">
        <f t="shared" si="58"/>
        <v>603</v>
      </c>
      <c r="N294" s="46"/>
      <c r="P294" s="52"/>
      <c r="Q294" s="52"/>
    </row>
    <row r="295" spans="1:17" s="23" customFormat="1" x14ac:dyDescent="0.2">
      <c r="A295" s="46"/>
      <c r="B295" s="143">
        <f t="shared" si="57"/>
        <v>604</v>
      </c>
      <c r="C295" s="42"/>
      <c r="D295" s="144"/>
      <c r="E295" s="34" t="s">
        <v>191</v>
      </c>
      <c r="F295" s="56">
        <v>34170</v>
      </c>
      <c r="G295" s="57">
        <v>345</v>
      </c>
      <c r="H295" s="58">
        <v>8656</v>
      </c>
      <c r="I295" s="58">
        <v>7798</v>
      </c>
      <c r="J295" s="59">
        <f t="shared" si="56"/>
        <v>50969</v>
      </c>
      <c r="K295" s="115"/>
      <c r="L295" s="60">
        <f>+J295+K295</f>
        <v>50969</v>
      </c>
      <c r="M295" s="44">
        <f t="shared" si="58"/>
        <v>604</v>
      </c>
      <c r="N295" s="46"/>
      <c r="P295" s="52"/>
      <c r="Q295" s="52"/>
    </row>
    <row r="296" spans="1:17" s="23" customFormat="1" x14ac:dyDescent="0.2">
      <c r="A296" s="46"/>
      <c r="B296" s="143">
        <f t="shared" si="57"/>
        <v>605</v>
      </c>
      <c r="C296" s="42"/>
      <c r="D296" s="144"/>
      <c r="E296" s="34" t="s">
        <v>192</v>
      </c>
      <c r="F296" s="56">
        <v>34170</v>
      </c>
      <c r="G296" s="57">
        <v>345</v>
      </c>
      <c r="H296" s="58">
        <v>8451</v>
      </c>
      <c r="I296" s="58">
        <v>7798</v>
      </c>
      <c r="J296" s="59">
        <f t="shared" si="56"/>
        <v>50764</v>
      </c>
      <c r="K296" s="115"/>
      <c r="L296" s="60">
        <f>+J296+K296</f>
        <v>50764</v>
      </c>
      <c r="M296" s="44">
        <f t="shared" si="58"/>
        <v>605</v>
      </c>
      <c r="N296" s="215">
        <v>47</v>
      </c>
      <c r="P296" s="52"/>
      <c r="Q296" s="52"/>
    </row>
    <row r="297" spans="1:17" s="23" customFormat="1" x14ac:dyDescent="0.2">
      <c r="A297" s="46"/>
      <c r="B297" s="143">
        <f t="shared" si="57"/>
        <v>606</v>
      </c>
      <c r="C297" s="42"/>
      <c r="D297" s="144"/>
      <c r="E297" s="34" t="s">
        <v>193</v>
      </c>
      <c r="F297" s="56">
        <v>2806</v>
      </c>
      <c r="G297" s="57">
        <v>13</v>
      </c>
      <c r="H297" s="58">
        <v>2251</v>
      </c>
      <c r="I297" s="58">
        <v>868</v>
      </c>
      <c r="J297" s="59">
        <f t="shared" si="56"/>
        <v>5938</v>
      </c>
      <c r="K297" s="69" t="s">
        <v>61</v>
      </c>
      <c r="L297" s="60">
        <f>+J297</f>
        <v>5938</v>
      </c>
      <c r="M297" s="44">
        <f t="shared" si="58"/>
        <v>606</v>
      </c>
      <c r="N297" s="215"/>
      <c r="P297" s="52"/>
      <c r="Q297" s="52"/>
    </row>
    <row r="298" spans="1:17" s="23" customFormat="1" x14ac:dyDescent="0.2">
      <c r="A298" s="46"/>
      <c r="B298" s="143">
        <f t="shared" si="57"/>
        <v>607</v>
      </c>
      <c r="C298" s="42"/>
      <c r="D298" s="144"/>
      <c r="E298" s="34" t="s">
        <v>194</v>
      </c>
      <c r="F298" s="56">
        <v>22721</v>
      </c>
      <c r="G298" s="57">
        <v>0</v>
      </c>
      <c r="H298" s="58">
        <v>1355</v>
      </c>
      <c r="I298" s="58">
        <v>0</v>
      </c>
      <c r="J298" s="59">
        <f t="shared" ref="J298:J309" si="59">SUM(F298:I298)</f>
        <v>24076</v>
      </c>
      <c r="K298" s="115"/>
      <c r="L298" s="60">
        <f t="shared" ref="L298:L309" si="60">+J298+K298</f>
        <v>24076</v>
      </c>
      <c r="M298" s="44">
        <f t="shared" si="58"/>
        <v>607</v>
      </c>
      <c r="N298" s="215"/>
      <c r="P298" s="52"/>
      <c r="Q298" s="52"/>
    </row>
    <row r="299" spans="1:17" s="23" customFormat="1" x14ac:dyDescent="0.2">
      <c r="A299" s="46"/>
      <c r="B299" s="143">
        <f t="shared" si="57"/>
        <v>608</v>
      </c>
      <c r="C299" s="42"/>
      <c r="D299" s="144"/>
      <c r="E299" s="34" t="s">
        <v>195</v>
      </c>
      <c r="F299" s="56">
        <v>20240</v>
      </c>
      <c r="G299" s="57">
        <v>351</v>
      </c>
      <c r="H299" s="58">
        <v>78840</v>
      </c>
      <c r="I299" s="58">
        <v>5376</v>
      </c>
      <c r="J299" s="59">
        <f t="shared" si="59"/>
        <v>104807</v>
      </c>
      <c r="K299" s="115"/>
      <c r="L299" s="60">
        <f t="shared" si="60"/>
        <v>104807</v>
      </c>
      <c r="M299" s="44">
        <f t="shared" si="58"/>
        <v>608</v>
      </c>
      <c r="N299" s="215"/>
      <c r="P299" s="52"/>
      <c r="Q299" s="52"/>
    </row>
    <row r="300" spans="1:17" s="23" customFormat="1" x14ac:dyDescent="0.2">
      <c r="A300" s="46"/>
      <c r="B300" s="143">
        <f t="shared" si="57"/>
        <v>609</v>
      </c>
      <c r="C300" s="42"/>
      <c r="D300" s="144"/>
      <c r="E300" s="34" t="s">
        <v>196</v>
      </c>
      <c r="F300" s="56">
        <v>2394</v>
      </c>
      <c r="G300" s="57">
        <v>1993</v>
      </c>
      <c r="H300" s="58">
        <v>2155</v>
      </c>
      <c r="I300" s="58">
        <v>10701</v>
      </c>
      <c r="J300" s="59">
        <f t="shared" si="59"/>
        <v>17243</v>
      </c>
      <c r="K300" s="115"/>
      <c r="L300" s="60">
        <f t="shared" si="60"/>
        <v>17243</v>
      </c>
      <c r="M300" s="44">
        <f t="shared" si="58"/>
        <v>609</v>
      </c>
      <c r="N300" s="215"/>
      <c r="P300" s="52"/>
      <c r="Q300" s="52"/>
    </row>
    <row r="301" spans="1:17" s="23" customFormat="1" x14ac:dyDescent="0.2">
      <c r="A301" s="46"/>
      <c r="B301" s="143">
        <f t="shared" si="57"/>
        <v>610</v>
      </c>
      <c r="C301" s="42"/>
      <c r="D301" s="144"/>
      <c r="E301" s="34" t="s">
        <v>197</v>
      </c>
      <c r="F301" s="56">
        <v>0</v>
      </c>
      <c r="G301" s="57">
        <v>0</v>
      </c>
      <c r="H301" s="58">
        <v>0</v>
      </c>
      <c r="I301" s="58">
        <v>0</v>
      </c>
      <c r="J301" s="59">
        <f t="shared" si="59"/>
        <v>0</v>
      </c>
      <c r="K301" s="115"/>
      <c r="L301" s="60">
        <f t="shared" si="60"/>
        <v>0</v>
      </c>
      <c r="M301" s="44">
        <f t="shared" si="58"/>
        <v>610</v>
      </c>
      <c r="N301" s="215"/>
      <c r="P301" s="52"/>
      <c r="Q301" s="52"/>
    </row>
    <row r="302" spans="1:17" s="23" customFormat="1" x14ac:dyDescent="0.2">
      <c r="A302" s="216"/>
      <c r="B302" s="143">
        <f t="shared" si="57"/>
        <v>611</v>
      </c>
      <c r="C302" s="42"/>
      <c r="D302" s="144"/>
      <c r="E302" s="34" t="s">
        <v>123</v>
      </c>
      <c r="F302" s="161" t="s">
        <v>61</v>
      </c>
      <c r="G302" s="162" t="s">
        <v>61</v>
      </c>
      <c r="H302" s="146" t="s">
        <v>61</v>
      </c>
      <c r="I302" s="58">
        <v>93721</v>
      </c>
      <c r="J302" s="59">
        <f t="shared" si="59"/>
        <v>93721</v>
      </c>
      <c r="K302" s="115"/>
      <c r="L302" s="60">
        <f t="shared" si="60"/>
        <v>93721</v>
      </c>
      <c r="M302" s="44">
        <f t="shared" si="58"/>
        <v>611</v>
      </c>
      <c r="N302" s="215"/>
      <c r="P302" s="52"/>
      <c r="Q302" s="52"/>
    </row>
    <row r="303" spans="1:17" s="23" customFormat="1" x14ac:dyDescent="0.2">
      <c r="A303" s="216"/>
      <c r="B303" s="143">
        <f t="shared" si="57"/>
        <v>612</v>
      </c>
      <c r="C303" s="42"/>
      <c r="D303" s="144"/>
      <c r="E303" s="34" t="s">
        <v>181</v>
      </c>
      <c r="F303" s="161" t="s">
        <v>61</v>
      </c>
      <c r="G303" s="146" t="s">
        <v>61</v>
      </c>
      <c r="H303" s="146" t="s">
        <v>61</v>
      </c>
      <c r="I303" s="58">
        <v>1265</v>
      </c>
      <c r="J303" s="59">
        <f t="shared" si="59"/>
        <v>1265</v>
      </c>
      <c r="K303" s="115"/>
      <c r="L303" s="60">
        <f t="shared" si="60"/>
        <v>1265</v>
      </c>
      <c r="M303" s="44">
        <f t="shared" si="58"/>
        <v>612</v>
      </c>
      <c r="N303" s="215"/>
      <c r="P303" s="52"/>
      <c r="Q303" s="52"/>
    </row>
    <row r="304" spans="1:17" s="23" customFormat="1" x14ac:dyDescent="0.2">
      <c r="A304" s="216"/>
      <c r="B304" s="143">
        <f t="shared" si="57"/>
        <v>613</v>
      </c>
      <c r="C304" s="42"/>
      <c r="D304" s="144"/>
      <c r="E304" s="34" t="s">
        <v>198</v>
      </c>
      <c r="F304" s="161" t="s">
        <v>61</v>
      </c>
      <c r="G304" s="146" t="s">
        <v>61</v>
      </c>
      <c r="H304" s="146" t="s">
        <v>61</v>
      </c>
      <c r="I304" s="58">
        <v>35849</v>
      </c>
      <c r="J304" s="59">
        <f t="shared" si="59"/>
        <v>35849</v>
      </c>
      <c r="K304" s="115"/>
      <c r="L304" s="60">
        <f t="shared" si="60"/>
        <v>35849</v>
      </c>
      <c r="M304" s="44">
        <f t="shared" si="58"/>
        <v>613</v>
      </c>
      <c r="N304" s="215"/>
      <c r="P304" s="52"/>
      <c r="Q304" s="52"/>
    </row>
    <row r="305" spans="1:17" s="23" customFormat="1" x14ac:dyDescent="0.2">
      <c r="A305" s="216"/>
      <c r="B305" s="143">
        <f t="shared" si="57"/>
        <v>614</v>
      </c>
      <c r="C305" s="42"/>
      <c r="D305" s="144"/>
      <c r="E305" s="34" t="s">
        <v>199</v>
      </c>
      <c r="F305" s="161" t="s">
        <v>61</v>
      </c>
      <c r="G305" s="146" t="s">
        <v>61</v>
      </c>
      <c r="H305" s="146" t="s">
        <v>61</v>
      </c>
      <c r="I305" s="58">
        <v>349379</v>
      </c>
      <c r="J305" s="59">
        <f t="shared" si="59"/>
        <v>349379</v>
      </c>
      <c r="K305" s="115"/>
      <c r="L305" s="60">
        <f t="shared" si="60"/>
        <v>349379</v>
      </c>
      <c r="M305" s="44">
        <f t="shared" si="58"/>
        <v>614</v>
      </c>
      <c r="N305" s="215"/>
      <c r="P305" s="52"/>
      <c r="Q305" s="52"/>
    </row>
    <row r="306" spans="1:17" s="23" customFormat="1" x14ac:dyDescent="0.2">
      <c r="A306" s="216"/>
      <c r="B306" s="143">
        <f t="shared" si="57"/>
        <v>615</v>
      </c>
      <c r="C306" s="42"/>
      <c r="D306" s="144"/>
      <c r="E306" s="34" t="s">
        <v>200</v>
      </c>
      <c r="F306" s="161" t="s">
        <v>61</v>
      </c>
      <c r="G306" s="146" t="s">
        <v>61</v>
      </c>
      <c r="H306" s="146" t="s">
        <v>61</v>
      </c>
      <c r="I306" s="58">
        <v>28</v>
      </c>
      <c r="J306" s="59">
        <f t="shared" si="59"/>
        <v>28</v>
      </c>
      <c r="K306" s="115"/>
      <c r="L306" s="60">
        <f t="shared" si="60"/>
        <v>28</v>
      </c>
      <c r="M306" s="44">
        <f t="shared" si="58"/>
        <v>615</v>
      </c>
      <c r="N306" s="215"/>
      <c r="P306" s="52"/>
      <c r="Q306" s="52"/>
    </row>
    <row r="307" spans="1:17" s="23" customFormat="1" x14ac:dyDescent="0.2">
      <c r="A307" s="216"/>
      <c r="B307" s="143">
        <f t="shared" si="57"/>
        <v>616</v>
      </c>
      <c r="C307" s="42"/>
      <c r="D307" s="144"/>
      <c r="E307" s="34" t="s">
        <v>132</v>
      </c>
      <c r="F307" s="161" t="s">
        <v>61</v>
      </c>
      <c r="G307" s="146" t="s">
        <v>61</v>
      </c>
      <c r="H307" s="58">
        <v>2438</v>
      </c>
      <c r="I307" s="146" t="s">
        <v>61</v>
      </c>
      <c r="J307" s="59">
        <f t="shared" si="59"/>
        <v>2438</v>
      </c>
      <c r="K307" s="115"/>
      <c r="L307" s="60">
        <f t="shared" si="60"/>
        <v>2438</v>
      </c>
      <c r="M307" s="44">
        <f t="shared" si="58"/>
        <v>616</v>
      </c>
      <c r="N307" s="215"/>
      <c r="P307" s="52"/>
      <c r="Q307" s="52"/>
    </row>
    <row r="308" spans="1:17" s="23" customFormat="1" x14ac:dyDescent="0.2">
      <c r="A308" s="216"/>
      <c r="B308" s="143">
        <f t="shared" si="57"/>
        <v>617</v>
      </c>
      <c r="C308" s="42"/>
      <c r="D308" s="144"/>
      <c r="E308" s="34" t="s">
        <v>133</v>
      </c>
      <c r="F308" s="161" t="s">
        <v>61</v>
      </c>
      <c r="G308" s="146" t="s">
        <v>61</v>
      </c>
      <c r="H308" s="58">
        <v>-989</v>
      </c>
      <c r="I308" s="146" t="s">
        <v>61</v>
      </c>
      <c r="J308" s="59">
        <f t="shared" si="59"/>
        <v>-989</v>
      </c>
      <c r="K308" s="115"/>
      <c r="L308" s="60">
        <f t="shared" si="60"/>
        <v>-989</v>
      </c>
      <c r="M308" s="44">
        <f t="shared" si="58"/>
        <v>617</v>
      </c>
      <c r="N308" s="215"/>
      <c r="P308" s="52"/>
      <c r="Q308" s="52"/>
    </row>
    <row r="309" spans="1:17" s="23" customFormat="1" x14ac:dyDescent="0.2">
      <c r="A309" s="216"/>
      <c r="B309" s="143">
        <f>B308+1</f>
        <v>618</v>
      </c>
      <c r="C309" s="42"/>
      <c r="D309" s="144"/>
      <c r="E309" s="34" t="s">
        <v>35</v>
      </c>
      <c r="F309" s="56">
        <v>72788</v>
      </c>
      <c r="G309" s="155">
        <v>3080</v>
      </c>
      <c r="H309" s="58">
        <v>15594</v>
      </c>
      <c r="I309" s="58">
        <v>42881</v>
      </c>
      <c r="J309" s="59">
        <f t="shared" si="59"/>
        <v>134343</v>
      </c>
      <c r="K309" s="115"/>
      <c r="L309" s="60">
        <f t="shared" si="60"/>
        <v>134343</v>
      </c>
      <c r="M309" s="44">
        <f>M308+1</f>
        <v>618</v>
      </c>
      <c r="N309" s="215"/>
      <c r="P309" s="52"/>
      <c r="Q309" s="52"/>
    </row>
    <row r="310" spans="1:17" s="23" customFormat="1" x14ac:dyDescent="0.2">
      <c r="A310" s="216"/>
      <c r="B310" s="143">
        <f>B309+1</f>
        <v>619</v>
      </c>
      <c r="C310" s="42"/>
      <c r="D310" s="34" t="s">
        <v>201</v>
      </c>
      <c r="E310" s="34"/>
      <c r="F310" s="56">
        <f t="shared" ref="F310:L310" si="61">SUM(F292:F309)</f>
        <v>295049</v>
      </c>
      <c r="G310" s="59">
        <f t="shared" si="61"/>
        <v>25393</v>
      </c>
      <c r="H310" s="59">
        <f t="shared" si="61"/>
        <v>340505</v>
      </c>
      <c r="I310" s="59">
        <f t="shared" si="61"/>
        <v>595385</v>
      </c>
      <c r="J310" s="59">
        <f t="shared" si="61"/>
        <v>1256332</v>
      </c>
      <c r="K310" s="59">
        <f t="shared" si="61"/>
        <v>0</v>
      </c>
      <c r="L310" s="60">
        <f t="shared" si="61"/>
        <v>1256332</v>
      </c>
      <c r="M310" s="44">
        <f>M309+1</f>
        <v>619</v>
      </c>
      <c r="N310" s="215"/>
      <c r="P310" s="52"/>
      <c r="Q310" s="52"/>
    </row>
    <row r="311" spans="1:17" s="23" customFormat="1" ht="12" thickBot="1" x14ac:dyDescent="0.25">
      <c r="A311" s="216"/>
      <c r="B311" s="143">
        <f>B310+1</f>
        <v>620</v>
      </c>
      <c r="C311" s="143" t="s">
        <v>82</v>
      </c>
      <c r="D311" s="34" t="s">
        <v>202</v>
      </c>
      <c r="E311" s="34"/>
      <c r="F311" s="73">
        <f>+F310+F290+F202+F115</f>
        <v>3411028</v>
      </c>
      <c r="G311" s="126">
        <f t="shared" ref="G311:K311" si="62">+G310+G290+G202+G115</f>
        <v>2433059</v>
      </c>
      <c r="H311" s="126">
        <f t="shared" si="62"/>
        <v>3052270</v>
      </c>
      <c r="I311" s="126">
        <f t="shared" si="62"/>
        <v>4165455</v>
      </c>
      <c r="J311" s="126">
        <f t="shared" si="62"/>
        <v>13061812</v>
      </c>
      <c r="K311" s="126">
        <f t="shared" si="62"/>
        <v>0</v>
      </c>
      <c r="L311" s="201">
        <f>+L310+L290+L202+L115</f>
        <v>13061812</v>
      </c>
      <c r="M311" s="44">
        <f>M310+1</f>
        <v>620</v>
      </c>
      <c r="N311" s="215"/>
      <c r="P311" s="52"/>
      <c r="Q311" s="52"/>
    </row>
    <row r="312" spans="1:17" x14ac:dyDescent="0.2">
      <c r="H312" s="202">
        <v>0</v>
      </c>
    </row>
  </sheetData>
  <mergeCells count="28">
    <mergeCell ref="N271:N284"/>
    <mergeCell ref="N182:N202"/>
    <mergeCell ref="N254:N269"/>
    <mergeCell ref="A216:A226"/>
    <mergeCell ref="A271:A280"/>
    <mergeCell ref="A1:A11"/>
    <mergeCell ref="A89:A99"/>
    <mergeCell ref="N69:N87"/>
    <mergeCell ref="N1:N22"/>
    <mergeCell ref="N89:N108"/>
    <mergeCell ref="A34:A44"/>
    <mergeCell ref="A72:A87"/>
    <mergeCell ref="N296:N311"/>
    <mergeCell ref="A302:A311"/>
    <mergeCell ref="N23:N44"/>
    <mergeCell ref="N46:N67"/>
    <mergeCell ref="A46:A61"/>
    <mergeCell ref="N112:N133"/>
    <mergeCell ref="A123:A133"/>
    <mergeCell ref="A135:A145"/>
    <mergeCell ref="N135:N159"/>
    <mergeCell ref="A170:A180"/>
    <mergeCell ref="A259:A269"/>
    <mergeCell ref="N165:N180"/>
    <mergeCell ref="N203:N226"/>
    <mergeCell ref="A228:A238"/>
    <mergeCell ref="N228:N242"/>
    <mergeCell ref="A182:A192"/>
  </mergeCells>
  <phoneticPr fontId="0" type="noConversion"/>
  <printOptions horizontalCentered="1" verticalCentered="1"/>
  <pageMargins left="0.5" right="0.5" top="1" bottom="1" header="0" footer="0"/>
  <pageSetup scale="99" orientation="landscape" r:id="rId1"/>
  <headerFooter alignWithMargins="0"/>
  <rowBreaks count="6" manualBreakCount="6">
    <brk id="45" max="13" man="1"/>
    <brk id="88" max="13" man="1"/>
    <brk id="134" max="16383" man="1"/>
    <brk id="181" max="13" man="1"/>
    <brk id="227" max="13" man="1"/>
    <brk id="2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 - 44</vt:lpstr>
      <vt:lpstr>P - 45 THRU 51</vt:lpstr>
      <vt:lpstr>'P - 44'!Print_Area</vt:lpstr>
      <vt:lpstr>'P - 45 THRU 51'!Print_Area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2017-03-29T14:53:29Z</cp:lastPrinted>
  <dcterms:created xsi:type="dcterms:W3CDTF">1999-04-06T18:23:34Z</dcterms:created>
  <dcterms:modified xsi:type="dcterms:W3CDTF">2017-03-30T15:59:08Z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-1816251179</vt:i4>
  </property>
  <property fmtid="{D5CDD505-2E9C-101B-9397-08002B2CF9AE}" pid="3" name="_EmailSubject">
    <vt:lpwstr>R-1 Sched. 410</vt:lpwstr>
  </property>
  <property fmtid="{D5CDD505-2E9C-101B-9397-08002B2CF9AE}" pid="4" name="_AuthorEmail">
    <vt:lpwstr>Melissa.Miller@bnsf.com</vt:lpwstr>
  </property>
  <property fmtid="{D5CDD505-2E9C-101B-9397-08002B2CF9AE}" pid="5" name="_AuthorEmailDisplayName">
    <vt:lpwstr>Miller, Melissa J</vt:lpwstr>
  </property>
  <property fmtid="{D5CDD505-2E9C-101B-9397-08002B2CF9AE}" pid="6" name="_ReviewingToolsShownOnce">
    <vt:lpwstr/>
  </property>
  <property fmtid="{D5CDD505-2E9C-101B-9397-08002B2CF9AE}" pid="7" name="BExAnalyzer_OldName">
    <vt:lpwstr>SCHED 410 - RAILWAY OPERATING EXPENSES.xlsx</vt:lpwstr>
  </property>
  <property fmtid="{D5CDD505-2E9C-101B-9397-08002B2CF9AE}" pid="8" name="SV_QUERY_LIST_4F35BF76-6C0D-4D9B-82B2-816C12CF3733">
    <vt:lpwstr>empty_477D106A-C0D6-4607-AEBD-E2C9D60EA279</vt:lpwstr>
  </property>
</Properties>
</file>