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0" yWindow="0" windowWidth="28800" windowHeight="124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N11" i="1" s="1"/>
  <c r="M12" i="1"/>
  <c r="M13" i="1"/>
  <c r="N13" i="1" s="1"/>
  <c r="M14" i="1"/>
  <c r="N14" i="1" s="1"/>
  <c r="M15" i="1"/>
  <c r="N15" i="1" s="1"/>
  <c r="M16" i="1"/>
  <c r="M17" i="1"/>
  <c r="M18" i="1"/>
  <c r="N18" i="1" s="1"/>
  <c r="M19" i="1"/>
  <c r="M20" i="1"/>
  <c r="N20" i="1" s="1"/>
  <c r="M21" i="1"/>
  <c r="M22" i="1"/>
  <c r="M23" i="1"/>
  <c r="N23" i="1" s="1"/>
  <c r="M24" i="1"/>
  <c r="M25" i="1"/>
  <c r="N25" i="1" s="1"/>
  <c r="M26" i="1"/>
  <c r="M27" i="1"/>
  <c r="N27" i="1" s="1"/>
  <c r="M28" i="1"/>
  <c r="M29" i="1"/>
  <c r="N29" i="1" s="1"/>
  <c r="M30" i="1"/>
  <c r="M31" i="1"/>
  <c r="N31" i="1" s="1"/>
  <c r="M32" i="1"/>
  <c r="M33" i="1"/>
  <c r="M34" i="1"/>
  <c r="N34" i="1" s="1"/>
  <c r="M35" i="1"/>
  <c r="M36" i="1"/>
  <c r="M37" i="1"/>
  <c r="M38" i="1"/>
  <c r="M10" i="1"/>
  <c r="M51" i="1"/>
  <c r="N51" i="1" s="1"/>
  <c r="M50" i="1"/>
  <c r="N50" i="1" s="1"/>
  <c r="M49" i="1"/>
  <c r="N49" i="1" s="1"/>
  <c r="M47" i="1"/>
  <c r="N47" i="1"/>
  <c r="M46" i="1"/>
  <c r="N46" i="1" s="1"/>
  <c r="M45" i="1"/>
  <c r="M44" i="1"/>
  <c r="N44" i="1" s="1"/>
  <c r="M43" i="1"/>
  <c r="N43" i="1" s="1"/>
  <c r="M42" i="1"/>
  <c r="N42" i="1" s="1"/>
  <c r="K48" i="1"/>
  <c r="E48" i="1"/>
  <c r="N36" i="1"/>
  <c r="N35" i="1"/>
  <c r="N33" i="1"/>
  <c r="N30" i="1"/>
  <c r="N24" i="1"/>
  <c r="N22" i="1"/>
  <c r="N19" i="1"/>
  <c r="N17" i="1"/>
  <c r="E39" i="1"/>
  <c r="I1" i="1"/>
  <c r="M48" i="1" l="1"/>
  <c r="N12" i="1"/>
  <c r="N28" i="1"/>
  <c r="N16" i="1"/>
  <c r="N21" i="1"/>
  <c r="N26" i="1"/>
  <c r="N32" i="1"/>
  <c r="N37" i="1"/>
  <c r="E52" i="1"/>
  <c r="N45" i="1"/>
  <c r="K39" i="1"/>
  <c r="M39" i="1" s="1"/>
  <c r="M41" i="1"/>
  <c r="N41" i="1" s="1"/>
  <c r="N10" i="1"/>
  <c r="M40" i="1"/>
  <c r="N40" i="1" s="1"/>
  <c r="K52" i="1" l="1"/>
  <c r="N48" i="1"/>
  <c r="M52" i="1"/>
  <c r="N39" i="1"/>
  <c r="N52" i="1" l="1"/>
</calcChain>
</file>

<file path=xl/sharedStrings.xml><?xml version="1.0" encoding="utf-8"?>
<sst xmlns="http://schemas.openxmlformats.org/spreadsheetml/2006/main" count="95" uniqueCount="79">
  <si>
    <t>Road Initials:  BNSF               Year 2016</t>
  </si>
  <si>
    <t>PTC Supplement</t>
  </si>
  <si>
    <t>(Dollars in Thousands)</t>
  </si>
  <si>
    <t>Expenditures during</t>
  </si>
  <si>
    <t>Balance at</t>
  </si>
  <si>
    <t>the year for original</t>
  </si>
  <si>
    <t>the year for purchase</t>
  </si>
  <si>
    <t>Line</t>
  </si>
  <si>
    <t>Cross</t>
  </si>
  <si>
    <t>Beginning</t>
  </si>
  <si>
    <t>road &amp; equipment</t>
  </si>
  <si>
    <t>of existing lines,</t>
  </si>
  <si>
    <t>Expenditures for additions</t>
  </si>
  <si>
    <t>Credits for property retired</t>
  </si>
  <si>
    <t>Net changes</t>
  </si>
  <si>
    <t>No.</t>
  </si>
  <si>
    <t>Account</t>
  </si>
  <si>
    <t>of year</t>
  </si>
  <si>
    <t>&amp; road extensions</t>
  </si>
  <si>
    <t>reorganizations, etc.</t>
  </si>
  <si>
    <t>during the year</t>
  </si>
  <si>
    <t>close of year</t>
  </si>
  <si>
    <t>(a)</t>
  </si>
  <si>
    <t>(b)</t>
  </si>
  <si>
    <t>(c)</t>
  </si>
  <si>
    <t>(d)</t>
  </si>
  <si>
    <t>(e)</t>
  </si>
  <si>
    <t>(f)</t>
  </si>
  <si>
    <t>(g)</t>
  </si>
  <si>
    <t>(h)</t>
  </si>
  <si>
    <t>(2)</t>
  </si>
  <si>
    <t>Land for transportation purposes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</si>
  <si>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</si>
  <si>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</si>
  <si>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</si>
  <si>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</si>
  <si>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</si>
  <si>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</si>
  <si>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</si>
  <si>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</si>
  <si>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</si>
  <si>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</si>
  <si>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</si>
  <si>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</si>
  <si>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</si>
  <si>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</si>
  <si>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</si>
  <si>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</si>
  <si>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</si>
  <si>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</si>
  <si>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</si>
  <si>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</si>
  <si>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</si>
  <si>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</si>
  <si>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</si>
  <si>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</si>
  <si>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</si>
  <si>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Shop machinery</t>
  </si>
  <si>
    <t>Power plant machinery</t>
  </si>
  <si>
    <t>Other lease/rentals</t>
  </si>
  <si>
    <t>TOTAL EXPENDITURES FOR ROAD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</si>
  <si>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</si>
  <si>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</si>
  <si>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</si>
  <si>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</si>
  <si>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</si>
  <si>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</si>
  <si>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</si>
  <si>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word processing equipment</t>
  </si>
  <si>
    <t>TOTAL EXPENDITURES FOR EQUIPMENT</t>
  </si>
  <si>
    <t>Interest during construction</t>
  </si>
  <si>
    <t>Other elements of investment</t>
  </si>
  <si>
    <t>Construction work in progress</t>
  </si>
  <si>
    <t>GRAND TOTAL</t>
  </si>
  <si>
    <t>** Excludes investments in equity method of $61,151 and $4,365 for MCC and PTC 220 companies, respectively</t>
  </si>
  <si>
    <t>Railroad Annual Report R-1</t>
  </si>
  <si>
    <t>* PTC-related expenditures from passenger-only service not otherwise captured in this schedule shall be stated in the aggregate here: None Noted.</t>
  </si>
  <si>
    <t>PTC 330.  ROAD PROPERTY AND EQUIPMENT AND IMPROVEMENTS TO LEASED PROPERTY AND EQUIPMENT</t>
  </si>
  <si>
    <t>PTC 330.  ROAD PROPERTY AND EQUIPMENT AND IMPROVEMENTS TO LEASED PROPERTY AND EQUIPMENT - (Continued)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</si>
</sst>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4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108">
    <xf numFmtId="0" fontId="0" fillId="0" borderId="0" xfId="0"/>
    <xf numFmtId="0" fontId="1" fillId="0" borderId="0" xfId="1" applyFont="1" applyFill="1" applyAlignment="1" applyProtection="1">
      <alignment horizontal="center"/>
    </xf>
    <xf numFmtId="0" fontId="1" fillId="0" borderId="0" xfId="1" applyFont="1" applyFill="1" applyProtection="1"/>
    <xf numFmtId="0" fontId="1" fillId="0" borderId="0" xfId="1" quotePrefix="1" applyFont="1" applyFill="1" applyAlignment="1" applyProtection="1">
      <alignment horizontal="left"/>
    </xf>
    <xf numFmtId="0" fontId="1" fillId="0" borderId="0" xfId="1" applyFont="1" applyFill="1" applyAlignment="1" applyProtection="1">
      <alignment horizontal="right"/>
    </xf>
    <xf numFmtId="0" fontId="1" fillId="0" borderId="0" xfId="1" quotePrefix="1" applyFont="1" applyFill="1" applyAlignment="1" applyProtection="1">
      <alignment horizontal="right"/>
    </xf>
    <xf numFmtId="37" fontId="1" fillId="0" borderId="0" xfId="1" applyNumberFormat="1" applyFont="1" applyFill="1" applyAlignment="1" applyProtection="1">
      <alignment horizontal="center"/>
    </xf>
    <xf numFmtId="0" fontId="2" fillId="0" borderId="1" xfId="1" applyFont="1" applyFill="1" applyBorder="1" applyAlignment="1" applyProtection="1">
      <alignment horizontal="centerContinuous"/>
    </xf>
    <xf numFmtId="0" fontId="1" fillId="0" borderId="2" xfId="1" applyFill="1" applyBorder="1" applyAlignment="1" applyProtection="1">
      <alignment horizontal="centerContinuous"/>
    </xf>
    <xf numFmtId="0" fontId="1" fillId="0" borderId="3" xfId="1" applyFill="1" applyBorder="1" applyAlignment="1" applyProtection="1">
      <alignment horizontal="centerContinuous"/>
    </xf>
    <xf numFmtId="0" fontId="2" fillId="0" borderId="2" xfId="1" applyFont="1" applyFill="1" applyBorder="1" applyAlignment="1" applyProtection="1">
      <alignment horizontal="centerContinuous"/>
    </xf>
    <xf numFmtId="0" fontId="2" fillId="0" borderId="3" xfId="1" applyFont="1" applyFill="1" applyBorder="1" applyAlignment="1" applyProtection="1">
      <alignment horizontal="centerContinuous"/>
    </xf>
    <xf numFmtId="0" fontId="2" fillId="0" borderId="4" xfId="1" applyFont="1" applyFill="1" applyBorder="1" applyAlignment="1" applyProtection="1">
      <alignment horizontal="centerContinuous"/>
    </xf>
    <xf numFmtId="0" fontId="2" fillId="0" borderId="0" xfId="1" applyFont="1" applyFill="1" applyAlignment="1" applyProtection="1">
      <alignment horizontal="centerContinuous"/>
    </xf>
    <xf numFmtId="0" fontId="2" fillId="0" borderId="5" xfId="1" applyFont="1" applyFill="1" applyBorder="1" applyAlignment="1" applyProtection="1">
      <alignment horizontal="centerContinuous"/>
    </xf>
    <xf numFmtId="0" fontId="1" fillId="0" borderId="4" xfId="1" applyFill="1" applyBorder="1" applyAlignment="1" applyProtection="1">
      <alignment horizontal="centerContinuous"/>
    </xf>
    <xf numFmtId="0" fontId="1" fillId="0" borderId="0" xfId="1" applyFill="1" applyAlignment="1" applyProtection="1">
      <alignment horizontal="centerContinuous"/>
    </xf>
    <xf numFmtId="0" fontId="1" fillId="0" borderId="5" xfId="1" applyFill="1" applyBorder="1" applyAlignment="1" applyProtection="1">
      <alignment horizontal="centerContinuous"/>
    </xf>
    <xf numFmtId="0" fontId="1" fillId="0" borderId="0" xfId="1" applyFont="1" applyFill="1" applyAlignment="1" applyProtection="1">
      <alignment horizontal="centerContinuous"/>
    </xf>
    <xf numFmtId="0" fontId="3" fillId="0" borderId="6" xfId="1" applyFont="1" applyFill="1" applyBorder="1" applyProtection="1"/>
    <xf numFmtId="0" fontId="3" fillId="0" borderId="1" xfId="1" applyFont="1" applyFill="1" applyBorder="1" applyProtection="1"/>
    <xf numFmtId="0" fontId="3" fillId="0" borderId="3" xfId="1" applyFont="1" applyFill="1" applyBorder="1" applyProtection="1"/>
    <xf numFmtId="0" fontId="3" fillId="0" borderId="6" xfId="1" applyFont="1" applyFill="1" applyBorder="1" applyAlignment="1" applyProtection="1">
      <alignment horizontal="center"/>
    </xf>
    <xf numFmtId="0" fontId="3" fillId="0" borderId="5" xfId="1" applyFont="1" applyFill="1" applyBorder="1" applyProtection="1"/>
    <xf numFmtId="0" fontId="3" fillId="0" borderId="7" xfId="1" applyFont="1" applyFill="1" applyBorder="1" applyProtection="1"/>
    <xf numFmtId="0" fontId="3" fillId="0" borderId="4" xfId="1" applyFont="1" applyFill="1" applyBorder="1" applyProtection="1"/>
    <xf numFmtId="0" fontId="3" fillId="0" borderId="7" xfId="1" applyFont="1" applyFill="1" applyBorder="1" applyAlignment="1" applyProtection="1">
      <alignment horizontal="center"/>
    </xf>
    <xf numFmtId="0" fontId="4" fillId="0" borderId="7" xfId="1" applyFont="1" applyFill="1" applyBorder="1" applyAlignment="1" applyProtection="1">
      <alignment horizontal="center"/>
    </xf>
    <xf numFmtId="0" fontId="4" fillId="0" borderId="4" xfId="1" applyFont="1" applyFill="1" applyBorder="1" applyProtection="1"/>
    <xf numFmtId="0" fontId="3" fillId="0" borderId="5" xfId="1" applyFont="1" applyFill="1" applyBorder="1" applyAlignment="1" applyProtection="1">
      <alignment horizontal="center"/>
    </xf>
    <xf numFmtId="0" fontId="4" fillId="0" borderId="4" xfId="1" applyFont="1" applyFill="1" applyBorder="1" applyAlignment="1" applyProtection="1">
      <alignment horizontal="center"/>
    </xf>
    <xf numFmtId="0" fontId="3" fillId="0" borderId="8" xfId="1" applyFont="1" applyFill="1" applyBorder="1" applyProtection="1"/>
    <xf numFmtId="0" fontId="3" fillId="0" borderId="9" xfId="1" applyFont="1" applyFill="1" applyBorder="1" applyProtection="1"/>
    <xf numFmtId="0" fontId="4" fillId="0" borderId="10" xfId="1" applyFont="1" applyFill="1" applyBorder="1" applyAlignment="1" applyProtection="1">
      <alignment horizontal="center"/>
    </xf>
    <xf numFmtId="0" fontId="3" fillId="0" borderId="10" xfId="1" applyFont="1" applyFill="1" applyBorder="1" applyAlignment="1" applyProtection="1">
      <alignment horizontal="center"/>
    </xf>
    <xf numFmtId="0" fontId="3" fillId="0" borderId="9" xfId="1" applyFont="1" applyFill="1" applyBorder="1" applyAlignment="1" applyProtection="1">
      <alignment horizontal="center"/>
    </xf>
    <xf numFmtId="0" fontId="3" fillId="0" borderId="11" xfId="1" applyFont="1" applyFill="1" applyBorder="1"/>
    <xf numFmtId="37" fontId="3" fillId="0" borderId="12" xfId="1" applyNumberFormat="1" applyFont="1" applyFill="1" applyBorder="1" applyAlignment="1" applyProtection="1">
      <alignment horizontal="center"/>
    </xf>
    <xf numFmtId="0" fontId="3" fillId="0" borderId="12" xfId="1" applyFont="1" applyFill="1" applyBorder="1" applyProtection="1"/>
    <xf numFmtId="0" fontId="3" fillId="0" borderId="8" xfId="1" applyFont="1" applyFill="1" applyBorder="1" applyAlignment="1" applyProtection="1">
      <alignment horizontal="center"/>
    </xf>
    <xf numFmtId="37" fontId="3" fillId="0" borderId="8" xfId="1" applyNumberFormat="1" applyFont="1" applyFill="1" applyBorder="1" applyProtection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37" fontId="3" fillId="0" borderId="10" xfId="1" applyNumberFormat="1" applyFont="1" applyFill="1" applyBorder="1" applyProtection="1"/>
    <xf numFmtId="37" fontId="3" fillId="0" borderId="9" xfId="1" applyNumberFormat="1" applyFont="1" applyFill="1" applyBorder="1" applyProtection="1"/>
    <xf numFmtId="0" fontId="3" fillId="0" borderId="2" xfId="1" applyFont="1" applyFill="1" applyBorder="1" applyProtection="1"/>
    <xf numFmtId="37" fontId="3" fillId="0" borderId="2" xfId="1" applyNumberFormat="1" applyFont="1" applyFill="1" applyBorder="1" applyProtection="1"/>
    <xf numFmtId="0" fontId="3" fillId="0" borderId="0" xfId="1" applyFont="1" applyFill="1" applyBorder="1" applyProtection="1"/>
    <xf numFmtId="37" fontId="3" fillId="0" borderId="0" xfId="1" applyNumberFormat="1" applyFont="1" applyFill="1" applyBorder="1" applyProtection="1"/>
    <xf numFmtId="0" fontId="3" fillId="0" borderId="3" xfId="1" applyFont="1" applyFill="1" applyBorder="1" applyAlignment="1" applyProtection="1">
      <alignment horizontal="center"/>
    </xf>
    <xf numFmtId="0" fontId="1" fillId="0" borderId="9" xfId="1" applyFill="1" applyBorder="1" applyProtection="1"/>
    <xf numFmtId="37" fontId="1" fillId="0" borderId="12" xfId="1" applyNumberFormat="1" applyFill="1" applyBorder="1" applyProtection="1"/>
    <xf numFmtId="0" fontId="1" fillId="0" borderId="15" xfId="1" applyFill="1" applyBorder="1"/>
    <xf numFmtId="0" fontId="3" fillId="0" borderId="15" xfId="1" applyFont="1" applyFill="1" applyBorder="1" applyProtection="1"/>
    <xf numFmtId="0" fontId="1" fillId="0" borderId="10" xfId="1" applyFill="1" applyBorder="1" applyProtection="1"/>
    <xf numFmtId="0" fontId="1" fillId="0" borderId="12" xfId="1" applyFill="1" applyBorder="1" applyProtection="1"/>
    <xf numFmtId="0" fontId="1" fillId="0" borderId="0" xfId="1" applyFill="1" applyProtection="1"/>
    <xf numFmtId="0" fontId="3" fillId="0" borderId="0" xfId="1" applyFont="1" applyFill="1" applyProtection="1"/>
    <xf numFmtId="37" fontId="1" fillId="0" borderId="0" xfId="1" applyNumberFormat="1" applyFill="1" applyProtection="1"/>
    <xf numFmtId="0" fontId="1" fillId="0" borderId="0" xfId="1" applyFont="1" applyFill="1" applyAlignment="1" applyProtection="1">
      <alignment horizontal="left"/>
    </xf>
    <xf numFmtId="0" fontId="1" fillId="0" borderId="0" xfId="1" applyFill="1"/>
    <xf numFmtId="0" fontId="1" fillId="0" borderId="0" xfId="1" applyFont="1" applyFill="1"/>
    <xf numFmtId="37" fontId="3" fillId="0" borderId="16" xfId="1" applyNumberFormat="1" applyFont="1" applyFill="1" applyBorder="1" applyProtection="1"/>
    <xf numFmtId="37" fontId="3" fillId="0" borderId="17" xfId="1" applyNumberFormat="1" applyFont="1" applyFill="1" applyBorder="1" applyProtection="1"/>
    <xf numFmtId="37" fontId="3" fillId="0" borderId="18" xfId="1" applyNumberFormat="1" applyFont="1" applyFill="1" applyBorder="1" applyProtection="1"/>
    <xf numFmtId="37" fontId="3" fillId="0" borderId="19" xfId="1" applyNumberFormat="1" applyFont="1" applyFill="1" applyBorder="1" applyProtection="1"/>
    <xf numFmtId="37" fontId="3" fillId="0" borderId="20" xfId="1" applyNumberFormat="1" applyFont="1" applyFill="1" applyBorder="1" applyProtection="1"/>
    <xf numFmtId="37" fontId="3" fillId="0" borderId="21" xfId="1" applyNumberFormat="1" applyFont="1" applyFill="1" applyBorder="1" applyProtection="1"/>
    <xf numFmtId="37" fontId="3" fillId="0" borderId="22" xfId="1" applyNumberFormat="1" applyFont="1" applyFill="1" applyBorder="1" applyProtection="1"/>
    <xf numFmtId="37" fontId="3" fillId="0" borderId="23" xfId="1" applyNumberFormat="1" applyFont="1" applyFill="1" applyBorder="1" applyProtection="1"/>
    <xf numFmtId="37" fontId="3" fillId="0" borderId="24" xfId="1" applyNumberFormat="1" applyFont="1" applyFill="1" applyBorder="1" applyProtection="1"/>
    <xf numFmtId="37" fontId="3" fillId="0" borderId="25" xfId="1" applyNumberFormat="1" applyFont="1" applyFill="1" applyBorder="1" applyProtection="1"/>
    <xf numFmtId="37" fontId="3" fillId="0" borderId="26" xfId="1" applyNumberFormat="1" applyFont="1" applyFill="1" applyBorder="1" applyProtection="1"/>
    <xf numFmtId="37" fontId="3" fillId="0" borderId="27" xfId="1" applyNumberFormat="1" applyFont="1" applyFill="1" applyBorder="1" applyProtection="1"/>
    <xf numFmtId="0" fontId="3" fillId="0" borderId="33" xfId="1" applyFont="1" applyFill="1" applyBorder="1" applyProtection="1"/>
    <xf numFmtId="0" fontId="3" fillId="0" borderId="34" xfId="1" applyFont="1" applyFill="1" applyBorder="1" applyProtection="1"/>
    <xf numFmtId="0" fontId="3" fillId="0" borderId="35" xfId="1" applyFont="1" applyFill="1" applyBorder="1" applyProtection="1"/>
    <xf numFmtId="0" fontId="3" fillId="0" borderId="36" xfId="1" applyFont="1" applyFill="1" applyBorder="1" applyProtection="1"/>
    <xf numFmtId="0" fontId="3" fillId="0" borderId="37" xfId="1" applyFont="1" applyFill="1" applyBorder="1" applyProtection="1"/>
    <xf numFmtId="0" fontId="3" fillId="0" borderId="36" xfId="1" applyFont="1" applyFill="1" applyBorder="1" applyAlignment="1" applyProtection="1">
      <alignment horizontal="center"/>
    </xf>
    <xf numFmtId="0" fontId="4" fillId="0" borderId="38" xfId="1" applyFont="1" applyFill="1" applyBorder="1" applyAlignment="1" applyProtection="1">
      <alignment horizontal="center"/>
    </xf>
    <xf numFmtId="0" fontId="3" fillId="0" borderId="21" xfId="1" applyFont="1" applyFill="1" applyBorder="1" applyAlignment="1" applyProtection="1">
      <alignment horizontal="center"/>
    </xf>
    <xf numFmtId="0" fontId="3" fillId="0" borderId="27" xfId="1" applyFont="1" applyFill="1" applyBorder="1" applyAlignment="1" applyProtection="1">
      <alignment horizontal="center"/>
    </xf>
    <xf numFmtId="0" fontId="3" fillId="0" borderId="32" xfId="1" applyFont="1" applyFill="1" applyBorder="1" applyAlignment="1" applyProtection="1">
      <alignment horizontal="center"/>
    </xf>
    <xf numFmtId="0" fontId="3" fillId="0" borderId="39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/>
    </xf>
    <xf numFmtId="0" fontId="3" fillId="0" borderId="40" xfId="1" applyFont="1" applyFill="1" applyBorder="1" applyProtection="1"/>
    <xf numFmtId="0" fontId="3" fillId="0" borderId="41" xfId="1" applyFont="1" applyFill="1" applyBorder="1" applyProtection="1"/>
    <xf numFmtId="0" fontId="3" fillId="0" borderId="41" xfId="1" applyFont="1" applyFill="1" applyBorder="1" applyAlignment="1" applyProtection="1">
      <alignment horizontal="center"/>
    </xf>
    <xf numFmtId="0" fontId="3" fillId="0" borderId="42" xfId="1" applyFont="1" applyFill="1" applyBorder="1" applyAlignment="1" applyProtection="1">
      <alignment horizontal="center"/>
    </xf>
    <xf numFmtId="164" fontId="3" fillId="0" borderId="19" xfId="2" applyNumberFormat="1" applyFont="1" applyFill="1" applyBorder="1" applyProtection="1"/>
    <xf numFmtId="164" fontId="3" fillId="0" borderId="4" xfId="2" applyNumberFormat="1" applyFont="1" applyFill="1" applyBorder="1" applyProtection="1"/>
    <xf numFmtId="164" fontId="3" fillId="0" borderId="43" xfId="2" applyNumberFormat="1" applyFont="1" applyFill="1" applyBorder="1" applyProtection="1"/>
    <xf numFmtId="164" fontId="3" fillId="0" borderId="30" xfId="2" applyNumberFormat="1" applyFont="1" applyFill="1" applyBorder="1" applyProtection="1"/>
    <xf numFmtId="164" fontId="3" fillId="0" borderId="13" xfId="2" applyNumberFormat="1" applyFont="1" applyFill="1" applyBorder="1" applyProtection="1"/>
    <xf numFmtId="164" fontId="3" fillId="0" borderId="25" xfId="2" applyNumberFormat="1" applyFont="1" applyFill="1" applyBorder="1" applyProtection="1"/>
    <xf numFmtId="164" fontId="3" fillId="0" borderId="26" xfId="2" applyNumberFormat="1" applyFont="1" applyFill="1" applyBorder="1" applyProtection="1"/>
    <xf numFmtId="164" fontId="3" fillId="0" borderId="14" xfId="2" applyNumberFormat="1" applyFont="1" applyFill="1" applyBorder="1" applyProtection="1"/>
    <xf numFmtId="164" fontId="3" fillId="0" borderId="21" xfId="2" applyNumberFormat="1" applyFont="1" applyFill="1" applyBorder="1" applyProtection="1"/>
    <xf numFmtId="164" fontId="3" fillId="0" borderId="31" xfId="2" applyNumberFormat="1" applyFont="1" applyFill="1" applyBorder="1" applyProtection="1"/>
    <xf numFmtId="164" fontId="3" fillId="0" borderId="32" xfId="2" applyNumberFormat="1" applyFont="1" applyFill="1" applyBorder="1" applyProtection="1"/>
    <xf numFmtId="164" fontId="3" fillId="0" borderId="16" xfId="2" applyNumberFormat="1" applyFont="1" applyFill="1" applyBorder="1" applyProtection="1"/>
    <xf numFmtId="164" fontId="3" fillId="0" borderId="28" xfId="2" applyNumberFormat="1" applyFont="1" applyFill="1" applyBorder="1" applyProtection="1"/>
    <xf numFmtId="164" fontId="3" fillId="0" borderId="40" xfId="2" applyNumberFormat="1" applyFont="1" applyFill="1" applyBorder="1" applyProtection="1"/>
    <xf numFmtId="164" fontId="3" fillId="0" borderId="29" xfId="2" applyNumberFormat="1" applyFont="1" applyFill="1" applyBorder="1" applyProtection="1"/>
    <xf numFmtId="164" fontId="3" fillId="0" borderId="42" xfId="2" applyNumberFormat="1" applyFont="1" applyFill="1" applyBorder="1" applyProtection="1"/>
    <xf numFmtId="0" fontId="3" fillId="2" borderId="44" xfId="3" applyFont="1" applyFill="1" applyBorder="1" applyAlignment="1" applyProtection="1">
      <alignment horizontal="left"/>
    </xf>
  </cellXfs>
  <cellStyles count="4">
    <cellStyle name="Comma" xfId="2" builtinId="3"/>
    <cellStyle name="Normal" xfId="0" builtinId="0"/>
    <cellStyle name="Normal 3" xfId="3"/>
    <cellStyle name="Normal_SCHED 330 - ROAD PROP &amp; EQUIP TO LEASED PROP 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tabSelected="1" view="pageBreakPreview" zoomScaleNormal="100" zoomScaleSheetLayoutView="100" workbookViewId="0"/>
  </sheetViews>
  <sheetFormatPr defaultRowHeight="15" x14ac:dyDescent="0.25"/>
  <cols>
    <col min="1" max="1" width="7.140625" customWidth="1"/>
    <col min="4" max="4" width="33.7109375" customWidth="1"/>
    <col min="5" max="5" width="17.42578125" customWidth="1"/>
    <col min="6" max="6" width="15.5703125" customWidth="1"/>
    <col min="7" max="7" width="16.28515625" customWidth="1"/>
    <col min="8" max="8" width="6.7109375" customWidth="1"/>
    <col min="9" max="9" width="6.5703125" customWidth="1"/>
    <col min="11" max="14" width="19.5703125" customWidth="1"/>
    <col min="15" max="15" width="6.7109375" customWidth="1"/>
  </cols>
  <sheetData>
    <row r="1" spans="1:15" x14ac:dyDescent="0.25">
      <c r="A1" s="1">
        <v>82</v>
      </c>
      <c r="B1" s="1"/>
      <c r="C1" s="1"/>
      <c r="D1" s="2"/>
      <c r="E1" s="2"/>
      <c r="F1" s="3"/>
      <c r="G1" s="4"/>
      <c r="H1" s="5" t="s">
        <v>0</v>
      </c>
      <c r="I1" s="3" t="str">
        <f>H1</f>
        <v>Road Initials:  BNSF               Year 2016</v>
      </c>
      <c r="J1" s="2"/>
      <c r="K1" s="2"/>
      <c r="L1" s="2"/>
      <c r="M1" s="2"/>
      <c r="N1" s="2"/>
      <c r="O1" s="6">
        <v>83</v>
      </c>
    </row>
    <row r="2" spans="1:15" x14ac:dyDescent="0.25">
      <c r="A2" s="7" t="s">
        <v>77</v>
      </c>
      <c r="B2" s="8"/>
      <c r="C2" s="8"/>
      <c r="D2" s="8"/>
      <c r="E2" s="8"/>
      <c r="F2" s="8"/>
      <c r="G2" s="8"/>
      <c r="H2" s="9"/>
      <c r="I2" s="7" t="s">
        <v>78</v>
      </c>
      <c r="J2" s="10"/>
      <c r="K2" s="10"/>
      <c r="L2" s="10"/>
      <c r="M2" s="10"/>
      <c r="N2" s="10"/>
      <c r="O2" s="11"/>
    </row>
    <row r="3" spans="1:15" hidden="1" x14ac:dyDescent="0.25">
      <c r="A3" s="12" t="s">
        <v>1</v>
      </c>
      <c r="B3" s="13"/>
      <c r="C3" s="13"/>
      <c r="D3" s="13"/>
      <c r="E3" s="13"/>
      <c r="F3" s="13"/>
      <c r="G3" s="13"/>
      <c r="H3" s="14"/>
      <c r="I3" s="12" t="s">
        <v>1</v>
      </c>
      <c r="J3" s="13"/>
      <c r="K3" s="13"/>
      <c r="L3" s="13"/>
      <c r="M3" s="13"/>
      <c r="N3" s="13"/>
      <c r="O3" s="14"/>
    </row>
    <row r="4" spans="1:15" x14ac:dyDescent="0.25">
      <c r="A4" s="15" t="s">
        <v>2</v>
      </c>
      <c r="B4" s="16"/>
      <c r="C4" s="16"/>
      <c r="D4" s="16"/>
      <c r="E4" s="16"/>
      <c r="F4" s="16"/>
      <c r="G4" s="16"/>
      <c r="H4" s="17"/>
      <c r="I4" s="15" t="s">
        <v>2</v>
      </c>
      <c r="J4" s="16"/>
      <c r="K4" s="18"/>
      <c r="L4" s="18"/>
      <c r="M4" s="16"/>
      <c r="N4" s="16"/>
      <c r="O4" s="17"/>
    </row>
    <row r="5" spans="1:15" x14ac:dyDescent="0.25">
      <c r="A5" s="19"/>
      <c r="B5" s="19"/>
      <c r="C5" s="20"/>
      <c r="D5" s="21"/>
      <c r="E5" s="22"/>
      <c r="F5" s="22" t="s">
        <v>3</v>
      </c>
      <c r="G5" s="22" t="s">
        <v>3</v>
      </c>
      <c r="H5" s="22"/>
      <c r="I5" s="22"/>
      <c r="J5" s="20"/>
      <c r="K5" s="74"/>
      <c r="L5" s="84"/>
      <c r="M5" s="87"/>
      <c r="N5" s="75"/>
      <c r="O5" s="76"/>
    </row>
    <row r="6" spans="1:15" x14ac:dyDescent="0.25">
      <c r="A6" s="24"/>
      <c r="B6" s="24"/>
      <c r="C6" s="25"/>
      <c r="D6" s="23"/>
      <c r="E6" s="26" t="s">
        <v>4</v>
      </c>
      <c r="F6" s="26" t="s">
        <v>5</v>
      </c>
      <c r="G6" s="26" t="s">
        <v>6</v>
      </c>
      <c r="H6" s="26"/>
      <c r="I6" s="26"/>
      <c r="J6" s="25"/>
      <c r="K6" s="77"/>
      <c r="L6" s="47"/>
      <c r="M6" s="88"/>
      <c r="N6" s="23"/>
      <c r="O6" s="78"/>
    </row>
    <row r="7" spans="1:15" x14ac:dyDescent="0.25">
      <c r="A7" s="27" t="s">
        <v>7</v>
      </c>
      <c r="B7" s="27" t="s">
        <v>8</v>
      </c>
      <c r="C7" s="28"/>
      <c r="D7" s="23"/>
      <c r="E7" s="26" t="s">
        <v>9</v>
      </c>
      <c r="F7" s="26" t="s">
        <v>10</v>
      </c>
      <c r="G7" s="26" t="s">
        <v>11</v>
      </c>
      <c r="H7" s="27" t="s">
        <v>7</v>
      </c>
      <c r="I7" s="27" t="s">
        <v>7</v>
      </c>
      <c r="J7" s="30" t="s">
        <v>8</v>
      </c>
      <c r="K7" s="79" t="s">
        <v>12</v>
      </c>
      <c r="L7" s="85" t="s">
        <v>13</v>
      </c>
      <c r="M7" s="89" t="s">
        <v>14</v>
      </c>
      <c r="N7" s="29" t="s">
        <v>4</v>
      </c>
      <c r="O7" s="80" t="s">
        <v>7</v>
      </c>
    </row>
    <row r="8" spans="1:15" x14ac:dyDescent="0.25">
      <c r="A8" s="27" t="s">
        <v>15</v>
      </c>
      <c r="B8" s="27" t="s">
        <v>15</v>
      </c>
      <c r="C8" s="30"/>
      <c r="D8" s="29" t="s">
        <v>16</v>
      </c>
      <c r="E8" s="27" t="s">
        <v>17</v>
      </c>
      <c r="F8" s="26" t="s">
        <v>18</v>
      </c>
      <c r="G8" s="26" t="s">
        <v>19</v>
      </c>
      <c r="H8" s="27" t="s">
        <v>15</v>
      </c>
      <c r="I8" s="27" t="s">
        <v>15</v>
      </c>
      <c r="J8" s="30" t="s">
        <v>15</v>
      </c>
      <c r="K8" s="79" t="s">
        <v>20</v>
      </c>
      <c r="L8" s="85" t="s">
        <v>20</v>
      </c>
      <c r="M8" s="89" t="s">
        <v>20</v>
      </c>
      <c r="N8" s="29" t="s">
        <v>21</v>
      </c>
      <c r="O8" s="80" t="s">
        <v>15</v>
      </c>
    </row>
    <row r="9" spans="1:15" x14ac:dyDescent="0.25">
      <c r="A9" s="31"/>
      <c r="B9" s="24"/>
      <c r="C9" s="32"/>
      <c r="D9" s="33" t="s">
        <v>22</v>
      </c>
      <c r="E9" s="26" t="s">
        <v>23</v>
      </c>
      <c r="F9" s="27" t="s">
        <v>24</v>
      </c>
      <c r="G9" s="27" t="s">
        <v>25</v>
      </c>
      <c r="H9" s="31"/>
      <c r="I9" s="31"/>
      <c r="J9" s="32"/>
      <c r="K9" s="81" t="s">
        <v>26</v>
      </c>
      <c r="L9" s="86" t="s">
        <v>27</v>
      </c>
      <c r="M9" s="90" t="s">
        <v>28</v>
      </c>
      <c r="N9" s="82" t="s">
        <v>29</v>
      </c>
      <c r="O9" s="83"/>
    </row>
    <row r="10" spans="1:15" x14ac:dyDescent="0.25">
      <c r="A10" s="35">
        <v>1</v>
      </c>
      <c r="B10" s="36">
        <v>2</v>
      </c>
      <c r="C10" s="37" t="s">
        <v>30</v>
      </c>
      <c r="D10" s="38" t="s">
        <v>31</v>
      </c>
      <c r="E10" s="62">
        <v>123</v>
      </c>
      <c r="F10" s="63"/>
      <c r="G10" s="64"/>
      <c r="H10" s="34">
        <v>1</v>
      </c>
      <c r="I10" s="39">
        <v>1</v>
      </c>
      <c r="J10" s="32">
        <v>2</v>
      </c>
      <c r="K10" s="91">
        <v>-88</v>
      </c>
      <c r="L10" s="92"/>
      <c r="M10" s="93">
        <f>K10-L10+G10+F10</f>
        <v>-88</v>
      </c>
      <c r="N10" s="94">
        <f>E10+M10</f>
        <v>35</v>
      </c>
      <c r="O10" s="34">
        <v>1</v>
      </c>
    </row>
    <row r="11" spans="1:15" x14ac:dyDescent="0.25">
      <c r="A11" s="35">
        <v>2</v>
      </c>
      <c r="B11" s="36">
        <v>3</v>
      </c>
      <c r="C11" s="37">
        <v>-3</v>
      </c>
      <c r="D11" s="38" t="s">
        <v>32</v>
      </c>
      <c r="E11" s="65"/>
      <c r="F11" s="40"/>
      <c r="G11" s="66"/>
      <c r="H11" s="34">
        <v>2</v>
      </c>
      <c r="I11" s="39">
        <v>2</v>
      </c>
      <c r="J11" s="32">
        <v>3</v>
      </c>
      <c r="K11" s="91">
        <v>0</v>
      </c>
      <c r="L11" s="95"/>
      <c r="M11" s="93">
        <f>K11-L11+G11+F11</f>
        <v>0</v>
      </c>
      <c r="N11" s="94">
        <f>E11+M11</f>
        <v>0</v>
      </c>
      <c r="O11" s="34">
        <v>2</v>
      </c>
    </row>
    <row r="12" spans="1:15" x14ac:dyDescent="0.25">
      <c r="A12" s="35">
        <v>3</v>
      </c>
      <c r="B12" s="36">
        <v>4</v>
      </c>
      <c r="C12" s="37">
        <v>-4</v>
      </c>
      <c r="D12" s="38" t="s">
        <v>33</v>
      </c>
      <c r="E12" s="65"/>
      <c r="F12" s="40"/>
      <c r="G12" s="66"/>
      <c r="H12" s="34">
        <v>3</v>
      </c>
      <c r="I12" s="39">
        <v>3</v>
      </c>
      <c r="J12" s="32">
        <v>4</v>
      </c>
      <c r="K12" s="91">
        <v>0</v>
      </c>
      <c r="L12" s="95"/>
      <c r="M12" s="93">
        <f t="shared" ref="M12:M38" si="0">K12-L12+G12+F12</f>
        <v>0</v>
      </c>
      <c r="N12" s="94">
        <f>E12+M12</f>
        <v>0</v>
      </c>
      <c r="O12" s="34">
        <v>3</v>
      </c>
    </row>
    <row r="13" spans="1:15" x14ac:dyDescent="0.25">
      <c r="A13" s="35">
        <v>4</v>
      </c>
      <c r="B13" s="36">
        <v>5</v>
      </c>
      <c r="C13" s="37">
        <v>-5</v>
      </c>
      <c r="D13" s="38" t="s">
        <v>34</v>
      </c>
      <c r="E13" s="65"/>
      <c r="F13" s="40"/>
      <c r="G13" s="66"/>
      <c r="H13" s="34">
        <v>4</v>
      </c>
      <c r="I13" s="39">
        <v>4</v>
      </c>
      <c r="J13" s="32">
        <v>5</v>
      </c>
      <c r="K13" s="91">
        <v>0</v>
      </c>
      <c r="L13" s="95"/>
      <c r="M13" s="93">
        <f t="shared" si="0"/>
        <v>0</v>
      </c>
      <c r="N13" s="94">
        <f>E13+M13</f>
        <v>0</v>
      </c>
      <c r="O13" s="34">
        <v>4</v>
      </c>
    </row>
    <row r="14" spans="1:15" x14ac:dyDescent="0.25">
      <c r="A14" s="35">
        <v>5</v>
      </c>
      <c r="B14" s="36">
        <v>6</v>
      </c>
      <c r="C14" s="37">
        <v>-6</v>
      </c>
      <c r="D14" s="38" t="s">
        <v>35</v>
      </c>
      <c r="E14" s="65"/>
      <c r="F14" s="40"/>
      <c r="G14" s="66"/>
      <c r="H14" s="34">
        <v>5</v>
      </c>
      <c r="I14" s="39">
        <v>5</v>
      </c>
      <c r="J14" s="32">
        <v>6</v>
      </c>
      <c r="K14" s="91">
        <v>0</v>
      </c>
      <c r="L14" s="95"/>
      <c r="M14" s="93">
        <f t="shared" si="0"/>
        <v>0</v>
      </c>
      <c r="N14" s="94">
        <f>E14+M14</f>
        <v>0</v>
      </c>
      <c r="O14" s="34">
        <v>5</v>
      </c>
    </row>
    <row r="15" spans="1:15" x14ac:dyDescent="0.25">
      <c r="A15" s="35">
        <v>6</v>
      </c>
      <c r="B15" s="36">
        <v>7</v>
      </c>
      <c r="C15" s="37">
        <v>-7</v>
      </c>
      <c r="D15" s="38" t="s">
        <v>36</v>
      </c>
      <c r="E15" s="65"/>
      <c r="F15" s="40"/>
      <c r="G15" s="66"/>
      <c r="H15" s="34">
        <v>6</v>
      </c>
      <c r="I15" s="39">
        <v>6</v>
      </c>
      <c r="J15" s="32">
        <v>7</v>
      </c>
      <c r="K15" s="91">
        <v>0</v>
      </c>
      <c r="L15" s="95"/>
      <c r="M15" s="93">
        <f t="shared" si="0"/>
        <v>0</v>
      </c>
      <c r="N15" s="94">
        <f t="shared" ref="N15:N37" si="1">E15+M15</f>
        <v>0</v>
      </c>
      <c r="O15" s="34">
        <v>6</v>
      </c>
    </row>
    <row r="16" spans="1:15" x14ac:dyDescent="0.25">
      <c r="A16" s="35">
        <v>7</v>
      </c>
      <c r="B16" s="36">
        <v>8</v>
      </c>
      <c r="C16" s="37">
        <v>-8</v>
      </c>
      <c r="D16" s="38" t="s">
        <v>37</v>
      </c>
      <c r="E16" s="65"/>
      <c r="F16" s="40"/>
      <c r="G16" s="66"/>
      <c r="H16" s="34">
        <v>7</v>
      </c>
      <c r="I16" s="39">
        <v>7</v>
      </c>
      <c r="J16" s="32">
        <v>8</v>
      </c>
      <c r="K16" s="91">
        <v>0</v>
      </c>
      <c r="L16" s="95"/>
      <c r="M16" s="93">
        <f t="shared" si="0"/>
        <v>0</v>
      </c>
      <c r="N16" s="94">
        <f t="shared" si="1"/>
        <v>0</v>
      </c>
      <c r="O16" s="34">
        <v>7</v>
      </c>
    </row>
    <row r="17" spans="1:15" x14ac:dyDescent="0.25">
      <c r="A17" s="35">
        <v>8</v>
      </c>
      <c r="B17" s="36">
        <v>9</v>
      </c>
      <c r="C17" s="37">
        <v>-9</v>
      </c>
      <c r="D17" s="38" t="s">
        <v>38</v>
      </c>
      <c r="E17" s="65">
        <v>42033</v>
      </c>
      <c r="F17" s="40"/>
      <c r="G17" s="66"/>
      <c r="H17" s="34">
        <v>8</v>
      </c>
      <c r="I17" s="39">
        <v>8</v>
      </c>
      <c r="J17" s="32">
        <v>9</v>
      </c>
      <c r="K17" s="91">
        <v>-12549</v>
      </c>
      <c r="L17" s="95"/>
      <c r="M17" s="93">
        <f t="shared" si="0"/>
        <v>-12549</v>
      </c>
      <c r="N17" s="94">
        <f t="shared" si="1"/>
        <v>29484</v>
      </c>
      <c r="O17" s="34">
        <v>8</v>
      </c>
    </row>
    <row r="18" spans="1:15" x14ac:dyDescent="0.25">
      <c r="A18" s="35">
        <v>9</v>
      </c>
      <c r="B18" s="36">
        <v>11</v>
      </c>
      <c r="C18" s="37">
        <v>-11</v>
      </c>
      <c r="D18" s="38" t="s">
        <v>39</v>
      </c>
      <c r="E18" s="65"/>
      <c r="F18" s="40"/>
      <c r="G18" s="66"/>
      <c r="H18" s="34">
        <v>9</v>
      </c>
      <c r="I18" s="39">
        <v>9</v>
      </c>
      <c r="J18" s="32">
        <v>11</v>
      </c>
      <c r="K18" s="91">
        <v>0</v>
      </c>
      <c r="L18" s="95"/>
      <c r="M18" s="93">
        <f t="shared" si="0"/>
        <v>0</v>
      </c>
      <c r="N18" s="94">
        <f t="shared" si="1"/>
        <v>0</v>
      </c>
      <c r="O18" s="34">
        <v>9</v>
      </c>
    </row>
    <row r="19" spans="1:15" x14ac:dyDescent="0.25">
      <c r="A19" s="35">
        <v>10</v>
      </c>
      <c r="B19" s="36">
        <v>13</v>
      </c>
      <c r="C19" s="37">
        <v>-13</v>
      </c>
      <c r="D19" s="38" t="s">
        <v>40</v>
      </c>
      <c r="E19" s="65"/>
      <c r="F19" s="40"/>
      <c r="G19" s="66"/>
      <c r="H19" s="34">
        <v>10</v>
      </c>
      <c r="I19" s="39">
        <v>10</v>
      </c>
      <c r="J19" s="32">
        <v>13</v>
      </c>
      <c r="K19" s="91">
        <v>0</v>
      </c>
      <c r="L19" s="95"/>
      <c r="M19" s="93">
        <f t="shared" si="0"/>
        <v>0</v>
      </c>
      <c r="N19" s="94">
        <f t="shared" si="1"/>
        <v>0</v>
      </c>
      <c r="O19" s="34">
        <v>10</v>
      </c>
    </row>
    <row r="20" spans="1:15" x14ac:dyDescent="0.25">
      <c r="A20" s="35">
        <v>11</v>
      </c>
      <c r="B20" s="36">
        <v>16</v>
      </c>
      <c r="C20" s="37">
        <v>-16</v>
      </c>
      <c r="D20" s="38" t="s">
        <v>41</v>
      </c>
      <c r="E20" s="65">
        <v>2811</v>
      </c>
      <c r="F20" s="40"/>
      <c r="G20" s="66"/>
      <c r="H20" s="34">
        <v>11</v>
      </c>
      <c r="I20" s="39">
        <v>11</v>
      </c>
      <c r="J20" s="32">
        <v>16</v>
      </c>
      <c r="K20" s="91">
        <v>0</v>
      </c>
      <c r="L20" s="95"/>
      <c r="M20" s="93">
        <f t="shared" si="0"/>
        <v>0</v>
      </c>
      <c r="N20" s="94">
        <f t="shared" si="1"/>
        <v>2811</v>
      </c>
      <c r="O20" s="34">
        <v>11</v>
      </c>
    </row>
    <row r="21" spans="1:15" x14ac:dyDescent="0.25">
      <c r="A21" s="35">
        <v>12</v>
      </c>
      <c r="B21" s="36">
        <v>17</v>
      </c>
      <c r="C21" s="37">
        <v>-17</v>
      </c>
      <c r="D21" s="38" t="s">
        <v>42</v>
      </c>
      <c r="E21" s="65"/>
      <c r="F21" s="40"/>
      <c r="G21" s="66"/>
      <c r="H21" s="34">
        <v>12</v>
      </c>
      <c r="I21" s="39">
        <v>12</v>
      </c>
      <c r="J21" s="32">
        <v>17</v>
      </c>
      <c r="K21" s="91">
        <v>0</v>
      </c>
      <c r="L21" s="95"/>
      <c r="M21" s="93">
        <f t="shared" si="0"/>
        <v>0</v>
      </c>
      <c r="N21" s="94">
        <f t="shared" si="1"/>
        <v>0</v>
      </c>
      <c r="O21" s="34">
        <v>12</v>
      </c>
    </row>
    <row r="22" spans="1:15" x14ac:dyDescent="0.25">
      <c r="A22" s="35">
        <v>13</v>
      </c>
      <c r="B22" s="36">
        <v>18</v>
      </c>
      <c r="C22" s="37">
        <v>-18</v>
      </c>
      <c r="D22" s="38" t="s">
        <v>43</v>
      </c>
      <c r="E22" s="65"/>
      <c r="F22" s="40"/>
      <c r="G22" s="66"/>
      <c r="H22" s="34">
        <v>13</v>
      </c>
      <c r="I22" s="39">
        <v>13</v>
      </c>
      <c r="J22" s="32">
        <v>18</v>
      </c>
      <c r="K22" s="96">
        <v>0</v>
      </c>
      <c r="L22" s="95"/>
      <c r="M22" s="93">
        <f t="shared" si="0"/>
        <v>0</v>
      </c>
      <c r="N22" s="94">
        <f t="shared" si="1"/>
        <v>0</v>
      </c>
      <c r="O22" s="34">
        <v>13</v>
      </c>
    </row>
    <row r="23" spans="1:15" x14ac:dyDescent="0.25">
      <c r="A23" s="35">
        <v>14</v>
      </c>
      <c r="B23" s="36">
        <v>19</v>
      </c>
      <c r="C23" s="37">
        <v>-19</v>
      </c>
      <c r="D23" s="38" t="s">
        <v>44</v>
      </c>
      <c r="E23" s="65"/>
      <c r="F23" s="40"/>
      <c r="G23" s="66"/>
      <c r="H23" s="34">
        <v>14</v>
      </c>
      <c r="I23" s="39">
        <v>14</v>
      </c>
      <c r="J23" s="32">
        <v>19</v>
      </c>
      <c r="K23" s="96">
        <v>0</v>
      </c>
      <c r="L23" s="95"/>
      <c r="M23" s="93">
        <f t="shared" si="0"/>
        <v>0</v>
      </c>
      <c r="N23" s="94">
        <f t="shared" si="1"/>
        <v>0</v>
      </c>
      <c r="O23" s="34">
        <v>14</v>
      </c>
    </row>
    <row r="24" spans="1:15" x14ac:dyDescent="0.25">
      <c r="A24" s="35">
        <v>15</v>
      </c>
      <c r="B24" s="36">
        <v>20</v>
      </c>
      <c r="C24" s="37">
        <v>-20</v>
      </c>
      <c r="D24" s="38" t="s">
        <v>45</v>
      </c>
      <c r="E24" s="65"/>
      <c r="F24" s="40"/>
      <c r="G24" s="66"/>
      <c r="H24" s="34">
        <v>15</v>
      </c>
      <c r="I24" s="39">
        <v>15</v>
      </c>
      <c r="J24" s="32">
        <v>20</v>
      </c>
      <c r="K24" s="91">
        <v>0</v>
      </c>
      <c r="L24" s="95"/>
      <c r="M24" s="93">
        <f t="shared" si="0"/>
        <v>0</v>
      </c>
      <c r="N24" s="94">
        <f t="shared" si="1"/>
        <v>0</v>
      </c>
      <c r="O24" s="34">
        <v>15</v>
      </c>
    </row>
    <row r="25" spans="1:15" x14ac:dyDescent="0.25">
      <c r="A25" s="35">
        <v>16</v>
      </c>
      <c r="B25" s="36">
        <v>22</v>
      </c>
      <c r="C25" s="37">
        <v>-22</v>
      </c>
      <c r="D25" s="38" t="s">
        <v>46</v>
      </c>
      <c r="E25" s="65"/>
      <c r="F25" s="40"/>
      <c r="G25" s="66"/>
      <c r="H25" s="34">
        <v>16</v>
      </c>
      <c r="I25" s="39">
        <v>16</v>
      </c>
      <c r="J25" s="32">
        <v>22</v>
      </c>
      <c r="K25" s="91">
        <v>0</v>
      </c>
      <c r="L25" s="95"/>
      <c r="M25" s="93">
        <f t="shared" si="0"/>
        <v>0</v>
      </c>
      <c r="N25" s="94">
        <f t="shared" si="1"/>
        <v>0</v>
      </c>
      <c r="O25" s="34">
        <v>16</v>
      </c>
    </row>
    <row r="26" spans="1:15" x14ac:dyDescent="0.25">
      <c r="A26" s="35">
        <v>17</v>
      </c>
      <c r="B26" s="36">
        <v>23</v>
      </c>
      <c r="C26" s="37">
        <v>-23</v>
      </c>
      <c r="D26" s="38" t="s">
        <v>47</v>
      </c>
      <c r="E26" s="65"/>
      <c r="F26" s="40"/>
      <c r="G26" s="66"/>
      <c r="H26" s="34">
        <v>17</v>
      </c>
      <c r="I26" s="39">
        <v>17</v>
      </c>
      <c r="J26" s="32">
        <v>23</v>
      </c>
      <c r="K26" s="97">
        <v>0</v>
      </c>
      <c r="L26" s="95"/>
      <c r="M26" s="93">
        <f t="shared" si="0"/>
        <v>0</v>
      </c>
      <c r="N26" s="94">
        <f t="shared" si="1"/>
        <v>0</v>
      </c>
      <c r="O26" s="34">
        <v>17</v>
      </c>
    </row>
    <row r="27" spans="1:15" x14ac:dyDescent="0.25">
      <c r="A27" s="35">
        <v>18</v>
      </c>
      <c r="B27" s="36">
        <v>24</v>
      </c>
      <c r="C27" s="37">
        <v>-24</v>
      </c>
      <c r="D27" s="38" t="s">
        <v>48</v>
      </c>
      <c r="E27" s="65"/>
      <c r="F27" s="40"/>
      <c r="G27" s="66"/>
      <c r="H27" s="34">
        <v>18</v>
      </c>
      <c r="I27" s="39">
        <v>18</v>
      </c>
      <c r="J27" s="32">
        <v>24</v>
      </c>
      <c r="K27" s="91">
        <v>0</v>
      </c>
      <c r="L27" s="95"/>
      <c r="M27" s="93">
        <f t="shared" si="0"/>
        <v>0</v>
      </c>
      <c r="N27" s="94">
        <f t="shared" si="1"/>
        <v>0</v>
      </c>
      <c r="O27" s="34">
        <v>18</v>
      </c>
    </row>
    <row r="28" spans="1:15" x14ac:dyDescent="0.25">
      <c r="A28" s="35">
        <v>19</v>
      </c>
      <c r="B28" s="36">
        <v>25</v>
      </c>
      <c r="C28" s="37">
        <v>-25</v>
      </c>
      <c r="D28" s="38" t="s">
        <v>49</v>
      </c>
      <c r="E28" s="65"/>
      <c r="F28" s="40"/>
      <c r="G28" s="66"/>
      <c r="H28" s="34">
        <v>19</v>
      </c>
      <c r="I28" s="39">
        <v>19</v>
      </c>
      <c r="J28" s="32">
        <v>25</v>
      </c>
      <c r="K28" s="91">
        <v>0</v>
      </c>
      <c r="L28" s="95"/>
      <c r="M28" s="93">
        <f t="shared" si="0"/>
        <v>0</v>
      </c>
      <c r="N28" s="94">
        <f t="shared" si="1"/>
        <v>0</v>
      </c>
      <c r="O28" s="34">
        <v>19</v>
      </c>
    </row>
    <row r="29" spans="1:15" x14ac:dyDescent="0.25">
      <c r="A29" s="35">
        <v>20</v>
      </c>
      <c r="B29" s="36">
        <v>26</v>
      </c>
      <c r="C29" s="37">
        <v>-26</v>
      </c>
      <c r="D29" s="38" t="s">
        <v>50</v>
      </c>
      <c r="E29" s="65">
        <v>59288</v>
      </c>
      <c r="F29" s="40"/>
      <c r="G29" s="66"/>
      <c r="H29" s="34">
        <v>20</v>
      </c>
      <c r="I29" s="39">
        <v>20</v>
      </c>
      <c r="J29" s="32">
        <v>26</v>
      </c>
      <c r="K29" s="91">
        <v>8799</v>
      </c>
      <c r="L29" s="95"/>
      <c r="M29" s="93">
        <f t="shared" si="0"/>
        <v>8799</v>
      </c>
      <c r="N29" s="94">
        <f t="shared" si="1"/>
        <v>68087</v>
      </c>
      <c r="O29" s="34">
        <v>20</v>
      </c>
    </row>
    <row r="30" spans="1:15" x14ac:dyDescent="0.25">
      <c r="A30" s="35">
        <v>21</v>
      </c>
      <c r="B30" s="36">
        <v>27</v>
      </c>
      <c r="C30" s="37">
        <v>-27</v>
      </c>
      <c r="D30" s="38" t="s">
        <v>51</v>
      </c>
      <c r="E30" s="65">
        <v>821592</v>
      </c>
      <c r="F30" s="40"/>
      <c r="G30" s="66"/>
      <c r="H30" s="34">
        <v>21</v>
      </c>
      <c r="I30" s="39">
        <v>21</v>
      </c>
      <c r="J30" s="32">
        <v>27</v>
      </c>
      <c r="K30" s="91">
        <v>168304</v>
      </c>
      <c r="L30" s="95"/>
      <c r="M30" s="93">
        <f t="shared" si="0"/>
        <v>168304</v>
      </c>
      <c r="N30" s="94">
        <f t="shared" si="1"/>
        <v>989896</v>
      </c>
      <c r="O30" s="34">
        <v>21</v>
      </c>
    </row>
    <row r="31" spans="1:15" x14ac:dyDescent="0.25">
      <c r="A31" s="35">
        <v>22</v>
      </c>
      <c r="B31" s="36">
        <v>29</v>
      </c>
      <c r="C31" s="37">
        <v>-29</v>
      </c>
      <c r="D31" s="38" t="s">
        <v>52</v>
      </c>
      <c r="E31" s="65"/>
      <c r="F31" s="40"/>
      <c r="G31" s="66"/>
      <c r="H31" s="34">
        <v>22</v>
      </c>
      <c r="I31" s="39">
        <v>22</v>
      </c>
      <c r="J31" s="32">
        <v>29</v>
      </c>
      <c r="K31" s="91">
        <v>0</v>
      </c>
      <c r="L31" s="95"/>
      <c r="M31" s="93">
        <f t="shared" si="0"/>
        <v>0</v>
      </c>
      <c r="N31" s="94">
        <f t="shared" si="1"/>
        <v>0</v>
      </c>
      <c r="O31" s="34">
        <v>22</v>
      </c>
    </row>
    <row r="32" spans="1:15" x14ac:dyDescent="0.25">
      <c r="A32" s="35">
        <v>23</v>
      </c>
      <c r="B32" s="36">
        <v>31</v>
      </c>
      <c r="C32" s="37">
        <v>-31</v>
      </c>
      <c r="D32" s="38" t="s">
        <v>53</v>
      </c>
      <c r="E32" s="65"/>
      <c r="F32" s="40"/>
      <c r="G32" s="66"/>
      <c r="H32" s="34">
        <v>23</v>
      </c>
      <c r="I32" s="39">
        <v>23</v>
      </c>
      <c r="J32" s="32">
        <v>31</v>
      </c>
      <c r="K32" s="91">
        <v>0</v>
      </c>
      <c r="L32" s="95"/>
      <c r="M32" s="93">
        <f t="shared" si="0"/>
        <v>0</v>
      </c>
      <c r="N32" s="94">
        <f t="shared" si="1"/>
        <v>0</v>
      </c>
      <c r="O32" s="34">
        <v>23</v>
      </c>
    </row>
    <row r="33" spans="1:15" x14ac:dyDescent="0.25">
      <c r="A33" s="35">
        <v>24</v>
      </c>
      <c r="B33" s="36">
        <v>35</v>
      </c>
      <c r="C33" s="37">
        <v>-35</v>
      </c>
      <c r="D33" s="38" t="s">
        <v>54</v>
      </c>
      <c r="E33" s="65"/>
      <c r="F33" s="40"/>
      <c r="G33" s="66"/>
      <c r="H33" s="34">
        <v>24</v>
      </c>
      <c r="I33" s="39">
        <v>24</v>
      </c>
      <c r="J33" s="32">
        <v>35</v>
      </c>
      <c r="K33" s="91">
        <v>0</v>
      </c>
      <c r="L33" s="95"/>
      <c r="M33" s="93">
        <f t="shared" si="0"/>
        <v>0</v>
      </c>
      <c r="N33" s="94">
        <f t="shared" si="1"/>
        <v>0</v>
      </c>
      <c r="O33" s="34">
        <v>24</v>
      </c>
    </row>
    <row r="34" spans="1:15" x14ac:dyDescent="0.25">
      <c r="A34" s="35">
        <v>25</v>
      </c>
      <c r="B34" s="36">
        <v>37</v>
      </c>
      <c r="C34" s="37">
        <v>-37</v>
      </c>
      <c r="D34" s="38" t="s">
        <v>55</v>
      </c>
      <c r="E34" s="65"/>
      <c r="F34" s="40"/>
      <c r="G34" s="66"/>
      <c r="H34" s="34">
        <v>25</v>
      </c>
      <c r="I34" s="39">
        <v>25</v>
      </c>
      <c r="J34" s="32">
        <v>37</v>
      </c>
      <c r="K34" s="91">
        <v>0</v>
      </c>
      <c r="L34" s="95"/>
      <c r="M34" s="93">
        <f t="shared" si="0"/>
        <v>0</v>
      </c>
      <c r="N34" s="94">
        <f t="shared" si="1"/>
        <v>0</v>
      </c>
      <c r="O34" s="34">
        <v>25</v>
      </c>
    </row>
    <row r="35" spans="1:15" x14ac:dyDescent="0.25">
      <c r="A35" s="35">
        <v>26</v>
      </c>
      <c r="B35" s="36">
        <v>39</v>
      </c>
      <c r="C35" s="37">
        <v>-39</v>
      </c>
      <c r="D35" s="38" t="s">
        <v>56</v>
      </c>
      <c r="E35" s="65"/>
      <c r="F35" s="40"/>
      <c r="G35" s="66"/>
      <c r="H35" s="34">
        <v>26</v>
      </c>
      <c r="I35" s="39">
        <v>26</v>
      </c>
      <c r="J35" s="32">
        <v>39</v>
      </c>
      <c r="K35" s="91">
        <v>0</v>
      </c>
      <c r="L35" s="95"/>
      <c r="M35" s="93">
        <f t="shared" si="0"/>
        <v>0</v>
      </c>
      <c r="N35" s="94">
        <f t="shared" si="1"/>
        <v>0</v>
      </c>
      <c r="O35" s="34">
        <v>26</v>
      </c>
    </row>
    <row r="36" spans="1:15" x14ac:dyDescent="0.25">
      <c r="A36" s="35">
        <v>27</v>
      </c>
      <c r="B36" s="41">
        <v>44</v>
      </c>
      <c r="C36" s="37">
        <v>-44</v>
      </c>
      <c r="D36" s="38" t="s">
        <v>57</v>
      </c>
      <c r="E36" s="65"/>
      <c r="F36" s="40"/>
      <c r="G36" s="66"/>
      <c r="H36" s="34">
        <v>27</v>
      </c>
      <c r="I36" s="39">
        <v>27</v>
      </c>
      <c r="J36" s="32">
        <v>44</v>
      </c>
      <c r="K36" s="91">
        <v>0</v>
      </c>
      <c r="L36" s="95"/>
      <c r="M36" s="93">
        <f t="shared" si="0"/>
        <v>0</v>
      </c>
      <c r="N36" s="94">
        <f t="shared" si="1"/>
        <v>0</v>
      </c>
      <c r="O36" s="34">
        <v>27</v>
      </c>
    </row>
    <row r="37" spans="1:15" x14ac:dyDescent="0.25">
      <c r="A37" s="35">
        <v>28</v>
      </c>
      <c r="B37" s="41">
        <v>45</v>
      </c>
      <c r="C37" s="37">
        <v>-45</v>
      </c>
      <c r="D37" s="38" t="s">
        <v>58</v>
      </c>
      <c r="E37" s="65"/>
      <c r="F37" s="40"/>
      <c r="G37" s="66"/>
      <c r="H37" s="34">
        <v>28</v>
      </c>
      <c r="I37" s="39">
        <v>28</v>
      </c>
      <c r="J37" s="32">
        <v>45</v>
      </c>
      <c r="K37" s="91">
        <v>0</v>
      </c>
      <c r="L37" s="98"/>
      <c r="M37" s="93">
        <f t="shared" si="0"/>
        <v>0</v>
      </c>
      <c r="N37" s="94">
        <f t="shared" si="1"/>
        <v>0</v>
      </c>
      <c r="O37" s="34">
        <v>28</v>
      </c>
    </row>
    <row r="38" spans="1:15" x14ac:dyDescent="0.25">
      <c r="A38" s="35">
        <v>29</v>
      </c>
      <c r="B38" s="41"/>
      <c r="C38" s="37"/>
      <c r="D38" s="38" t="s">
        <v>59</v>
      </c>
      <c r="E38" s="67"/>
      <c r="F38" s="68"/>
      <c r="G38" s="69"/>
      <c r="H38" s="34">
        <v>29</v>
      </c>
      <c r="I38" s="39">
        <v>29</v>
      </c>
      <c r="J38" s="32"/>
      <c r="K38" s="99"/>
      <c r="L38" s="100"/>
      <c r="M38" s="93">
        <f t="shared" si="0"/>
        <v>0</v>
      </c>
      <c r="N38" s="101">
        <v>0</v>
      </c>
      <c r="O38" s="34">
        <v>29</v>
      </c>
    </row>
    <row r="39" spans="1:15" x14ac:dyDescent="0.25">
      <c r="A39" s="35">
        <v>30</v>
      </c>
      <c r="B39" s="41"/>
      <c r="C39" s="42"/>
      <c r="D39" s="38" t="s">
        <v>60</v>
      </c>
      <c r="E39" s="62">
        <f>SUM(E10:E38)</f>
        <v>925847</v>
      </c>
      <c r="F39" s="70"/>
      <c r="G39" s="64"/>
      <c r="H39" s="34">
        <v>30</v>
      </c>
      <c r="I39" s="39">
        <v>30</v>
      </c>
      <c r="J39" s="32"/>
      <c r="K39" s="102">
        <f>SUM(K10:K38)</f>
        <v>164466</v>
      </c>
      <c r="L39" s="103"/>
      <c r="M39" s="104">
        <f>-L39+K39+G39+F39</f>
        <v>164466</v>
      </c>
      <c r="N39" s="105">
        <f>SUM(N10:N38)</f>
        <v>1090313</v>
      </c>
      <c r="O39" s="34">
        <v>30</v>
      </c>
    </row>
    <row r="40" spans="1:15" x14ac:dyDescent="0.25">
      <c r="A40" s="35">
        <v>31</v>
      </c>
      <c r="B40" s="41">
        <v>52</v>
      </c>
      <c r="C40" s="37">
        <v>-52</v>
      </c>
      <c r="D40" s="38" t="s">
        <v>61</v>
      </c>
      <c r="E40" s="65">
        <v>259339</v>
      </c>
      <c r="F40" s="40"/>
      <c r="G40" s="66"/>
      <c r="H40" s="34">
        <v>31</v>
      </c>
      <c r="I40" s="39">
        <v>31</v>
      </c>
      <c r="J40" s="32">
        <v>52</v>
      </c>
      <c r="K40" s="91">
        <v>34363</v>
      </c>
      <c r="L40" s="95"/>
      <c r="M40" s="93">
        <f>K40-L40</f>
        <v>34363</v>
      </c>
      <c r="N40" s="94">
        <f t="shared" ref="N40:N47" si="2">E40+M40</f>
        <v>293702</v>
      </c>
      <c r="O40" s="34">
        <v>31</v>
      </c>
    </row>
    <row r="41" spans="1:15" x14ac:dyDescent="0.25">
      <c r="A41" s="35">
        <v>32</v>
      </c>
      <c r="B41" s="41">
        <v>53</v>
      </c>
      <c r="C41" s="37">
        <v>-53</v>
      </c>
      <c r="D41" s="38" t="s">
        <v>62</v>
      </c>
      <c r="E41" s="65"/>
      <c r="F41" s="40"/>
      <c r="G41" s="66"/>
      <c r="H41" s="34">
        <v>32</v>
      </c>
      <c r="I41" s="39">
        <v>32</v>
      </c>
      <c r="J41" s="32">
        <v>53</v>
      </c>
      <c r="K41" s="91">
        <v>0</v>
      </c>
      <c r="L41" s="95"/>
      <c r="M41" s="93">
        <f>K41-L41</f>
        <v>0</v>
      </c>
      <c r="N41" s="94">
        <f t="shared" si="2"/>
        <v>0</v>
      </c>
      <c r="O41" s="34">
        <v>32</v>
      </c>
    </row>
    <row r="42" spans="1:15" x14ac:dyDescent="0.25">
      <c r="A42" s="35">
        <v>33</v>
      </c>
      <c r="B42" s="41">
        <v>54</v>
      </c>
      <c r="C42" s="37">
        <v>-54</v>
      </c>
      <c r="D42" s="38" t="s">
        <v>63</v>
      </c>
      <c r="E42" s="65"/>
      <c r="F42" s="40"/>
      <c r="G42" s="66"/>
      <c r="H42" s="34">
        <v>33</v>
      </c>
      <c r="I42" s="39">
        <v>33</v>
      </c>
      <c r="J42" s="32">
        <v>54</v>
      </c>
      <c r="K42" s="91">
        <v>0</v>
      </c>
      <c r="L42" s="95"/>
      <c r="M42" s="93">
        <f t="shared" ref="M42:M47" si="3">K42-L42</f>
        <v>0</v>
      </c>
      <c r="N42" s="94">
        <f t="shared" si="2"/>
        <v>0</v>
      </c>
      <c r="O42" s="34">
        <v>33</v>
      </c>
    </row>
    <row r="43" spans="1:15" x14ac:dyDescent="0.25">
      <c r="A43" s="35">
        <v>34</v>
      </c>
      <c r="B43" s="41">
        <v>55</v>
      </c>
      <c r="C43" s="37">
        <v>-55</v>
      </c>
      <c r="D43" s="38" t="s">
        <v>64</v>
      </c>
      <c r="E43" s="65"/>
      <c r="F43" s="40"/>
      <c r="G43" s="66"/>
      <c r="H43" s="34">
        <v>34</v>
      </c>
      <c r="I43" s="39">
        <v>34</v>
      </c>
      <c r="J43" s="32">
        <v>55</v>
      </c>
      <c r="K43" s="91">
        <v>0</v>
      </c>
      <c r="L43" s="95"/>
      <c r="M43" s="93">
        <f t="shared" si="3"/>
        <v>0</v>
      </c>
      <c r="N43" s="94">
        <f t="shared" si="2"/>
        <v>0</v>
      </c>
      <c r="O43" s="34">
        <v>34</v>
      </c>
    </row>
    <row r="44" spans="1:15" x14ac:dyDescent="0.25">
      <c r="A44" s="35">
        <v>35</v>
      </c>
      <c r="B44" s="41">
        <v>56</v>
      </c>
      <c r="C44" s="37">
        <v>-56</v>
      </c>
      <c r="D44" s="38" t="s">
        <v>65</v>
      </c>
      <c r="E44" s="65"/>
      <c r="F44" s="40"/>
      <c r="G44" s="66"/>
      <c r="H44" s="34">
        <v>35</v>
      </c>
      <c r="I44" s="39">
        <v>35</v>
      </c>
      <c r="J44" s="32">
        <v>56</v>
      </c>
      <c r="K44" s="91">
        <v>0</v>
      </c>
      <c r="L44" s="95"/>
      <c r="M44" s="93">
        <f t="shared" si="3"/>
        <v>0</v>
      </c>
      <c r="N44" s="94">
        <f t="shared" si="2"/>
        <v>0</v>
      </c>
      <c r="O44" s="34">
        <v>35</v>
      </c>
    </row>
    <row r="45" spans="1:15" x14ac:dyDescent="0.25">
      <c r="A45" s="35">
        <v>36</v>
      </c>
      <c r="B45" s="41">
        <v>57</v>
      </c>
      <c r="C45" s="37">
        <v>-57</v>
      </c>
      <c r="D45" s="38" t="s">
        <v>66</v>
      </c>
      <c r="E45" s="65"/>
      <c r="F45" s="40"/>
      <c r="G45" s="66"/>
      <c r="H45" s="34">
        <v>36</v>
      </c>
      <c r="I45" s="39">
        <v>36</v>
      </c>
      <c r="J45" s="32">
        <v>57</v>
      </c>
      <c r="K45" s="91">
        <v>0</v>
      </c>
      <c r="L45" s="95"/>
      <c r="M45" s="93">
        <f t="shared" si="3"/>
        <v>0</v>
      </c>
      <c r="N45" s="94">
        <f t="shared" si="2"/>
        <v>0</v>
      </c>
      <c r="O45" s="34">
        <v>36</v>
      </c>
    </row>
    <row r="46" spans="1:15" x14ac:dyDescent="0.25">
      <c r="A46" s="35">
        <v>37</v>
      </c>
      <c r="B46" s="41">
        <v>58</v>
      </c>
      <c r="C46" s="37">
        <v>-58</v>
      </c>
      <c r="D46" s="38" t="s">
        <v>67</v>
      </c>
      <c r="E46" s="65">
        <v>4732</v>
      </c>
      <c r="F46" s="40"/>
      <c r="G46" s="66"/>
      <c r="H46" s="34">
        <v>37</v>
      </c>
      <c r="I46" s="39">
        <v>37</v>
      </c>
      <c r="J46" s="32">
        <v>58</v>
      </c>
      <c r="K46" s="91">
        <v>0</v>
      </c>
      <c r="L46" s="95"/>
      <c r="M46" s="93">
        <f t="shared" si="3"/>
        <v>0</v>
      </c>
      <c r="N46" s="94">
        <f t="shared" si="2"/>
        <v>4732</v>
      </c>
      <c r="O46" s="34">
        <v>37</v>
      </c>
    </row>
    <row r="47" spans="1:15" x14ac:dyDescent="0.25">
      <c r="A47" s="35">
        <v>38</v>
      </c>
      <c r="B47" s="41">
        <v>59</v>
      </c>
      <c r="C47" s="37">
        <v>-59</v>
      </c>
      <c r="D47" s="38" t="s">
        <v>68</v>
      </c>
      <c r="E47" s="65">
        <v>22292</v>
      </c>
      <c r="F47" s="40"/>
      <c r="G47" s="66"/>
      <c r="H47" s="34">
        <v>38</v>
      </c>
      <c r="I47" s="39">
        <v>38</v>
      </c>
      <c r="J47" s="32">
        <v>59</v>
      </c>
      <c r="K47" s="91">
        <v>36759</v>
      </c>
      <c r="L47" s="95"/>
      <c r="M47" s="93">
        <f t="shared" si="3"/>
        <v>36759</v>
      </c>
      <c r="N47" s="94">
        <f t="shared" si="2"/>
        <v>59051</v>
      </c>
      <c r="O47" s="34">
        <v>38</v>
      </c>
    </row>
    <row r="48" spans="1:15" x14ac:dyDescent="0.25">
      <c r="A48" s="35">
        <v>39</v>
      </c>
      <c r="B48" s="41"/>
      <c r="C48" s="37"/>
      <c r="D48" s="38" t="s">
        <v>69</v>
      </c>
      <c r="E48" s="71">
        <f>SUM(E40:E47)</f>
        <v>286363</v>
      </c>
      <c r="F48" s="43"/>
      <c r="G48" s="66"/>
      <c r="H48" s="34">
        <v>39</v>
      </c>
      <c r="I48" s="39">
        <v>39</v>
      </c>
      <c r="J48" s="32"/>
      <c r="K48" s="91">
        <f>SUM(K40:K47)</f>
        <v>71122</v>
      </c>
      <c r="L48" s="95"/>
      <c r="M48" s="93">
        <f>-L48+K48+G48+F48</f>
        <v>71122</v>
      </c>
      <c r="N48" s="94">
        <f>SUM(N40:N47)</f>
        <v>357485</v>
      </c>
      <c r="O48" s="34">
        <v>39</v>
      </c>
    </row>
    <row r="49" spans="1:15" x14ac:dyDescent="0.25">
      <c r="A49" s="35">
        <v>40</v>
      </c>
      <c r="B49" s="41">
        <v>76</v>
      </c>
      <c r="C49" s="37">
        <v>-76</v>
      </c>
      <c r="D49" s="38" t="s">
        <v>70</v>
      </c>
      <c r="E49" s="65"/>
      <c r="F49" s="40"/>
      <c r="G49" s="66"/>
      <c r="H49" s="34">
        <v>40</v>
      </c>
      <c r="I49" s="39">
        <v>40</v>
      </c>
      <c r="J49" s="32">
        <v>76</v>
      </c>
      <c r="K49" s="91"/>
      <c r="L49" s="95"/>
      <c r="M49" s="93">
        <f>K49-L49</f>
        <v>0</v>
      </c>
      <c r="N49" s="94">
        <f>E49+M49</f>
        <v>0</v>
      </c>
      <c r="O49" s="34">
        <v>40</v>
      </c>
    </row>
    <row r="50" spans="1:15" x14ac:dyDescent="0.25">
      <c r="A50" s="35">
        <v>41</v>
      </c>
      <c r="B50" s="41">
        <v>80</v>
      </c>
      <c r="C50" s="37">
        <v>-80</v>
      </c>
      <c r="D50" s="38" t="s">
        <v>71</v>
      </c>
      <c r="E50" s="65"/>
      <c r="F50" s="40"/>
      <c r="G50" s="66"/>
      <c r="H50" s="34">
        <v>41</v>
      </c>
      <c r="I50" s="39">
        <v>41</v>
      </c>
      <c r="J50" s="32">
        <v>80</v>
      </c>
      <c r="K50" s="91"/>
      <c r="L50" s="95"/>
      <c r="M50" s="93">
        <f>K50-L50</f>
        <v>0</v>
      </c>
      <c r="N50" s="94">
        <f>E50+M50</f>
        <v>0</v>
      </c>
      <c r="O50" s="34">
        <v>41</v>
      </c>
    </row>
    <row r="51" spans="1:15" x14ac:dyDescent="0.25">
      <c r="A51" s="35">
        <v>42</v>
      </c>
      <c r="B51" s="41">
        <v>90</v>
      </c>
      <c r="C51" s="37">
        <v>-90</v>
      </c>
      <c r="D51" s="38" t="s">
        <v>72</v>
      </c>
      <c r="E51" s="65">
        <v>220811</v>
      </c>
      <c r="F51" s="40"/>
      <c r="G51" s="66"/>
      <c r="H51" s="34">
        <v>42</v>
      </c>
      <c r="I51" s="39">
        <v>42</v>
      </c>
      <c r="J51" s="32">
        <v>90</v>
      </c>
      <c r="K51" s="91">
        <v>-73952</v>
      </c>
      <c r="L51" s="95"/>
      <c r="M51" s="93">
        <f>K51-L51</f>
        <v>-73952</v>
      </c>
      <c r="N51" s="94">
        <f>E51+M51</f>
        <v>146859</v>
      </c>
      <c r="O51" s="34">
        <v>42</v>
      </c>
    </row>
    <row r="52" spans="1:15" x14ac:dyDescent="0.25">
      <c r="A52" s="39">
        <v>43</v>
      </c>
      <c r="B52" s="31"/>
      <c r="C52" s="44"/>
      <c r="D52" s="38" t="s">
        <v>73</v>
      </c>
      <c r="E52" s="72">
        <f>SUM(E49:E51)+E48+E39</f>
        <v>1433021</v>
      </c>
      <c r="F52" s="73"/>
      <c r="G52" s="69"/>
      <c r="H52" s="34">
        <v>43</v>
      </c>
      <c r="I52" s="39">
        <v>43</v>
      </c>
      <c r="J52" s="32"/>
      <c r="K52" s="99">
        <f>SUM(K49:K51)+K48+K39</f>
        <v>161636</v>
      </c>
      <c r="L52" s="100"/>
      <c r="M52" s="106">
        <f>SUM(M49:M51)+M48+M39</f>
        <v>161636</v>
      </c>
      <c r="N52" s="101">
        <f>SUM(N49:N51)+N48+N39</f>
        <v>1594657</v>
      </c>
      <c r="O52" s="34">
        <v>43</v>
      </c>
    </row>
    <row r="53" spans="1:15" x14ac:dyDescent="0.25">
      <c r="A53" s="20"/>
      <c r="B53" s="45"/>
      <c r="C53" s="46"/>
      <c r="D53" s="47"/>
      <c r="E53" s="47"/>
      <c r="F53" s="47"/>
      <c r="G53" s="47"/>
      <c r="H53" s="21"/>
      <c r="I53" s="20"/>
      <c r="J53" s="45"/>
      <c r="K53" s="48"/>
      <c r="L53" s="48"/>
      <c r="M53" s="48"/>
      <c r="N53" s="47"/>
      <c r="O53" s="49"/>
    </row>
    <row r="54" spans="1:15" x14ac:dyDescent="0.25">
      <c r="A54" s="107" t="s">
        <v>76</v>
      </c>
      <c r="B54" s="47"/>
      <c r="C54" s="48"/>
      <c r="D54" s="47"/>
      <c r="E54" s="47"/>
      <c r="F54" s="47"/>
      <c r="G54" s="47"/>
      <c r="H54" s="23"/>
      <c r="I54" s="25"/>
      <c r="J54" s="47"/>
      <c r="K54" s="47"/>
      <c r="L54" s="47"/>
      <c r="M54" s="47"/>
      <c r="N54" s="47"/>
      <c r="O54" s="29"/>
    </row>
    <row r="55" spans="1:15" x14ac:dyDescent="0.25">
      <c r="A55" s="25" t="s">
        <v>74</v>
      </c>
      <c r="B55" s="47"/>
      <c r="C55" s="48"/>
      <c r="D55" s="47"/>
      <c r="E55" s="47"/>
      <c r="F55" s="47"/>
      <c r="G55" s="47"/>
      <c r="H55" s="23"/>
      <c r="I55" s="25"/>
      <c r="J55" s="47"/>
      <c r="K55" s="47"/>
      <c r="L55" s="47"/>
      <c r="M55" s="47"/>
      <c r="N55" s="47"/>
      <c r="O55" s="29"/>
    </row>
    <row r="56" spans="1:15" x14ac:dyDescent="0.25">
      <c r="A56" s="25"/>
      <c r="B56" s="47"/>
      <c r="C56" s="48"/>
      <c r="D56" s="47"/>
      <c r="E56" s="47"/>
      <c r="F56" s="47"/>
      <c r="G56" s="47"/>
      <c r="H56" s="23"/>
      <c r="I56" s="25"/>
      <c r="J56" s="47"/>
      <c r="K56" s="47"/>
      <c r="L56" s="47"/>
      <c r="M56" s="47"/>
      <c r="N56" s="47"/>
      <c r="O56" s="29"/>
    </row>
    <row r="57" spans="1:15" x14ac:dyDescent="0.25">
      <c r="A57" s="25"/>
      <c r="B57" s="47"/>
      <c r="C57" s="48"/>
      <c r="D57" s="47"/>
      <c r="E57" s="47"/>
      <c r="F57" s="47"/>
      <c r="G57" s="47"/>
      <c r="H57" s="23"/>
      <c r="I57" s="25"/>
      <c r="J57" s="47"/>
      <c r="K57" s="47"/>
      <c r="L57" s="47"/>
      <c r="M57" s="47"/>
      <c r="N57" s="47"/>
      <c r="O57" s="29"/>
    </row>
    <row r="58" spans="1:15" x14ac:dyDescent="0.25">
      <c r="A58" s="25"/>
      <c r="B58" s="47"/>
      <c r="C58" s="48"/>
      <c r="D58" s="47"/>
      <c r="E58" s="47"/>
      <c r="F58" s="47"/>
      <c r="G58" s="47"/>
      <c r="H58" s="23"/>
      <c r="I58" s="25"/>
      <c r="J58" s="47"/>
      <c r="K58" s="47"/>
      <c r="L58" s="47"/>
      <c r="M58" s="47"/>
      <c r="N58" s="47"/>
      <c r="O58" s="29"/>
    </row>
    <row r="59" spans="1:15" x14ac:dyDescent="0.25">
      <c r="A59" s="25"/>
      <c r="B59" s="47"/>
      <c r="C59" s="48"/>
      <c r="D59" s="47"/>
      <c r="E59" s="47"/>
      <c r="F59" s="47"/>
      <c r="G59" s="47"/>
      <c r="H59" s="23"/>
      <c r="I59" s="25"/>
      <c r="J59" s="47"/>
      <c r="K59" s="47"/>
      <c r="L59" s="47"/>
      <c r="M59" s="47"/>
      <c r="N59" s="47"/>
      <c r="O59" s="29"/>
    </row>
    <row r="60" spans="1:15" x14ac:dyDescent="0.25">
      <c r="A60" s="25"/>
      <c r="B60" s="47"/>
      <c r="C60" s="48"/>
      <c r="D60" s="47"/>
      <c r="E60" s="47"/>
      <c r="F60" s="47"/>
      <c r="G60" s="47"/>
      <c r="H60" s="23"/>
      <c r="I60" s="25"/>
      <c r="J60" s="47"/>
      <c r="K60" s="47"/>
      <c r="L60" s="47"/>
      <c r="M60" s="47"/>
      <c r="N60" s="47"/>
      <c r="O60" s="29"/>
    </row>
    <row r="61" spans="1:15" x14ac:dyDescent="0.25">
      <c r="A61" s="50"/>
      <c r="B61" s="38"/>
      <c r="C61" s="51"/>
      <c r="D61" s="52"/>
      <c r="E61" s="53"/>
      <c r="F61" s="53"/>
      <c r="G61" s="53"/>
      <c r="H61" s="54"/>
      <c r="I61" s="50"/>
      <c r="J61" s="55"/>
      <c r="K61" s="55"/>
      <c r="L61" s="55"/>
      <c r="M61" s="55"/>
      <c r="N61" s="55"/>
      <c r="O61" s="54"/>
    </row>
    <row r="62" spans="1:15" x14ac:dyDescent="0.25">
      <c r="A62" s="56"/>
      <c r="B62" s="57"/>
      <c r="C62" s="58"/>
      <c r="D62" s="56"/>
      <c r="E62" s="56"/>
      <c r="F62" s="56"/>
      <c r="G62" s="56"/>
      <c r="H62" s="4" t="s">
        <v>75</v>
      </c>
      <c r="I62" s="59" t="s">
        <v>75</v>
      </c>
      <c r="J62" s="60"/>
      <c r="K62" s="61"/>
      <c r="L62" s="61"/>
      <c r="M62" s="60"/>
      <c r="N62" s="60"/>
      <c r="O62" s="60"/>
    </row>
  </sheetData>
  <printOptions horizontalCentered="1"/>
  <pageMargins left="0.7" right="0.7" top="0.75" bottom="0.75" header="0.3" footer="0.3"/>
  <pageSetup scale="77" fitToWidth="2" orientation="portrait" r:id="rId1"/>
  <colBreaks count="1" manualBreakCount="1">
    <brk id="8" max="1048575" man="1"/>
  </colBreaks>
  <ignoredErrors>
    <ignoredError sqref="K48 E48 M48:N4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BNSF Railway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Bowsher</dc:creator>
  <cp:lastModifiedBy>Grimsley, Julie A</cp:lastModifiedBy>
  <cp:lastPrinted>2017-03-29T03:48:09Z</cp:lastPrinted>
  <dcterms:created xsi:type="dcterms:W3CDTF">2017-02-28T14:32:41Z</dcterms:created>
  <dcterms:modified xsi:type="dcterms:W3CDTF">2017-03-30T15:54:44Z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