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0" yWindow="0" windowWidth="24000" windowHeight="9720"/>
  </bookViews>
  <sheets>
    <sheet name="R-1" sheetId="1" r:id="rId1"/>
  </sheets>
  <externalReferences>
    <externalReference r:id="rId2"/>
    <externalReference r:id="rId3"/>
    <externalReference r:id="rId4"/>
  </externalReferences>
  <definedNames>
    <definedName name="__ALL2">'[1]A-11a Balance Sheet Recons'!$B$11:$J$42</definedName>
    <definedName name="_12_MONTHS">#REF!</definedName>
    <definedName name="_ALL2">'[1]A-11a Balance Sheet Recons'!$B$11:$J$42</definedName>
    <definedName name="_Fill" hidden="1">#REF!</definedName>
    <definedName name="_Order1" hidden="1">0</definedName>
    <definedName name="ABBREV_DATE">#REF!</definedName>
    <definedName name="ASSIGN">#REF!</definedName>
    <definedName name="CURRENT_DATE">#REF!</definedName>
    <definedName name="k7.">#REF!</definedName>
    <definedName name="PRINT_ALL">#REF!</definedName>
    <definedName name="_xlnm.Print_Area" localSheetId="0">'R-1'!$A$1:$L$85</definedName>
    <definedName name="PRINT_DIFF">#REF!</definedName>
    <definedName name="Print_Titles_MI">'[2]PA Run Off'!$A$1:$IV$10,'[2]PA Run Off'!$A$1:$A$16384</definedName>
    <definedName name="Q1_VS_PLAN">#REF!</definedName>
    <definedName name="Q2_VS_PLAN">#REF!</definedName>
    <definedName name="Q3_VS_PLAN">#REF!</definedName>
    <definedName name="Q4_VS_PLAN">#REF!</definedName>
    <definedName name="Rate">[3]LocoRate!$L$2:$P$4</definedName>
    <definedName name="SEC_12R1">#REF!</definedName>
    <definedName name="SEC_12R2">#REF!</definedName>
    <definedName name="SEC_12S">#REF!</definedName>
    <definedName name="SEC_13T1">#REF!</definedName>
    <definedName name="SEC_13T2">#REF!</definedName>
    <definedName name="SEC_13T2D">#REF!</definedName>
    <definedName name="SEC_5E">#REF!</definedName>
    <definedName name="SEC_5F">#REF!</definedName>
    <definedName name="SEC_5G">#REF!</definedName>
    <definedName name="SEC_6H">#REF!</definedName>
    <definedName name="SEC_6H7">#REF!</definedName>
    <definedName name="SEC_7I1">#REF!</definedName>
    <definedName name="SEC_7I2">#REF!</definedName>
    <definedName name="SEC_7I3">#REF!</definedName>
    <definedName name="SEC_7I4">#REF!</definedName>
    <definedName name="SEC_7I5">#REF!</definedName>
    <definedName name="SEC_7I6">#REF!</definedName>
    <definedName name="SEC_7I7">#REF!</definedName>
    <definedName name="SEC_7I8">#REF!</definedName>
    <definedName name="SEC_8J1">#REF!</definedName>
    <definedName name="SEC_8J2">#REF!</definedName>
    <definedName name="SEC_8K">#REF!</definedName>
    <definedName name="SEC_8L">#REF!</definedName>
    <definedName name="UPDAT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9" i="1" l="1"/>
  <c r="J68" i="1"/>
  <c r="J67" i="1"/>
  <c r="J66" i="1"/>
  <c r="J65" i="1"/>
  <c r="J64" i="1"/>
  <c r="J63" i="1"/>
  <c r="C63" i="1"/>
  <c r="C64" i="1" s="1"/>
  <c r="C65" i="1" s="1"/>
  <c r="C66" i="1" s="1"/>
  <c r="C67" i="1" s="1"/>
  <c r="C68" i="1" s="1"/>
  <c r="C69" i="1" s="1"/>
  <c r="H71" i="1"/>
  <c r="G71" i="1"/>
  <c r="F71" i="1"/>
  <c r="E71" i="1"/>
  <c r="J57" i="1"/>
  <c r="J56" i="1"/>
  <c r="J55" i="1"/>
  <c r="J54" i="1"/>
  <c r="J53" i="1"/>
  <c r="J52" i="1"/>
  <c r="J51" i="1"/>
  <c r="J50" i="1"/>
  <c r="J49" i="1"/>
  <c r="J48" i="1"/>
  <c r="J47" i="1"/>
  <c r="J46" i="1"/>
  <c r="C46" i="1"/>
  <c r="C47" i="1" s="1"/>
  <c r="C48" i="1" s="1"/>
  <c r="C49" i="1" s="1"/>
  <c r="C50" i="1" s="1"/>
  <c r="J44" i="1"/>
  <c r="J43" i="1"/>
  <c r="J42" i="1"/>
  <c r="J41" i="1"/>
  <c r="C41" i="1"/>
  <c r="C42" i="1" s="1"/>
  <c r="C43" i="1" s="1"/>
  <c r="C44" i="1" s="1"/>
  <c r="J40" i="1"/>
  <c r="J39" i="1"/>
  <c r="J38" i="1"/>
  <c r="J37" i="1"/>
  <c r="J36" i="1"/>
  <c r="J34" i="1"/>
  <c r="J33" i="1"/>
  <c r="J32" i="1"/>
  <c r="C32" i="1"/>
  <c r="C33" i="1" s="1"/>
  <c r="C34" i="1" s="1"/>
  <c r="C35" i="1" s="1"/>
  <c r="C36" i="1" s="1"/>
  <c r="C37" i="1" s="1"/>
  <c r="H60" i="1"/>
  <c r="G60" i="1"/>
  <c r="F60" i="1"/>
  <c r="E60" i="1"/>
  <c r="G72" i="1" l="1"/>
  <c r="E72" i="1"/>
  <c r="H72" i="1"/>
  <c r="F72" i="1"/>
  <c r="J62" i="1"/>
  <c r="J71" i="1" s="1"/>
  <c r="J31" i="1"/>
  <c r="J60" i="1" s="1"/>
  <c r="J72" i="1" l="1"/>
</calcChain>
</file>

<file path=xl/sharedStrings.xml><?xml version="1.0" encoding="utf-8"?>
<sst xmlns="http://schemas.openxmlformats.org/spreadsheetml/2006/main" count="98" uniqueCount="92">
  <si>
    <t>Road Initials:  BNSF               Year 2016</t>
  </si>
  <si>
    <t>335.  ACCUMULATED DEPRECIATION - ROAD AND EQUIPMENT OWNED AND USED</t>
  </si>
  <si>
    <t>(Dollars in Thousands)</t>
  </si>
  <si>
    <t>1.</t>
  </si>
  <si>
    <t xml:space="preserve">Disclose the required information regarding credits and debits to Account No. 735, "Accumulated Depreciation: Road and Equipment Property."  </t>
  </si>
  <si>
    <t xml:space="preserve">during the year relating to owned and used road and equipment.  Include entries for depreciation of equipment owned but not used when the resulting </t>
  </si>
  <si>
    <t xml:space="preserve">rents are included in the "Lease Rentals - Credit - Equipment" accounts and "Other Rents - Credit - Equipment" accounts.  Exclude any entries for   </t>
  </si>
  <si>
    <t xml:space="preserve">depreciation of equipment that is used but not owned when the resulting rents are included in "Lease Rental - Debit - Equipment" accounts and   </t>
  </si>
  <si>
    <t xml:space="preserve">"Other Rents - Debit - Equipment" accounts.  (See Schedule 351 for accumulated depreciation to road and equipment owned and leased to others.)   </t>
  </si>
  <si>
    <t>2.</t>
  </si>
  <si>
    <t xml:space="preserve">If any data are included in columns (d) or (f), explain the entries in detail.   </t>
  </si>
  <si>
    <t>3.</t>
  </si>
  <si>
    <t xml:space="preserve">A debit balance in columns (b) or (g) for any primary account should be designated "Dr."   </t>
  </si>
  <si>
    <t>4.</t>
  </si>
  <si>
    <t xml:space="preserve">If there is any inconsistency between credits to reserves as shown in column (c) and charges to operating expenses, a full explanation should   </t>
  </si>
  <si>
    <t>be given.</t>
  </si>
  <si>
    <t>5.</t>
  </si>
  <si>
    <t xml:space="preserve">Include authorized amortization amounts in column (c) on the lines for the affected accounts. </t>
  </si>
  <si>
    <t>Notes and Remarks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</si>
  <si>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</si>
  <si>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</si>
  <si>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</si>
  <si>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</si>
  <si>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</si>
  <si>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</si>
  <si>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</si>
  <si>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</si>
  <si>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</si>
  <si>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</si>
  <si>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</si>
  <si>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</si>
  <si>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</si>
  <si>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</si>
  <si>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</si>
  <si>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</si>
  <si>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</si>
  <si>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</si>
  <si>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</si>
  <si>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</si>
  <si>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</si>
  <si>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</si>
  <si>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</si>
  <si>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</si>
  <si>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</si>
  <si>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</si>
  <si>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</si>
  <si>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</si>
  <si>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</si>
  <si>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</si>
  <si>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</si>
  <si>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</si>
  <si>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</si>
  <si>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</si>
  <si>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</si>
  <si>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</si>
  <si>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</si>
  <si>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</si>
  <si>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</si>
  <si>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</si>
  <si>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</si>
  <si>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</si>
  <si>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</si>
  <si>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</si>
  <si>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</si>
  <si>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</si>
  <si>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</si>
  <si>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</si>
  <si>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</si>
  <si>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</si>
  <si>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</si>
  <si>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</si>
  <si>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</si>
  <si>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</si>
  <si>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</si>
  <si>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</t>
  </si>
  <si>
    <t>Power plant machinery</t>
  </si>
  <si>
    <t>All other road accounts</t>
  </si>
  <si>
    <t>Amortization (adjustments)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</si>
  <si>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</si>
  <si>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</si>
  <si>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</si>
  <si>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</si>
  <si>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</si>
  <si>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</si>
  <si>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</si>
  <si>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</si>
  <si>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</si>
  <si>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</si>
  <si>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</si>
  <si>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</si>
  <si>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>NOTE:  Credits in Column (d) represent transfers from depreciation expense to inventory and capital accounts to recognize allocated overhead costs.</t>
  </si>
  <si>
    <t>Railroad Annual Report 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</si>
</sst>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16">
    <xf numFmtId="0" fontId="0" fillId="0" borderId="0" xfId="0"/>
    <xf numFmtId="0" fontId="2" fillId="2" borderId="0" xfId="0" quotePrefix="1" applyFont="1" applyFill="1" applyAlignment="1" applyProtection="1">
      <alignment horizontal="left"/>
    </xf>
    <xf numFmtId="0" fontId="2" fillId="2" borderId="0" xfId="0" applyFont="1" applyFill="1" applyProtection="1"/>
    <xf numFmtId="37" fontId="2" fillId="2" borderId="0" xfId="0" applyNumberFormat="1" applyFont="1" applyFill="1" applyAlignment="1" applyProtection="1">
      <alignment horizontal="center"/>
    </xf>
    <xf numFmtId="0" fontId="3" fillId="2" borderId="1" xfId="0" applyFont="1" applyFill="1" applyBorder="1" applyAlignment="1" applyProtection="1">
      <alignment horizontal="centerContinuous"/>
    </xf>
    <xf numFmtId="37" fontId="3" fillId="2" borderId="2" xfId="0" applyNumberFormat="1" applyFont="1" applyFill="1" applyBorder="1" applyAlignment="1" applyProtection="1">
      <alignment horizontal="centerContinuous"/>
    </xf>
    <xf numFmtId="0" fontId="3" fillId="2" borderId="2" xfId="0" applyFont="1" applyFill="1" applyBorder="1" applyAlignment="1" applyProtection="1">
      <alignment horizontal="centerContinuous"/>
    </xf>
    <xf numFmtId="0" fontId="3" fillId="2" borderId="3" xfId="0" applyFont="1" applyFill="1" applyBorder="1" applyAlignment="1" applyProtection="1">
      <alignment horizontal="centerContinuous"/>
    </xf>
    <xf numFmtId="0" fontId="4" fillId="2" borderId="4" xfId="0" applyFont="1" applyFill="1" applyBorder="1" applyAlignment="1" applyProtection="1">
      <alignment horizontal="centerContinuous"/>
    </xf>
    <xf numFmtId="0" fontId="4" fillId="2" borderId="5" xfId="0" applyFont="1" applyFill="1" applyBorder="1" applyAlignment="1" applyProtection="1">
      <alignment horizontal="centerContinuous"/>
    </xf>
    <xf numFmtId="0" fontId="4" fillId="2" borderId="6" xfId="0" applyFont="1" applyFill="1" applyBorder="1" applyAlignment="1" applyProtection="1">
      <alignment horizontal="centerContinuous"/>
    </xf>
    <xf numFmtId="0" fontId="4" fillId="2" borderId="1" xfId="0" applyFont="1" applyFill="1" applyBorder="1" applyAlignment="1" applyProtection="1">
      <alignment horizontal="center"/>
    </xf>
    <xf numFmtId="37" fontId="4" fillId="2" borderId="2" xfId="0" applyNumberFormat="1" applyFont="1" applyFill="1" applyBorder="1" applyProtection="1"/>
    <xf numFmtId="0" fontId="4" fillId="2" borderId="2" xfId="0" applyFont="1" applyFill="1" applyBorder="1" applyProtection="1"/>
    <xf numFmtId="0" fontId="4" fillId="2" borderId="3" xfId="0" applyFont="1" applyFill="1" applyBorder="1" applyProtection="1"/>
    <xf numFmtId="0" fontId="4" fillId="2" borderId="7" xfId="0" applyFont="1" applyFill="1" applyBorder="1" applyAlignment="1" applyProtection="1">
      <alignment horizontal="center"/>
    </xf>
    <xf numFmtId="37" fontId="4" fillId="2" borderId="0" xfId="0" quotePrefix="1" applyNumberFormat="1" applyFont="1" applyFill="1" applyAlignment="1" applyProtection="1">
      <alignment horizontal="left"/>
    </xf>
    <xf numFmtId="37" fontId="4" fillId="2" borderId="0" xfId="0" applyNumberFormat="1" applyFont="1" applyFill="1" applyProtection="1"/>
    <xf numFmtId="0" fontId="4" fillId="2" borderId="0" xfId="0" applyFont="1" applyFill="1" applyProtection="1"/>
    <xf numFmtId="0" fontId="4" fillId="2" borderId="8" xfId="0" applyFont="1" applyFill="1" applyBorder="1" applyProtection="1"/>
    <xf numFmtId="164" fontId="4" fillId="2" borderId="0" xfId="1" applyNumberFormat="1" applyFont="1" applyFill="1" applyAlignment="1" applyProtection="1">
      <alignment horizontal="left" indent="1"/>
    </xf>
    <xf numFmtId="0" fontId="4" fillId="2" borderId="7" xfId="0" quotePrefix="1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/>
    </xf>
    <xf numFmtId="0" fontId="4" fillId="2" borderId="7" xfId="2" applyFont="1" applyFill="1" applyBorder="1" applyAlignment="1" applyProtection="1">
      <alignment horizontal="left"/>
    </xf>
    <xf numFmtId="37" fontId="4" fillId="2" borderId="0" xfId="2" applyNumberFormat="1" applyFont="1" applyFill="1" applyProtection="1"/>
    <xf numFmtId="0" fontId="4" fillId="2" borderId="0" xfId="2" applyFont="1" applyFill="1" applyProtection="1"/>
    <xf numFmtId="0" fontId="4" fillId="2" borderId="8" xfId="2" applyFont="1" applyFill="1" applyBorder="1" applyProtection="1"/>
    <xf numFmtId="37" fontId="4" fillId="2" borderId="0" xfId="0" applyNumberFormat="1" applyFont="1" applyFill="1" applyBorder="1" applyProtection="1"/>
    <xf numFmtId="0" fontId="4" fillId="2" borderId="0" xfId="0" applyFont="1" applyFill="1" applyBorder="1" applyProtection="1"/>
    <xf numFmtId="0" fontId="4" fillId="2" borderId="12" xfId="0" applyFont="1" applyFill="1" applyBorder="1" applyProtection="1"/>
    <xf numFmtId="0" fontId="4" fillId="2" borderId="4" xfId="0" applyFont="1" applyFill="1" applyBorder="1" applyAlignment="1" applyProtection="1">
      <alignment horizontal="center"/>
    </xf>
    <xf numFmtId="37" fontId="4" fillId="2" borderId="5" xfId="0" applyNumberFormat="1" applyFont="1" applyFill="1" applyBorder="1" applyProtection="1"/>
    <xf numFmtId="0" fontId="4" fillId="2" borderId="5" xfId="0" applyFont="1" applyFill="1" applyBorder="1" applyProtection="1"/>
    <xf numFmtId="0" fontId="4" fillId="2" borderId="6" xfId="0" applyFont="1" applyFill="1" applyBorder="1" applyProtection="1"/>
    <xf numFmtId="0" fontId="4" fillId="2" borderId="13" xfId="0" applyFont="1" applyFill="1" applyBorder="1" applyAlignment="1" applyProtection="1">
      <alignment horizontal="center"/>
    </xf>
    <xf numFmtId="37" fontId="4" fillId="2" borderId="13" xfId="0" applyNumberFormat="1" applyFont="1" applyFill="1" applyBorder="1" applyProtection="1"/>
    <xf numFmtId="0" fontId="4" fillId="2" borderId="1" xfId="0" applyFont="1" applyFill="1" applyBorder="1" applyAlignment="1" applyProtection="1">
      <alignment vertical="top"/>
    </xf>
    <xf numFmtId="0" fontId="4" fillId="2" borderId="3" xfId="0" applyFont="1" applyFill="1" applyBorder="1" applyAlignment="1" applyProtection="1">
      <alignment vertical="top"/>
    </xf>
    <xf numFmtId="0" fontId="4" fillId="2" borderId="13" xfId="0" applyFont="1" applyFill="1" applyBorder="1" applyAlignment="1" applyProtection="1">
      <alignment horizontal="center" vertical="top"/>
    </xf>
    <xf numFmtId="0" fontId="4" fillId="2" borderId="14" xfId="0" applyFont="1" applyFill="1" applyBorder="1" applyAlignment="1" applyProtection="1">
      <alignment horizontal="center"/>
    </xf>
    <xf numFmtId="37" fontId="4" fillId="2" borderId="14" xfId="0" applyNumberFormat="1" applyFont="1" applyFill="1" applyBorder="1" applyProtection="1"/>
    <xf numFmtId="0" fontId="4" fillId="2" borderId="14" xfId="0" applyFont="1" applyFill="1" applyBorder="1" applyAlignment="1" applyProtection="1">
      <alignment horizontal="center" vertical="top"/>
    </xf>
    <xf numFmtId="0" fontId="4" fillId="2" borderId="8" xfId="0" applyFont="1" applyFill="1" applyBorder="1" applyAlignment="1" applyProtection="1">
      <alignment horizontal="center" vertical="top"/>
    </xf>
    <xf numFmtId="0" fontId="4" fillId="2" borderId="8" xfId="0" applyFont="1" applyFill="1" applyBorder="1" applyAlignment="1" applyProtection="1">
      <alignment horizontal="center"/>
    </xf>
    <xf numFmtId="0" fontId="4" fillId="2" borderId="14" xfId="0" applyFont="1" applyFill="1" applyBorder="1" applyProtection="1"/>
    <xf numFmtId="0" fontId="4" fillId="2" borderId="14" xfId="0" applyFont="1" applyFill="1" applyBorder="1" applyAlignment="1" applyProtection="1">
      <alignment vertical="top"/>
    </xf>
    <xf numFmtId="0" fontId="4" fillId="2" borderId="15" xfId="0" applyFont="1" applyFill="1" applyBorder="1" applyProtection="1"/>
    <xf numFmtId="0" fontId="4" fillId="2" borderId="15" xfId="0" applyFont="1" applyFill="1" applyBorder="1" applyAlignment="1" applyProtection="1">
      <alignment vertical="top"/>
    </xf>
    <xf numFmtId="0" fontId="4" fillId="2" borderId="6" xfId="0" applyFont="1" applyFill="1" applyBorder="1" applyAlignment="1" applyProtection="1">
      <alignment horizontal="center"/>
    </xf>
    <xf numFmtId="0" fontId="4" fillId="2" borderId="8" xfId="0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center" vertical="top"/>
    </xf>
    <xf numFmtId="0" fontId="4" fillId="2" borderId="16" xfId="0" applyFont="1" applyFill="1" applyBorder="1" applyProtection="1"/>
    <xf numFmtId="0" fontId="4" fillId="2" borderId="17" xfId="0" applyFont="1" applyFill="1" applyBorder="1" applyProtection="1"/>
    <xf numFmtId="0" fontId="4" fillId="2" borderId="18" xfId="0" applyFont="1" applyFill="1" applyBorder="1" applyProtection="1"/>
    <xf numFmtId="0" fontId="4" fillId="2" borderId="19" xfId="0" applyFont="1" applyFill="1" applyBorder="1" applyProtection="1"/>
    <xf numFmtId="0" fontId="4" fillId="2" borderId="15" xfId="0" applyFont="1" applyFill="1" applyBorder="1" applyAlignment="1" applyProtection="1">
      <alignment horizontal="center" vertical="top"/>
    </xf>
    <xf numFmtId="1" fontId="4" fillId="2" borderId="15" xfId="0" applyNumberFormat="1" applyFont="1" applyFill="1" applyBorder="1" applyAlignment="1" applyProtection="1">
      <alignment horizontal="center" vertical="top"/>
    </xf>
    <xf numFmtId="37" fontId="4" fillId="2" borderId="5" xfId="0" applyNumberFormat="1" applyFont="1" applyFill="1" applyBorder="1" applyAlignment="1" applyProtection="1">
      <alignment vertical="top"/>
    </xf>
    <xf numFmtId="0" fontId="4" fillId="2" borderId="5" xfId="0" applyFont="1" applyFill="1" applyBorder="1" applyAlignment="1" applyProtection="1">
      <alignment vertical="top"/>
    </xf>
    <xf numFmtId="164" fontId="4" fillId="0" borderId="20" xfId="1" applyNumberFormat="1" applyFont="1" applyFill="1" applyBorder="1" applyAlignment="1" applyProtection="1">
      <alignment vertical="top"/>
    </xf>
    <xf numFmtId="164" fontId="4" fillId="0" borderId="6" xfId="1" applyNumberFormat="1" applyFont="1" applyFill="1" applyBorder="1" applyAlignment="1" applyProtection="1">
      <alignment vertical="top"/>
    </xf>
    <xf numFmtId="0" fontId="4" fillId="2" borderId="22" xfId="0" applyFont="1" applyFill="1" applyBorder="1" applyAlignment="1" applyProtection="1">
      <alignment horizontal="center" vertical="top"/>
    </xf>
    <xf numFmtId="1" fontId="4" fillId="2" borderId="22" xfId="0" applyNumberFormat="1" applyFont="1" applyFill="1" applyBorder="1" applyAlignment="1" applyProtection="1">
      <alignment horizontal="center"/>
    </xf>
    <xf numFmtId="37" fontId="4" fillId="2" borderId="23" xfId="0" applyNumberFormat="1" applyFont="1" applyFill="1" applyBorder="1" applyProtection="1"/>
    <xf numFmtId="0" fontId="4" fillId="2" borderId="23" xfId="0" applyFont="1" applyFill="1" applyBorder="1" applyAlignment="1" applyProtection="1">
      <alignment horizontal="center"/>
    </xf>
    <xf numFmtId="0" fontId="4" fillId="2" borderId="25" xfId="0" applyFont="1" applyFill="1" applyBorder="1" applyAlignment="1" applyProtection="1">
      <alignment horizontal="center"/>
    </xf>
    <xf numFmtId="1" fontId="4" fillId="2" borderId="14" xfId="0" applyNumberFormat="1" applyFont="1" applyFill="1" applyBorder="1" applyAlignment="1" applyProtection="1">
      <alignment vertical="top"/>
    </xf>
    <xf numFmtId="37" fontId="4" fillId="2" borderId="0" xfId="0" applyNumberFormat="1" applyFont="1" applyFill="1" applyAlignment="1" applyProtection="1">
      <alignment vertical="top"/>
    </xf>
    <xf numFmtId="164" fontId="4" fillId="0" borderId="27" xfId="1" applyNumberFormat="1" applyFont="1" applyFill="1" applyBorder="1" applyAlignment="1" applyProtection="1">
      <alignment vertical="top"/>
    </xf>
    <xf numFmtId="164" fontId="4" fillId="0" borderId="8" xfId="1" applyNumberFormat="1" applyFont="1" applyFill="1" applyBorder="1" applyAlignment="1" applyProtection="1">
      <alignment vertical="top"/>
    </xf>
    <xf numFmtId="37" fontId="4" fillId="2" borderId="4" xfId="0" applyNumberFormat="1" applyFont="1" applyFill="1" applyBorder="1" applyAlignment="1" applyProtection="1">
      <alignment horizontal="right" vertical="top"/>
    </xf>
    <xf numFmtId="0" fontId="4" fillId="2" borderId="6" xfId="0" applyFont="1" applyFill="1" applyBorder="1" applyAlignment="1" applyProtection="1">
      <alignment vertical="top"/>
    </xf>
    <xf numFmtId="37" fontId="4" fillId="2" borderId="23" xfId="0" applyNumberFormat="1" applyFont="1" applyFill="1" applyBorder="1" applyAlignment="1" applyProtection="1">
      <alignment vertical="top"/>
    </xf>
    <xf numFmtId="0" fontId="4" fillId="2" borderId="25" xfId="0" applyFont="1" applyFill="1" applyBorder="1" applyAlignment="1" applyProtection="1">
      <alignment horizontal="center" vertical="top"/>
    </xf>
    <xf numFmtId="0" fontId="4" fillId="2" borderId="15" xfId="0" applyFont="1" applyFill="1" applyBorder="1" applyAlignment="1" applyProtection="1">
      <alignment horizontal="center"/>
    </xf>
    <xf numFmtId="0" fontId="4" fillId="2" borderId="5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164" fontId="4" fillId="2" borderId="0" xfId="0" applyNumberFormat="1" applyFont="1" applyFill="1" applyBorder="1" applyProtection="1"/>
    <xf numFmtId="0" fontId="4" fillId="0" borderId="0" xfId="2" applyFont="1" applyFill="1" applyBorder="1" applyProtection="1"/>
    <xf numFmtId="0" fontId="4" fillId="3" borderId="7" xfId="0" quotePrefix="1" applyFont="1" applyFill="1" applyBorder="1" applyAlignment="1" applyProtection="1">
      <alignment horizontal="left"/>
    </xf>
    <xf numFmtId="0" fontId="4" fillId="3" borderId="0" xfId="2" applyFont="1" applyFill="1" applyBorder="1" applyProtection="1"/>
    <xf numFmtId="37" fontId="4" fillId="3" borderId="0" xfId="0" applyNumberFormat="1" applyFont="1" applyFill="1" applyBorder="1" applyProtection="1"/>
    <xf numFmtId="0" fontId="4" fillId="3" borderId="0" xfId="0" applyFont="1" applyFill="1" applyBorder="1" applyAlignment="1" applyProtection="1">
      <alignment horizontal="center"/>
    </xf>
    <xf numFmtId="0" fontId="4" fillId="3" borderId="0" xfId="0" applyFont="1" applyFill="1" applyBorder="1" applyProtection="1"/>
    <xf numFmtId="0" fontId="4" fillId="3" borderId="8" xfId="0" applyFont="1" applyFill="1" applyBorder="1" applyAlignment="1" applyProtection="1">
      <alignment horizontal="center"/>
    </xf>
    <xf numFmtId="164" fontId="4" fillId="3" borderId="0" xfId="1" applyNumberFormat="1" applyFont="1" applyFill="1" applyAlignment="1" applyProtection="1">
      <alignment horizontal="left" indent="1"/>
    </xf>
    <xf numFmtId="164" fontId="2" fillId="3" borderId="0" xfId="1" applyNumberFormat="1" applyFont="1" applyFill="1" applyAlignment="1">
      <alignment horizontal="left" indent="1"/>
    </xf>
    <xf numFmtId="0" fontId="4" fillId="2" borderId="35" xfId="0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left"/>
    </xf>
    <xf numFmtId="0" fontId="4" fillId="2" borderId="6" xfId="0" applyFont="1" applyFill="1" applyBorder="1" applyAlignment="1" applyProtection="1">
      <alignment horizontal="center" vertical="top"/>
    </xf>
    <xf numFmtId="0" fontId="3" fillId="2" borderId="9" xfId="2" applyFont="1" applyFill="1" applyBorder="1" applyAlignment="1" applyProtection="1">
      <alignment horizontal="center"/>
    </xf>
    <xf numFmtId="0" fontId="3" fillId="2" borderId="10" xfId="2" applyFont="1" applyFill="1" applyBorder="1" applyAlignment="1" applyProtection="1">
      <alignment horizontal="center"/>
    </xf>
    <xf numFmtId="0" fontId="3" fillId="2" borderId="11" xfId="2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center" vertical="top"/>
    </xf>
    <xf numFmtId="0" fontId="4" fillId="2" borderId="3" xfId="0" applyFont="1" applyFill="1" applyBorder="1" applyAlignment="1" applyProtection="1">
      <alignment horizontal="center" vertical="top"/>
    </xf>
    <xf numFmtId="0" fontId="4" fillId="2" borderId="4" xfId="0" applyFont="1" applyFill="1" applyBorder="1" applyAlignment="1" applyProtection="1">
      <alignment horizontal="center" vertical="top"/>
    </xf>
    <xf numFmtId="0" fontId="4" fillId="2" borderId="6" xfId="0" applyFont="1" applyFill="1" applyBorder="1" applyAlignment="1" applyProtection="1">
      <alignment horizontal="center" vertical="top"/>
    </xf>
    <xf numFmtId="164" fontId="5" fillId="2" borderId="0" xfId="1" applyNumberFormat="1" applyFont="1" applyFill="1" applyAlignment="1">
      <alignment horizontal="left" indent="1"/>
    </xf>
    <xf numFmtId="0" fontId="5" fillId="2" borderId="0" xfId="0" applyFont="1" applyFill="1" applyProtection="1"/>
    <xf numFmtId="164" fontId="4" fillId="0" borderId="21" xfId="1" applyNumberFormat="1" applyFont="1" applyFill="1" applyBorder="1" applyAlignment="1" applyProtection="1">
      <alignment vertical="top"/>
    </xf>
    <xf numFmtId="164" fontId="4" fillId="0" borderId="24" xfId="1" applyNumberFormat="1" applyFont="1" applyFill="1" applyBorder="1" applyProtection="1"/>
    <xf numFmtId="164" fontId="4" fillId="0" borderId="25" xfId="1" applyNumberFormat="1" applyFont="1" applyFill="1" applyBorder="1" applyProtection="1"/>
    <xf numFmtId="164" fontId="4" fillId="0" borderId="26" xfId="1" applyNumberFormat="1" applyFont="1" applyFill="1" applyBorder="1" applyProtection="1"/>
    <xf numFmtId="164" fontId="4" fillId="0" borderId="28" xfId="1" applyNumberFormat="1" applyFont="1" applyFill="1" applyBorder="1" applyAlignment="1" applyProtection="1">
      <alignment vertical="top"/>
    </xf>
    <xf numFmtId="164" fontId="4" fillId="0" borderId="29" xfId="1" applyNumberFormat="1" applyFont="1" applyFill="1" applyBorder="1" applyAlignment="1" applyProtection="1"/>
    <xf numFmtId="164" fontId="4" fillId="0" borderId="30" xfId="1" applyNumberFormat="1" applyFont="1" applyFill="1" applyBorder="1" applyAlignment="1" applyProtection="1"/>
    <xf numFmtId="164" fontId="4" fillId="0" borderId="25" xfId="1" applyNumberFormat="1" applyFont="1" applyFill="1" applyBorder="1" applyAlignment="1" applyProtection="1"/>
    <xf numFmtId="164" fontId="4" fillId="0" borderId="31" xfId="1" applyNumberFormat="1" applyFont="1" applyFill="1" applyBorder="1" applyAlignment="1" applyProtection="1"/>
    <xf numFmtId="164" fontId="4" fillId="0" borderId="32" xfId="1" applyNumberFormat="1" applyFont="1" applyFill="1" applyBorder="1" applyAlignment="1" applyProtection="1"/>
    <xf numFmtId="164" fontId="4" fillId="0" borderId="33" xfId="1" applyNumberFormat="1" applyFont="1" applyFill="1" applyBorder="1" applyAlignment="1" applyProtection="1"/>
    <xf numFmtId="164" fontId="4" fillId="0" borderId="34" xfId="1" applyNumberFormat="1" applyFont="1" applyFill="1" applyBorder="1" applyAlignment="1" applyProtection="1"/>
    <xf numFmtId="0" fontId="5" fillId="2" borderId="4" xfId="0" applyFont="1" applyFill="1" applyBorder="1" applyProtection="1"/>
    <xf numFmtId="0" fontId="5" fillId="2" borderId="5" xfId="0" applyFont="1" applyFill="1" applyBorder="1" applyProtection="1"/>
    <xf numFmtId="0" fontId="5" fillId="2" borderId="6" xfId="0" applyFont="1" applyFill="1" applyBorder="1" applyProtection="1"/>
    <xf numFmtId="0" fontId="5" fillId="2" borderId="0" xfId="0" applyFont="1" applyFill="1"/>
  </cellXfs>
  <cellStyles count="3">
    <cellStyle name="Comma" xfId="1" builtinId="3"/>
    <cellStyle name="Normal" xfId="0" builtinId="0"/>
    <cellStyle name="Normal_SCHED 335 - ACC DEPR-ROAD  EQUI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FS\Exposure%20Packet%20as%20of%20February%202003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twntnsip002\FIN\Documents%20and%20Settings\b145489\Local%20Settings\Temporary%20Internet%20Files\OLKB2\Purchase%20Accounting%20Run%20Off%2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NT\Loco%20Depr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-1 Portfolio Selling Costs"/>
      <sheetName val="A-2 Asset Disposition - Road"/>
      <sheetName val="A-2A Equipment Disposition"/>
      <sheetName val="A-2B Asset Disposition - Equip"/>
      <sheetName val="A-2B Equipment Disposition"/>
      <sheetName val="A-2C Amory South"/>
      <sheetName val="A-3 Star Lake Railroad"/>
      <sheetName val="A-4 At&amp;T Easement Refund"/>
      <sheetName val="A-5 Loco Overhal Accrual"/>
      <sheetName val="A-5a Overhaul Accrl"/>
      <sheetName val="A-6 CBM"/>
      <sheetName val="A-6a CBM Accounting Issues"/>
      <sheetName val="A-7 Depreciation Expense"/>
      <sheetName val="A-7a 2003 Depreciation"/>
      <sheetName val="A-8 Depr Rate Study"/>
      <sheetName val="A-7c Road Retirements"/>
      <sheetName val="A-7d Equip Retirements"/>
      <sheetName val="A-9 ARO"/>
      <sheetName val="A-10 Easement Sales"/>
      <sheetName val="A-11 Balance Sheet Recons"/>
      <sheetName val="A-11a Balance Sheet Rec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>
        <row r="11">
          <cell r="B11">
            <v>2016</v>
          </cell>
          <cell r="C11">
            <v>11</v>
          </cell>
          <cell r="D11" t="str">
            <v>PROPERTY - PURCHASE ACCOUNTING ADJ</v>
          </cell>
          <cell r="E11" t="str">
            <v>JLN</v>
          </cell>
          <cell r="F11">
            <v>1475975340.6400001</v>
          </cell>
          <cell r="G11">
            <v>1475975340.6400001</v>
          </cell>
          <cell r="I11">
            <v>0</v>
          </cell>
          <cell r="J11" t="str">
            <v>Amortization Schedule</v>
          </cell>
        </row>
        <row r="12">
          <cell r="B12">
            <v>2150</v>
          </cell>
          <cell r="C12">
            <v>11</v>
          </cell>
          <cell r="D12" t="str">
            <v>CAPITALIZED LEASES - PASCO FUELING FACILITY</v>
          </cell>
          <cell r="E12" t="str">
            <v>LMH</v>
          </cell>
          <cell r="F12">
            <v>1159011</v>
          </cell>
          <cell r="G12">
            <v>1159011</v>
          </cell>
          <cell r="I12">
            <v>0</v>
          </cell>
          <cell r="J12" t="str">
            <v>No activity recorded until retirement; history.</v>
          </cell>
        </row>
        <row r="13">
          <cell r="B13">
            <v>2151</v>
          </cell>
          <cell r="C13">
            <v>11</v>
          </cell>
          <cell r="D13" t="str">
            <v>CAPITALIZED LEASES - EQUIPMENT</v>
          </cell>
          <cell r="E13" t="str">
            <v>LMH</v>
          </cell>
          <cell r="F13">
            <v>20643026.460000001</v>
          </cell>
          <cell r="G13">
            <v>20643026.460000001</v>
          </cell>
          <cell r="I13">
            <v>0</v>
          </cell>
          <cell r="J13" t="str">
            <v>No activity recorded until retirement; history.</v>
          </cell>
        </row>
        <row r="14">
          <cell r="B14">
            <v>2152</v>
          </cell>
          <cell r="C14">
            <v>11</v>
          </cell>
          <cell r="D14" t="str">
            <v>CAPITALIZED LEASES - BN DOCK</v>
          </cell>
          <cell r="E14" t="str">
            <v>JLN</v>
          </cell>
          <cell r="F14">
            <v>8400000</v>
          </cell>
          <cell r="G14">
            <v>8400000</v>
          </cell>
          <cell r="I14">
            <v>0</v>
          </cell>
          <cell r="J14" t="str">
            <v>Amortization Schedule</v>
          </cell>
        </row>
        <row r="15">
          <cell r="B15">
            <v>2153</v>
          </cell>
          <cell r="C15">
            <v>11</v>
          </cell>
          <cell r="D15" t="str">
            <v>CAPITALIZED LEASES - SIDLOADER</v>
          </cell>
          <cell r="E15" t="str">
            <v>HKL</v>
          </cell>
          <cell r="F15">
            <v>629303</v>
          </cell>
          <cell r="G15">
            <v>629303</v>
          </cell>
          <cell r="I15">
            <v>0</v>
          </cell>
          <cell r="J15" t="str">
            <v>Amortization Schedule</v>
          </cell>
        </row>
        <row r="16">
          <cell r="B16">
            <v>2154</v>
          </cell>
          <cell r="C16">
            <v>11</v>
          </cell>
          <cell r="D16" t="str">
            <v>CAPITALIZED LEASES - JOLIET ARSENAL</v>
          </cell>
          <cell r="E16" t="str">
            <v>LMH</v>
          </cell>
          <cell r="F16">
            <v>138231000</v>
          </cell>
          <cell r="G16">
            <v>138231000</v>
          </cell>
          <cell r="I16">
            <v>0</v>
          </cell>
          <cell r="J16" t="str">
            <v>Amortization Schedule</v>
          </cell>
        </row>
        <row r="17">
          <cell r="B17">
            <v>2165</v>
          </cell>
          <cell r="C17">
            <v>11</v>
          </cell>
          <cell r="D17" t="str">
            <v>CAPITALIZED LEASES - LOCOMOTIVES</v>
          </cell>
          <cell r="E17" t="str">
            <v>HKL</v>
          </cell>
          <cell r="F17">
            <v>1198965775</v>
          </cell>
          <cell r="G17">
            <v>1198965775</v>
          </cell>
          <cell r="I17">
            <v>0</v>
          </cell>
          <cell r="J17" t="str">
            <v>Mechanical's Forecast</v>
          </cell>
        </row>
        <row r="18">
          <cell r="B18" t="str">
            <v>2180</v>
          </cell>
          <cell r="C18">
            <v>11</v>
          </cell>
          <cell r="D18" t="str">
            <v>CAPITALIZATION OF INT ROAD</v>
          </cell>
          <cell r="E18" t="str">
            <v>JLN</v>
          </cell>
          <cell r="F18">
            <v>164570221.06</v>
          </cell>
          <cell r="G18">
            <v>164570221.06</v>
          </cell>
          <cell r="I18">
            <v>0</v>
          </cell>
          <cell r="J18" t="str">
            <v>Amortization Schedule</v>
          </cell>
        </row>
        <row r="19">
          <cell r="B19" t="str">
            <v>2181</v>
          </cell>
          <cell r="C19">
            <v>11</v>
          </cell>
          <cell r="D19" t="str">
            <v>CAPITALIZATION OF INT EQPM</v>
          </cell>
          <cell r="E19" t="str">
            <v>JLN</v>
          </cell>
          <cell r="F19">
            <v>4569684.6399999997</v>
          </cell>
          <cell r="G19">
            <v>4569684.6399999997</v>
          </cell>
          <cell r="I19">
            <v>0</v>
          </cell>
          <cell r="J19" t="str">
            <v>Amortization Schedule</v>
          </cell>
        </row>
        <row r="20">
          <cell r="B20" t="str">
            <v>2190</v>
          </cell>
          <cell r="C20">
            <v>11</v>
          </cell>
          <cell r="D20" t="str">
            <v>AMORT OF CAPITALIZED INT-RD</v>
          </cell>
          <cell r="E20" t="str">
            <v>JLN</v>
          </cell>
          <cell r="F20">
            <v>-47740887.450000003</v>
          </cell>
          <cell r="G20">
            <v>-47740887.450000003</v>
          </cell>
          <cell r="I20">
            <v>0</v>
          </cell>
          <cell r="J20" t="str">
            <v>Amortization Schedule</v>
          </cell>
        </row>
        <row r="21">
          <cell r="B21" t="str">
            <v>2191</v>
          </cell>
          <cell r="C21">
            <v>11</v>
          </cell>
          <cell r="D21" t="str">
            <v>AMORT OF CAPITALIZED INT -EQ</v>
          </cell>
          <cell r="E21" t="str">
            <v>JLN</v>
          </cell>
          <cell r="F21">
            <v>-3379385.94</v>
          </cell>
          <cell r="G21">
            <v>-3379385.94</v>
          </cell>
          <cell r="I21">
            <v>0</v>
          </cell>
          <cell r="J21" t="str">
            <v>Amortization Schedule</v>
          </cell>
        </row>
        <row r="22">
          <cell r="B22">
            <v>2329</v>
          </cell>
          <cell r="C22">
            <v>11</v>
          </cell>
          <cell r="D22" t="str">
            <v>DEPRECIATION - PURCHASE ACCTG ADJ</v>
          </cell>
          <cell r="E22" t="str">
            <v>JLN</v>
          </cell>
          <cell r="F22">
            <v>1301601706.1400001</v>
          </cell>
          <cell r="G22">
            <v>1301601706.1400001</v>
          </cell>
          <cell r="I22">
            <v>0</v>
          </cell>
          <cell r="J22" t="str">
            <v>Schedule</v>
          </cell>
        </row>
        <row r="23">
          <cell r="B23" t="str">
            <v>2650</v>
          </cell>
          <cell r="C23">
            <v>8</v>
          </cell>
          <cell r="D23" t="str">
            <v>OTHER TAX PLANNING INVESTMENTS</v>
          </cell>
          <cell r="E23" t="str">
            <v>LMH</v>
          </cell>
          <cell r="F23">
            <v>22906207.09</v>
          </cell>
          <cell r="G23">
            <v>22906207.09</v>
          </cell>
          <cell r="I23">
            <v>0</v>
          </cell>
          <cell r="J23" t="str">
            <v>Capital, Apex, Tax, and Property magt. Forecast</v>
          </cell>
        </row>
        <row r="24">
          <cell r="B24">
            <v>2651</v>
          </cell>
          <cell r="C24">
            <v>8</v>
          </cell>
          <cell r="D24" t="str">
            <v>LIKE-KIND EXCHANGE PROPERTIES</v>
          </cell>
          <cell r="E24" t="str">
            <v>LMH</v>
          </cell>
          <cell r="F24">
            <v>0</v>
          </cell>
          <cell r="G24">
            <v>0</v>
          </cell>
          <cell r="I24">
            <v>0</v>
          </cell>
          <cell r="J24" t="str">
            <v>History</v>
          </cell>
        </row>
        <row r="25">
          <cell r="B25">
            <v>2652</v>
          </cell>
          <cell r="C25">
            <v>8</v>
          </cell>
          <cell r="D25" t="str">
            <v>EQUIPMENT INVESTING ACTIVITY</v>
          </cell>
          <cell r="E25" t="str">
            <v>HKL</v>
          </cell>
          <cell r="F25">
            <v>168253.2</v>
          </cell>
          <cell r="G25">
            <v>168253.2</v>
          </cell>
          <cell r="I25">
            <v>0</v>
          </cell>
          <cell r="J25" t="str">
            <v>Financing schedules</v>
          </cell>
        </row>
        <row r="26">
          <cell r="B26">
            <v>2657</v>
          </cell>
          <cell r="C26">
            <v>8</v>
          </cell>
          <cell r="D26" t="str">
            <v>GE EQUIPMENT VOUCHERS</v>
          </cell>
          <cell r="E26" t="str">
            <v>HKL</v>
          </cell>
          <cell r="F26">
            <v>3701845</v>
          </cell>
          <cell r="G26">
            <v>3701845</v>
          </cell>
          <cell r="I26">
            <v>0</v>
          </cell>
          <cell r="J26" t="str">
            <v>Interest Schedule</v>
          </cell>
        </row>
        <row r="27">
          <cell r="B27">
            <v>2811</v>
          </cell>
          <cell r="C27">
            <v>9</v>
          </cell>
          <cell r="D27" t="str">
            <v>APEX ASSETS</v>
          </cell>
          <cell r="E27" t="str">
            <v>LMH</v>
          </cell>
          <cell r="F27">
            <v>18024796.41</v>
          </cell>
          <cell r="I27">
            <v>6583737</v>
          </cell>
          <cell r="J27" t="str">
            <v>Land reconciliation, APEX Summary, APEX Forecast</v>
          </cell>
        </row>
        <row r="28">
          <cell r="B28">
            <v>2902</v>
          </cell>
          <cell r="C28">
            <v>8</v>
          </cell>
          <cell r="D28" t="str">
            <v>OTHER EXPEND. ON NON-RAIL PROPERTY</v>
          </cell>
          <cell r="E28" t="str">
            <v>LMH</v>
          </cell>
          <cell r="F28">
            <v>39328559.509999998</v>
          </cell>
          <cell r="G28">
            <v>39328559.509999998</v>
          </cell>
          <cell r="I28">
            <v>0</v>
          </cell>
          <cell r="J28" t="str">
            <v>Schedule</v>
          </cell>
        </row>
        <row r="29">
          <cell r="B29">
            <v>2907</v>
          </cell>
          <cell r="C29">
            <v>9</v>
          </cell>
          <cell r="D29" t="str">
            <v>CAPITAL LEASE - ARGENTINE FLYOVER</v>
          </cell>
          <cell r="E29" t="str">
            <v>LMH</v>
          </cell>
          <cell r="F29">
            <v>15795289.48</v>
          </cell>
          <cell r="G29">
            <v>15795289.48</v>
          </cell>
          <cell r="I29">
            <v>0</v>
          </cell>
          <cell r="J29" t="str">
            <v>Schedule</v>
          </cell>
        </row>
        <row r="30">
          <cell r="B30" t="str">
            <v>340E</v>
          </cell>
          <cell r="C30">
            <v>14</v>
          </cell>
          <cell r="D30" t="str">
            <v>PORTFOLIO SELLING COSTS</v>
          </cell>
          <cell r="E30" t="str">
            <v>DLB</v>
          </cell>
          <cell r="F30">
            <v>1522235.48</v>
          </cell>
          <cell r="G30">
            <v>1522235.48</v>
          </cell>
          <cell r="I30">
            <v>0</v>
          </cell>
          <cell r="J30" t="str">
            <v>History, AP Millennium Query</v>
          </cell>
        </row>
        <row r="31">
          <cell r="B31" t="str">
            <v>340L</v>
          </cell>
          <cell r="C31">
            <v>14</v>
          </cell>
          <cell r="D31" t="str">
            <v>FIBER OPTIC SELLING COSTS</v>
          </cell>
          <cell r="E31" t="str">
            <v>DLB</v>
          </cell>
          <cell r="F31">
            <v>0</v>
          </cell>
          <cell r="G31">
            <v>0</v>
          </cell>
          <cell r="I31">
            <v>0</v>
          </cell>
          <cell r="J31" t="str">
            <v>History, AP Millennium Query</v>
          </cell>
        </row>
        <row r="32">
          <cell r="B32">
            <v>3401</v>
          </cell>
          <cell r="C32">
            <v>18</v>
          </cell>
          <cell r="D32" t="str">
            <v>LOCOMOTIVE FREIGHT CAR PURCHASES</v>
          </cell>
          <cell r="E32" t="str">
            <v>HKL</v>
          </cell>
          <cell r="F32">
            <v>0</v>
          </cell>
          <cell r="G32">
            <v>0</v>
          </cell>
          <cell r="I32">
            <v>0</v>
          </cell>
          <cell r="J32" t="str">
            <v>Financing schedules, invoices</v>
          </cell>
        </row>
        <row r="33">
          <cell r="B33">
            <v>3475</v>
          </cell>
          <cell r="C33">
            <v>16</v>
          </cell>
          <cell r="D33" t="str">
            <v>LOCOMOTIVE LEASES - SHORT TERM</v>
          </cell>
          <cell r="E33" t="str">
            <v>HKL</v>
          </cell>
          <cell r="F33">
            <v>8373388</v>
          </cell>
          <cell r="G33">
            <v>8373387</v>
          </cell>
          <cell r="I33">
            <v>1</v>
          </cell>
          <cell r="J33" t="str">
            <v>Forecast, invoices</v>
          </cell>
        </row>
        <row r="34">
          <cell r="B34">
            <v>3477</v>
          </cell>
          <cell r="C34">
            <v>16</v>
          </cell>
          <cell r="D34" t="str">
            <v>LOCOMOTIVE LEASES - CURRENT</v>
          </cell>
          <cell r="E34" t="str">
            <v>HKL</v>
          </cell>
          <cell r="F34">
            <v>35750894</v>
          </cell>
          <cell r="G34">
            <v>35750894</v>
          </cell>
          <cell r="I34">
            <v>0</v>
          </cell>
          <cell r="J34" t="str">
            <v>Forecast, invoices</v>
          </cell>
        </row>
        <row r="35">
          <cell r="B35" t="str">
            <v>3920</v>
          </cell>
          <cell r="C35">
            <v>17</v>
          </cell>
          <cell r="D35" t="str">
            <v>LEASE OVERHAUL LIABILITY - CURRENT</v>
          </cell>
          <cell r="E35" t="str">
            <v>HKL</v>
          </cell>
          <cell r="F35">
            <v>-43961530</v>
          </cell>
          <cell r="G35">
            <v>-43961530</v>
          </cell>
          <cell r="I35">
            <v>0</v>
          </cell>
          <cell r="J35" t="str">
            <v>Mechanical's Forecast, Millennium Query</v>
          </cell>
        </row>
        <row r="36">
          <cell r="B36">
            <v>4744</v>
          </cell>
          <cell r="C36">
            <v>25</v>
          </cell>
          <cell r="D36" t="str">
            <v>LOCOMOTIVE LEASES - LONG TERM</v>
          </cell>
          <cell r="E36" t="str">
            <v>HKL</v>
          </cell>
          <cell r="F36">
            <v>104005382</v>
          </cell>
          <cell r="G36">
            <v>104005382</v>
          </cell>
          <cell r="I36">
            <v>0</v>
          </cell>
          <cell r="J36" t="str">
            <v>Forecast, invoices and Millennium Query</v>
          </cell>
        </row>
        <row r="37">
          <cell r="B37">
            <v>4915</v>
          </cell>
          <cell r="C37">
            <v>26</v>
          </cell>
          <cell r="D37" t="str">
            <v>DEFERRED GAINS ON EQUIPMENT</v>
          </cell>
          <cell r="E37" t="str">
            <v>HKL</v>
          </cell>
          <cell r="F37">
            <v>101061552</v>
          </cell>
          <cell r="G37">
            <v>101061552</v>
          </cell>
          <cell r="I37">
            <v>0</v>
          </cell>
          <cell r="J37" t="str">
            <v>Amortization Schedule</v>
          </cell>
        </row>
        <row r="38">
          <cell r="B38" t="str">
            <v>4918</v>
          </cell>
          <cell r="C38">
            <v>26</v>
          </cell>
          <cell r="D38" t="str">
            <v>LEASE OVERHAUL LIABILITY-DEFERRED</v>
          </cell>
          <cell r="E38" t="str">
            <v>HKL</v>
          </cell>
          <cell r="F38">
            <v>-52807920</v>
          </cell>
          <cell r="G38">
            <v>-52807920</v>
          </cell>
          <cell r="I38">
            <v>0</v>
          </cell>
          <cell r="J38" t="str">
            <v>Mechanical's Forecast, Millennium Query</v>
          </cell>
        </row>
        <row r="40">
          <cell r="B40" t="str">
            <v>Various</v>
          </cell>
          <cell r="C40">
            <v>11</v>
          </cell>
          <cell r="D40" t="str">
            <v>PROPERTY INVESTMENT</v>
          </cell>
          <cell r="E40" t="str">
            <v>JLN</v>
          </cell>
          <cell r="F40">
            <v>28904858347.290001</v>
          </cell>
          <cell r="H40" t="str">
            <v>B</v>
          </cell>
          <cell r="I40">
            <v>28904858347.290001</v>
          </cell>
          <cell r="J40" t="str">
            <v>Accts 2010, 2011, 2012, 2013, 2014, 2016, 2031, 2100, 2101, 2102, 2103, 2121, 2131, 2150, 2151, 2165, 2180, 2181, 2200, 2201, 2202, 2203, 2250, 2251, 2252</v>
          </cell>
        </row>
        <row r="42">
          <cell r="B42" t="str">
            <v>Various</v>
          </cell>
          <cell r="C42">
            <v>12</v>
          </cell>
          <cell r="D42" t="str">
            <v>PROPERTY ACCUMULATED DEPRECIATION</v>
          </cell>
          <cell r="E42" t="str">
            <v>JLN</v>
          </cell>
          <cell r="F42">
            <v>-4883391731.2799997</v>
          </cell>
          <cell r="H42" t="str">
            <v>B</v>
          </cell>
          <cell r="I42">
            <v>-4883391731.2799997</v>
          </cell>
          <cell r="J42" t="str">
            <v>Accts 2300, 2301, 2302, 2303, 2314, 2328, 2329, 2330, 2350, 2351, 2361, 2364, 2365, 2400, 2401, 2402, 2403, 2450, 2452, 2470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ar Comparisons"/>
      <sheetName val="Annual Amort"/>
      <sheetName val="Runoff 2003 On"/>
      <sheetName val="2003 - 2016"/>
      <sheetName val="2003 - 2329"/>
      <sheetName val="2002 EB"/>
      <sheetName val="2001 EB"/>
      <sheetName val="PA Run Off"/>
      <sheetName val="1995"/>
      <sheetName val="199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ATSF</v>
          </cell>
        </row>
        <row r="2">
          <cell r="A2" t="str">
            <v>Purchase Accounting Adjustment</v>
          </cell>
        </row>
        <row r="3">
          <cell r="A3" t="str">
            <v>(In Thousands)</v>
          </cell>
        </row>
        <row r="4">
          <cell r="A4" t="str">
            <v>N:\CONTROLLER\Property Accounting\Reporting &amp; Analysis\Annual Reports\2002\R-1 Schedules\Submitted\[SCHED 352 A - INVESTMENT IN RR PROP (by company).xls]P - 42</v>
          </cell>
        </row>
        <row r="5">
          <cell r="A5">
            <v>35829.575497685182</v>
          </cell>
        </row>
        <row r="6">
          <cell r="A6">
            <v>35829.575497685182</v>
          </cell>
        </row>
        <row r="7">
          <cell r="D7" t="str">
            <v>Revised</v>
          </cell>
        </row>
        <row r="8">
          <cell r="B8" t="str">
            <v>Purchase</v>
          </cell>
          <cell r="D8" t="str">
            <v>Purchase</v>
          </cell>
          <cell r="E8" t="str">
            <v>Remaining</v>
          </cell>
        </row>
        <row r="9">
          <cell r="B9" t="str">
            <v>Acctg</v>
          </cell>
          <cell r="D9" t="str">
            <v>Acctg</v>
          </cell>
          <cell r="E9" t="str">
            <v>Useful</v>
          </cell>
          <cell r="F9" t="str">
            <v>Annual</v>
          </cell>
          <cell r="G9" t="str">
            <v>Amort</v>
          </cell>
          <cell r="GI9">
            <v>2003</v>
          </cell>
        </row>
        <row r="10">
          <cell r="B10" t="str">
            <v>Write Up</v>
          </cell>
          <cell r="C10" t="str">
            <v>Adjustment</v>
          </cell>
          <cell r="D10" t="str">
            <v>Write Up</v>
          </cell>
          <cell r="E10" t="str">
            <v>Life</v>
          </cell>
          <cell r="F10" t="str">
            <v>Amort</v>
          </cell>
          <cell r="G10" t="str">
            <v>Expiration</v>
          </cell>
          <cell r="H10">
            <v>1995</v>
          </cell>
          <cell r="I10">
            <v>1996</v>
          </cell>
          <cell r="J10">
            <v>1997</v>
          </cell>
          <cell r="K10">
            <v>1998</v>
          </cell>
          <cell r="L10">
            <v>1999</v>
          </cell>
          <cell r="M10">
            <v>2000</v>
          </cell>
          <cell r="N10">
            <v>2001</v>
          </cell>
          <cell r="O10">
            <v>2002</v>
          </cell>
          <cell r="Q10">
            <v>2003</v>
          </cell>
          <cell r="S10">
            <v>2004</v>
          </cell>
          <cell r="U10">
            <v>2005</v>
          </cell>
          <cell r="W10">
            <v>2006</v>
          </cell>
          <cell r="Y10">
            <v>2007</v>
          </cell>
          <cell r="AA10">
            <v>2008</v>
          </cell>
          <cell r="AC10">
            <v>2009</v>
          </cell>
          <cell r="AE10">
            <v>2010</v>
          </cell>
          <cell r="AG10">
            <v>2011</v>
          </cell>
          <cell r="AI10">
            <v>2012</v>
          </cell>
          <cell r="AK10">
            <v>2013</v>
          </cell>
          <cell r="AM10">
            <v>2014</v>
          </cell>
          <cell r="AO10">
            <v>2015</v>
          </cell>
          <cell r="AQ10">
            <v>2016</v>
          </cell>
          <cell r="AS10">
            <v>2017</v>
          </cell>
          <cell r="AU10">
            <v>2018</v>
          </cell>
          <cell r="AW10">
            <v>2019</v>
          </cell>
          <cell r="AY10">
            <v>2020</v>
          </cell>
          <cell r="BA10">
            <v>2021</v>
          </cell>
          <cell r="BC10">
            <v>2022</v>
          </cell>
          <cell r="BE10">
            <v>2023</v>
          </cell>
          <cell r="BG10">
            <v>2024</v>
          </cell>
          <cell r="BI10">
            <v>2025</v>
          </cell>
          <cell r="BK10">
            <v>2026</v>
          </cell>
          <cell r="BM10">
            <v>2027</v>
          </cell>
          <cell r="BO10">
            <v>2028</v>
          </cell>
          <cell r="BQ10">
            <v>2029</v>
          </cell>
          <cell r="BS10">
            <v>2030</v>
          </cell>
          <cell r="BU10">
            <v>2031</v>
          </cell>
          <cell r="BW10">
            <v>2032</v>
          </cell>
          <cell r="BY10">
            <v>2033</v>
          </cell>
          <cell r="CA10">
            <v>2034</v>
          </cell>
          <cell r="CC10">
            <v>2035</v>
          </cell>
          <cell r="CE10">
            <v>2036</v>
          </cell>
          <cell r="CG10">
            <v>2037</v>
          </cell>
          <cell r="CI10">
            <v>2038</v>
          </cell>
          <cell r="CK10">
            <v>2039</v>
          </cell>
          <cell r="CM10">
            <v>2040</v>
          </cell>
          <cell r="CO10">
            <v>2041</v>
          </cell>
          <cell r="CQ10">
            <v>2042</v>
          </cell>
          <cell r="CS10">
            <v>2043</v>
          </cell>
          <cell r="CU10">
            <v>2044</v>
          </cell>
          <cell r="CW10">
            <v>2045</v>
          </cell>
          <cell r="CY10">
            <v>2046</v>
          </cell>
          <cell r="DA10">
            <v>2047</v>
          </cell>
          <cell r="DC10">
            <v>2048</v>
          </cell>
          <cell r="DE10">
            <v>2049</v>
          </cell>
          <cell r="DG10">
            <v>2050</v>
          </cell>
          <cell r="DI10">
            <v>2051</v>
          </cell>
          <cell r="DK10">
            <v>2052</v>
          </cell>
          <cell r="DM10">
            <v>2053</v>
          </cell>
          <cell r="DO10">
            <v>2054</v>
          </cell>
          <cell r="DQ10">
            <v>2055</v>
          </cell>
          <cell r="DS10">
            <v>2056</v>
          </cell>
          <cell r="DU10">
            <v>2057</v>
          </cell>
          <cell r="DW10">
            <v>2058</v>
          </cell>
          <cell r="DY10">
            <v>2059</v>
          </cell>
          <cell r="EA10">
            <v>2060</v>
          </cell>
          <cell r="EC10">
            <v>2061</v>
          </cell>
          <cell r="EE10">
            <v>2062</v>
          </cell>
          <cell r="EG10">
            <v>2063</v>
          </cell>
          <cell r="EI10">
            <v>2064</v>
          </cell>
          <cell r="EK10">
            <v>2065</v>
          </cell>
          <cell r="EM10">
            <v>2066</v>
          </cell>
          <cell r="EO10">
            <v>2067</v>
          </cell>
          <cell r="EQ10">
            <v>2068</v>
          </cell>
          <cell r="ES10">
            <v>2069</v>
          </cell>
          <cell r="EU10">
            <v>2070</v>
          </cell>
          <cell r="EW10">
            <v>2071</v>
          </cell>
          <cell r="EY10">
            <v>2072</v>
          </cell>
          <cell r="FA10">
            <v>2073</v>
          </cell>
          <cell r="FC10">
            <v>2074</v>
          </cell>
          <cell r="FE10">
            <v>2075</v>
          </cell>
          <cell r="FG10">
            <v>2076</v>
          </cell>
          <cell r="FI10">
            <v>2077</v>
          </cell>
          <cell r="FK10">
            <v>2078</v>
          </cell>
          <cell r="FM10">
            <v>2079</v>
          </cell>
          <cell r="FO10">
            <v>2080</v>
          </cell>
          <cell r="FQ10">
            <v>2081</v>
          </cell>
          <cell r="FS10">
            <v>2082</v>
          </cell>
          <cell r="FU10">
            <v>2083</v>
          </cell>
          <cell r="FW10">
            <v>2084</v>
          </cell>
          <cell r="FY10">
            <v>2085</v>
          </cell>
          <cell r="GA10">
            <v>2086</v>
          </cell>
          <cell r="GC10">
            <v>2087</v>
          </cell>
          <cell r="GE10">
            <v>2088</v>
          </cell>
          <cell r="GG10" t="str">
            <v>Total</v>
          </cell>
          <cell r="GI10" t="str">
            <v>Balance</v>
          </cell>
        </row>
        <row r="11">
          <cell r="A11" t="str">
            <v>LAND</v>
          </cell>
        </row>
        <row r="12">
          <cell r="A12" t="str">
            <v>Land for Transportation Purposes</v>
          </cell>
        </row>
        <row r="13">
          <cell r="A13" t="str">
            <v>Surplus Land</v>
          </cell>
        </row>
        <row r="14">
          <cell r="A14" t="str">
            <v xml:space="preserve">    TOTAL LAND</v>
          </cell>
        </row>
        <row r="16">
          <cell r="A16" t="str">
            <v>DEPRECIABLE ROAD</v>
          </cell>
        </row>
        <row r="17">
          <cell r="A17" t="str">
            <v>Grading</v>
          </cell>
        </row>
        <row r="18">
          <cell r="A18" t="str">
            <v>Other Right of Way Expenditures</v>
          </cell>
        </row>
        <row r="19">
          <cell r="A19" t="str">
            <v>Tunnels and Subways</v>
          </cell>
        </row>
        <row r="20">
          <cell r="A20" t="str">
            <v>Brdges, Trestles and Culverts</v>
          </cell>
        </row>
        <row r="21">
          <cell r="A21" t="str">
            <v>Ties</v>
          </cell>
        </row>
        <row r="22">
          <cell r="A22" t="str">
            <v>Rail and Other Track Material</v>
          </cell>
        </row>
        <row r="23">
          <cell r="A23" t="str">
            <v>Ballast</v>
          </cell>
        </row>
        <row r="24">
          <cell r="A24" t="str">
            <v>Fences, Snowsheds and Signs</v>
          </cell>
        </row>
        <row r="25">
          <cell r="A25" t="str">
            <v>Station and Office Buildings</v>
          </cell>
        </row>
        <row r="26">
          <cell r="A26" t="str">
            <v>Roadway Buildings</v>
          </cell>
        </row>
        <row r="27">
          <cell r="A27" t="str">
            <v>Water Stations</v>
          </cell>
        </row>
        <row r="28">
          <cell r="A28" t="str">
            <v>Fuel Stations</v>
          </cell>
        </row>
        <row r="29">
          <cell r="A29" t="str">
            <v>Shops and Enginehouses</v>
          </cell>
        </row>
        <row r="30">
          <cell r="A30" t="str">
            <v>Intermodal Terminals</v>
          </cell>
        </row>
        <row r="31">
          <cell r="A31" t="str">
            <v>Communications Systems</v>
          </cell>
        </row>
        <row r="32">
          <cell r="A32" t="str">
            <v>Signals and Interlockers</v>
          </cell>
        </row>
        <row r="33">
          <cell r="A33" t="str">
            <v>Power Plants</v>
          </cell>
        </row>
        <row r="34">
          <cell r="A34" t="str">
            <v>Power Transmission Systems</v>
          </cell>
        </row>
        <row r="35">
          <cell r="A35" t="str">
            <v>Miscellaneous Structures</v>
          </cell>
        </row>
        <row r="36">
          <cell r="A36" t="str">
            <v>Roadway Machines</v>
          </cell>
        </row>
        <row r="37">
          <cell r="A37" t="str">
            <v>Public Improvements-Construction</v>
          </cell>
        </row>
        <row r="38">
          <cell r="A38" t="str">
            <v>Shop Machinery</v>
          </cell>
        </row>
        <row r="39">
          <cell r="A39" t="str">
            <v>Power Plant Equipment</v>
          </cell>
        </row>
        <row r="40">
          <cell r="A40" t="str">
            <v xml:space="preserve">    TOTAL DEPRECIABLE ROAD</v>
          </cell>
        </row>
        <row r="42">
          <cell r="A42" t="str">
            <v>EQUIPMENT</v>
          </cell>
        </row>
        <row r="43">
          <cell r="A43" t="str">
            <v>Locomotives</v>
          </cell>
        </row>
        <row r="44">
          <cell r="A44" t="str">
            <v>Freight Train Cars</v>
          </cell>
        </row>
        <row r="45">
          <cell r="A45" t="str">
            <v>Work Equipment</v>
          </cell>
        </row>
        <row r="46">
          <cell r="A46" t="str">
            <v>Miscellaneous Equipment</v>
          </cell>
        </row>
        <row r="47">
          <cell r="A47" t="str">
            <v>Computer Systems</v>
          </cell>
        </row>
        <row r="48">
          <cell r="A48" t="str">
            <v>Computer Software</v>
          </cell>
        </row>
        <row r="49">
          <cell r="A49" t="str">
            <v xml:space="preserve">    TOTAL EQUIPMENT</v>
          </cell>
        </row>
        <row r="51">
          <cell r="A51" t="str">
            <v>MISCELLANEOUS</v>
          </cell>
        </row>
        <row r="52">
          <cell r="A52" t="str">
            <v>Interest During Construction</v>
          </cell>
        </row>
        <row r="53">
          <cell r="A53" t="str">
            <v>Construction Work In Progress</v>
          </cell>
        </row>
        <row r="54">
          <cell r="A54" t="str">
            <v xml:space="preserve">    TOTAL MISCELLANEOUS</v>
          </cell>
        </row>
        <row r="55">
          <cell r="A55" t="str">
            <v>TOTAL OPERATING ASSETS</v>
          </cell>
        </row>
        <row r="57">
          <cell r="A57" t="str">
            <v>NON-OPERATING ASSETS</v>
          </cell>
        </row>
        <row r="58">
          <cell r="A58" t="str">
            <v>Buildings Held for Sale</v>
          </cell>
        </row>
        <row r="59">
          <cell r="A59" t="str">
            <v>Buildings</v>
          </cell>
        </row>
        <row r="60">
          <cell r="A60" t="str">
            <v>Bridges</v>
          </cell>
        </row>
        <row r="61">
          <cell r="A61" t="str">
            <v>Royalty Income</v>
          </cell>
        </row>
        <row r="62">
          <cell r="A62" t="str">
            <v xml:space="preserve">   TOTAL NON-OPERATING ASSETS:</v>
          </cell>
        </row>
        <row r="64">
          <cell r="A64" t="str">
            <v>GRAND TOTAL</v>
          </cell>
        </row>
      </sheetData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o Depr"/>
      <sheetName val="Jul29 changes"/>
      <sheetName val="SD70MACs_By unit"/>
      <sheetName val="By AFE#"/>
      <sheetName val="LocoR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L2">
            <v>0</v>
          </cell>
          <cell r="M2">
            <v>0.11</v>
          </cell>
          <cell r="N2">
            <v>7.0000000000000007E-2</v>
          </cell>
          <cell r="O2">
            <v>3.0800000000000001E-2</v>
          </cell>
          <cell r="P2">
            <v>6.7199999999999996E-2</v>
          </cell>
        </row>
        <row r="3">
          <cell r="L3">
            <v>1801</v>
          </cell>
          <cell r="M3">
            <v>0.12</v>
          </cell>
          <cell r="N3">
            <v>7.0000000000000007E-2</v>
          </cell>
          <cell r="O3">
            <v>2.6100000000000002E-2</v>
          </cell>
          <cell r="P3">
            <v>3.7999999999999999E-2</v>
          </cell>
        </row>
        <row r="4">
          <cell r="L4">
            <v>3000</v>
          </cell>
          <cell r="M4">
            <v>0.22</v>
          </cell>
          <cell r="N4">
            <v>0.16</v>
          </cell>
          <cell r="O4">
            <v>4.1200000000000001E-2</v>
          </cell>
          <cell r="P4">
            <v>9.4500000000000001E-2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1"/>
  <sheetViews>
    <sheetView tabSelected="1" view="pageBreakPreview" zoomScaleNormal="100" zoomScaleSheetLayoutView="100" workbookViewId="0"/>
  </sheetViews>
  <sheetFormatPr defaultColWidth="0" defaultRowHeight="15" zeroHeight="1" x14ac:dyDescent="0.25"/>
  <cols>
    <col min="1" max="1" width="4.140625" style="115" customWidth="1"/>
    <col min="2" max="2" width="4.5703125" style="115" customWidth="1"/>
    <col min="3" max="3" width="4.140625" style="115" customWidth="1"/>
    <col min="4" max="4" width="21.7109375" style="115" customWidth="1"/>
    <col min="5" max="8" width="8.7109375" style="115" customWidth="1"/>
    <col min="9" max="9" width="8.140625" style="115" customWidth="1"/>
    <col min="10" max="10" width="8.7109375" style="115" customWidth="1"/>
    <col min="11" max="11" width="4.140625" style="115" customWidth="1"/>
    <col min="12" max="12" width="1.140625" style="98" customWidth="1"/>
    <col min="13" max="13" width="11.7109375" style="98" bestFit="1" customWidth="1"/>
    <col min="14" max="256" width="0" style="98" hidden="1"/>
    <col min="257" max="257" width="4.140625" style="98" customWidth="1"/>
    <col min="258" max="258" width="4.5703125" style="98" customWidth="1"/>
    <col min="259" max="259" width="4.140625" style="98" customWidth="1"/>
    <col min="260" max="260" width="21.7109375" style="98" customWidth="1"/>
    <col min="261" max="261" width="11.140625" style="98" bestFit="1" customWidth="1"/>
    <col min="262" max="262" width="10.42578125" style="98" customWidth="1"/>
    <col min="263" max="263" width="9.28515625" style="98" customWidth="1"/>
    <col min="264" max="264" width="11" style="98" customWidth="1"/>
    <col min="265" max="265" width="9.28515625" style="98" customWidth="1"/>
    <col min="266" max="266" width="11.140625" style="98" bestFit="1" customWidth="1"/>
    <col min="267" max="267" width="4.140625" style="98" customWidth="1"/>
    <col min="268" max="268" width="13" style="98" bestFit="1" customWidth="1"/>
    <col min="269" max="269" width="11.7109375" style="98" bestFit="1" customWidth="1"/>
    <col min="270" max="512" width="0" style="98" hidden="1"/>
    <col min="513" max="513" width="4.140625" style="98" customWidth="1"/>
    <col min="514" max="514" width="4.5703125" style="98" customWidth="1"/>
    <col min="515" max="515" width="4.140625" style="98" customWidth="1"/>
    <col min="516" max="516" width="21.7109375" style="98" customWidth="1"/>
    <col min="517" max="517" width="11.140625" style="98" bestFit="1" customWidth="1"/>
    <col min="518" max="518" width="10.42578125" style="98" customWidth="1"/>
    <col min="519" max="519" width="9.28515625" style="98" customWidth="1"/>
    <col min="520" max="520" width="11" style="98" customWidth="1"/>
    <col min="521" max="521" width="9.28515625" style="98" customWidth="1"/>
    <col min="522" max="522" width="11.140625" style="98" bestFit="1" customWidth="1"/>
    <col min="523" max="523" width="4.140625" style="98" customWidth="1"/>
    <col min="524" max="524" width="13" style="98" bestFit="1" customWidth="1"/>
    <col min="525" max="525" width="11.7109375" style="98" bestFit="1" customWidth="1"/>
    <col min="526" max="768" width="0" style="98" hidden="1"/>
    <col min="769" max="769" width="4.140625" style="98" customWidth="1"/>
    <col min="770" max="770" width="4.5703125" style="98" customWidth="1"/>
    <col min="771" max="771" width="4.140625" style="98" customWidth="1"/>
    <col min="772" max="772" width="21.7109375" style="98" customWidth="1"/>
    <col min="773" max="773" width="11.140625" style="98" bestFit="1" customWidth="1"/>
    <col min="774" max="774" width="10.42578125" style="98" customWidth="1"/>
    <col min="775" max="775" width="9.28515625" style="98" customWidth="1"/>
    <col min="776" max="776" width="11" style="98" customWidth="1"/>
    <col min="777" max="777" width="9.28515625" style="98" customWidth="1"/>
    <col min="778" max="778" width="11.140625" style="98" bestFit="1" customWidth="1"/>
    <col min="779" max="779" width="4.140625" style="98" customWidth="1"/>
    <col min="780" max="780" width="13" style="98" bestFit="1" customWidth="1"/>
    <col min="781" max="781" width="11.7109375" style="98" bestFit="1" customWidth="1"/>
    <col min="782" max="1024" width="0" style="98" hidden="1"/>
    <col min="1025" max="1025" width="4.140625" style="98" customWidth="1"/>
    <col min="1026" max="1026" width="4.5703125" style="98" customWidth="1"/>
    <col min="1027" max="1027" width="4.140625" style="98" customWidth="1"/>
    <col min="1028" max="1028" width="21.7109375" style="98" customWidth="1"/>
    <col min="1029" max="1029" width="11.140625" style="98" bestFit="1" customWidth="1"/>
    <col min="1030" max="1030" width="10.42578125" style="98" customWidth="1"/>
    <col min="1031" max="1031" width="9.28515625" style="98" customWidth="1"/>
    <col min="1032" max="1032" width="11" style="98" customWidth="1"/>
    <col min="1033" max="1033" width="9.28515625" style="98" customWidth="1"/>
    <col min="1034" max="1034" width="11.140625" style="98" bestFit="1" customWidth="1"/>
    <col min="1035" max="1035" width="4.140625" style="98" customWidth="1"/>
    <col min="1036" max="1036" width="13" style="98" bestFit="1" customWidth="1"/>
    <col min="1037" max="1037" width="11.7109375" style="98" bestFit="1" customWidth="1"/>
    <col min="1038" max="1280" width="0" style="98" hidden="1"/>
    <col min="1281" max="1281" width="4.140625" style="98" customWidth="1"/>
    <col min="1282" max="1282" width="4.5703125" style="98" customWidth="1"/>
    <col min="1283" max="1283" width="4.140625" style="98" customWidth="1"/>
    <col min="1284" max="1284" width="21.7109375" style="98" customWidth="1"/>
    <col min="1285" max="1285" width="11.140625" style="98" bestFit="1" customWidth="1"/>
    <col min="1286" max="1286" width="10.42578125" style="98" customWidth="1"/>
    <col min="1287" max="1287" width="9.28515625" style="98" customWidth="1"/>
    <col min="1288" max="1288" width="11" style="98" customWidth="1"/>
    <col min="1289" max="1289" width="9.28515625" style="98" customWidth="1"/>
    <col min="1290" max="1290" width="11.140625" style="98" bestFit="1" customWidth="1"/>
    <col min="1291" max="1291" width="4.140625" style="98" customWidth="1"/>
    <col min="1292" max="1292" width="13" style="98" bestFit="1" customWidth="1"/>
    <col min="1293" max="1293" width="11.7109375" style="98" bestFit="1" customWidth="1"/>
    <col min="1294" max="1536" width="0" style="98" hidden="1"/>
    <col min="1537" max="1537" width="4.140625" style="98" customWidth="1"/>
    <col min="1538" max="1538" width="4.5703125" style="98" customWidth="1"/>
    <col min="1539" max="1539" width="4.140625" style="98" customWidth="1"/>
    <col min="1540" max="1540" width="21.7109375" style="98" customWidth="1"/>
    <col min="1541" max="1541" width="11.140625" style="98" bestFit="1" customWidth="1"/>
    <col min="1542" max="1542" width="10.42578125" style="98" customWidth="1"/>
    <col min="1543" max="1543" width="9.28515625" style="98" customWidth="1"/>
    <col min="1544" max="1544" width="11" style="98" customWidth="1"/>
    <col min="1545" max="1545" width="9.28515625" style="98" customWidth="1"/>
    <col min="1546" max="1546" width="11.140625" style="98" bestFit="1" customWidth="1"/>
    <col min="1547" max="1547" width="4.140625" style="98" customWidth="1"/>
    <col min="1548" max="1548" width="13" style="98" bestFit="1" customWidth="1"/>
    <col min="1549" max="1549" width="11.7109375" style="98" bestFit="1" customWidth="1"/>
    <col min="1550" max="1792" width="0" style="98" hidden="1"/>
    <col min="1793" max="1793" width="4.140625" style="98" customWidth="1"/>
    <col min="1794" max="1794" width="4.5703125" style="98" customWidth="1"/>
    <col min="1795" max="1795" width="4.140625" style="98" customWidth="1"/>
    <col min="1796" max="1796" width="21.7109375" style="98" customWidth="1"/>
    <col min="1797" max="1797" width="11.140625" style="98" bestFit="1" customWidth="1"/>
    <col min="1798" max="1798" width="10.42578125" style="98" customWidth="1"/>
    <col min="1799" max="1799" width="9.28515625" style="98" customWidth="1"/>
    <col min="1800" max="1800" width="11" style="98" customWidth="1"/>
    <col min="1801" max="1801" width="9.28515625" style="98" customWidth="1"/>
    <col min="1802" max="1802" width="11.140625" style="98" bestFit="1" customWidth="1"/>
    <col min="1803" max="1803" width="4.140625" style="98" customWidth="1"/>
    <col min="1804" max="1804" width="13" style="98" bestFit="1" customWidth="1"/>
    <col min="1805" max="1805" width="11.7109375" style="98" bestFit="1" customWidth="1"/>
    <col min="1806" max="2048" width="0" style="98" hidden="1"/>
    <col min="2049" max="2049" width="4.140625" style="98" customWidth="1"/>
    <col min="2050" max="2050" width="4.5703125" style="98" customWidth="1"/>
    <col min="2051" max="2051" width="4.140625" style="98" customWidth="1"/>
    <col min="2052" max="2052" width="21.7109375" style="98" customWidth="1"/>
    <col min="2053" max="2053" width="11.140625" style="98" bestFit="1" customWidth="1"/>
    <col min="2054" max="2054" width="10.42578125" style="98" customWidth="1"/>
    <col min="2055" max="2055" width="9.28515625" style="98" customWidth="1"/>
    <col min="2056" max="2056" width="11" style="98" customWidth="1"/>
    <col min="2057" max="2057" width="9.28515625" style="98" customWidth="1"/>
    <col min="2058" max="2058" width="11.140625" style="98" bestFit="1" customWidth="1"/>
    <col min="2059" max="2059" width="4.140625" style="98" customWidth="1"/>
    <col min="2060" max="2060" width="13" style="98" bestFit="1" customWidth="1"/>
    <col min="2061" max="2061" width="11.7109375" style="98" bestFit="1" customWidth="1"/>
    <col min="2062" max="2304" width="0" style="98" hidden="1"/>
    <col min="2305" max="2305" width="4.140625" style="98" customWidth="1"/>
    <col min="2306" max="2306" width="4.5703125" style="98" customWidth="1"/>
    <col min="2307" max="2307" width="4.140625" style="98" customWidth="1"/>
    <col min="2308" max="2308" width="21.7109375" style="98" customWidth="1"/>
    <col min="2309" max="2309" width="11.140625" style="98" bestFit="1" customWidth="1"/>
    <col min="2310" max="2310" width="10.42578125" style="98" customWidth="1"/>
    <col min="2311" max="2311" width="9.28515625" style="98" customWidth="1"/>
    <col min="2312" max="2312" width="11" style="98" customWidth="1"/>
    <col min="2313" max="2313" width="9.28515625" style="98" customWidth="1"/>
    <col min="2314" max="2314" width="11.140625" style="98" bestFit="1" customWidth="1"/>
    <col min="2315" max="2315" width="4.140625" style="98" customWidth="1"/>
    <col min="2316" max="2316" width="13" style="98" bestFit="1" customWidth="1"/>
    <col min="2317" max="2317" width="11.7109375" style="98" bestFit="1" customWidth="1"/>
    <col min="2318" max="2560" width="0" style="98" hidden="1"/>
    <col min="2561" max="2561" width="4.140625" style="98" customWidth="1"/>
    <col min="2562" max="2562" width="4.5703125" style="98" customWidth="1"/>
    <col min="2563" max="2563" width="4.140625" style="98" customWidth="1"/>
    <col min="2564" max="2564" width="21.7109375" style="98" customWidth="1"/>
    <col min="2565" max="2565" width="11.140625" style="98" bestFit="1" customWidth="1"/>
    <col min="2566" max="2566" width="10.42578125" style="98" customWidth="1"/>
    <col min="2567" max="2567" width="9.28515625" style="98" customWidth="1"/>
    <col min="2568" max="2568" width="11" style="98" customWidth="1"/>
    <col min="2569" max="2569" width="9.28515625" style="98" customWidth="1"/>
    <col min="2570" max="2570" width="11.140625" style="98" bestFit="1" customWidth="1"/>
    <col min="2571" max="2571" width="4.140625" style="98" customWidth="1"/>
    <col min="2572" max="2572" width="13" style="98" bestFit="1" customWidth="1"/>
    <col min="2573" max="2573" width="11.7109375" style="98" bestFit="1" customWidth="1"/>
    <col min="2574" max="2816" width="0" style="98" hidden="1"/>
    <col min="2817" max="2817" width="4.140625" style="98" customWidth="1"/>
    <col min="2818" max="2818" width="4.5703125" style="98" customWidth="1"/>
    <col min="2819" max="2819" width="4.140625" style="98" customWidth="1"/>
    <col min="2820" max="2820" width="21.7109375" style="98" customWidth="1"/>
    <col min="2821" max="2821" width="11.140625" style="98" bestFit="1" customWidth="1"/>
    <col min="2822" max="2822" width="10.42578125" style="98" customWidth="1"/>
    <col min="2823" max="2823" width="9.28515625" style="98" customWidth="1"/>
    <col min="2824" max="2824" width="11" style="98" customWidth="1"/>
    <col min="2825" max="2825" width="9.28515625" style="98" customWidth="1"/>
    <col min="2826" max="2826" width="11.140625" style="98" bestFit="1" customWidth="1"/>
    <col min="2827" max="2827" width="4.140625" style="98" customWidth="1"/>
    <col min="2828" max="2828" width="13" style="98" bestFit="1" customWidth="1"/>
    <col min="2829" max="2829" width="11.7109375" style="98" bestFit="1" customWidth="1"/>
    <col min="2830" max="3072" width="0" style="98" hidden="1"/>
    <col min="3073" max="3073" width="4.140625" style="98" customWidth="1"/>
    <col min="3074" max="3074" width="4.5703125" style="98" customWidth="1"/>
    <col min="3075" max="3075" width="4.140625" style="98" customWidth="1"/>
    <col min="3076" max="3076" width="21.7109375" style="98" customWidth="1"/>
    <col min="3077" max="3077" width="11.140625" style="98" bestFit="1" customWidth="1"/>
    <col min="3078" max="3078" width="10.42578125" style="98" customWidth="1"/>
    <col min="3079" max="3079" width="9.28515625" style="98" customWidth="1"/>
    <col min="3080" max="3080" width="11" style="98" customWidth="1"/>
    <col min="3081" max="3081" width="9.28515625" style="98" customWidth="1"/>
    <col min="3082" max="3082" width="11.140625" style="98" bestFit="1" customWidth="1"/>
    <col min="3083" max="3083" width="4.140625" style="98" customWidth="1"/>
    <col min="3084" max="3084" width="13" style="98" bestFit="1" customWidth="1"/>
    <col min="3085" max="3085" width="11.7109375" style="98" bestFit="1" customWidth="1"/>
    <col min="3086" max="3328" width="0" style="98" hidden="1"/>
    <col min="3329" max="3329" width="4.140625" style="98" customWidth="1"/>
    <col min="3330" max="3330" width="4.5703125" style="98" customWidth="1"/>
    <col min="3331" max="3331" width="4.140625" style="98" customWidth="1"/>
    <col min="3332" max="3332" width="21.7109375" style="98" customWidth="1"/>
    <col min="3333" max="3333" width="11.140625" style="98" bestFit="1" customWidth="1"/>
    <col min="3334" max="3334" width="10.42578125" style="98" customWidth="1"/>
    <col min="3335" max="3335" width="9.28515625" style="98" customWidth="1"/>
    <col min="3336" max="3336" width="11" style="98" customWidth="1"/>
    <col min="3337" max="3337" width="9.28515625" style="98" customWidth="1"/>
    <col min="3338" max="3338" width="11.140625" style="98" bestFit="1" customWidth="1"/>
    <col min="3339" max="3339" width="4.140625" style="98" customWidth="1"/>
    <col min="3340" max="3340" width="13" style="98" bestFit="1" customWidth="1"/>
    <col min="3341" max="3341" width="11.7109375" style="98" bestFit="1" customWidth="1"/>
    <col min="3342" max="3584" width="0" style="98" hidden="1"/>
    <col min="3585" max="3585" width="4.140625" style="98" customWidth="1"/>
    <col min="3586" max="3586" width="4.5703125" style="98" customWidth="1"/>
    <col min="3587" max="3587" width="4.140625" style="98" customWidth="1"/>
    <col min="3588" max="3588" width="21.7109375" style="98" customWidth="1"/>
    <col min="3589" max="3589" width="11.140625" style="98" bestFit="1" customWidth="1"/>
    <col min="3590" max="3590" width="10.42578125" style="98" customWidth="1"/>
    <col min="3591" max="3591" width="9.28515625" style="98" customWidth="1"/>
    <col min="3592" max="3592" width="11" style="98" customWidth="1"/>
    <col min="3593" max="3593" width="9.28515625" style="98" customWidth="1"/>
    <col min="3594" max="3594" width="11.140625" style="98" bestFit="1" customWidth="1"/>
    <col min="3595" max="3595" width="4.140625" style="98" customWidth="1"/>
    <col min="3596" max="3596" width="13" style="98" bestFit="1" customWidth="1"/>
    <col min="3597" max="3597" width="11.7109375" style="98" bestFit="1" customWidth="1"/>
    <col min="3598" max="3840" width="0" style="98" hidden="1"/>
    <col min="3841" max="3841" width="4.140625" style="98" customWidth="1"/>
    <col min="3842" max="3842" width="4.5703125" style="98" customWidth="1"/>
    <col min="3843" max="3843" width="4.140625" style="98" customWidth="1"/>
    <col min="3844" max="3844" width="21.7109375" style="98" customWidth="1"/>
    <col min="3845" max="3845" width="11.140625" style="98" bestFit="1" customWidth="1"/>
    <col min="3846" max="3846" width="10.42578125" style="98" customWidth="1"/>
    <col min="3847" max="3847" width="9.28515625" style="98" customWidth="1"/>
    <col min="3848" max="3848" width="11" style="98" customWidth="1"/>
    <col min="3849" max="3849" width="9.28515625" style="98" customWidth="1"/>
    <col min="3850" max="3850" width="11.140625" style="98" bestFit="1" customWidth="1"/>
    <col min="3851" max="3851" width="4.140625" style="98" customWidth="1"/>
    <col min="3852" max="3852" width="13" style="98" bestFit="1" customWidth="1"/>
    <col min="3853" max="3853" width="11.7109375" style="98" bestFit="1" customWidth="1"/>
    <col min="3854" max="4096" width="0" style="98" hidden="1"/>
    <col min="4097" max="4097" width="4.140625" style="98" customWidth="1"/>
    <col min="4098" max="4098" width="4.5703125" style="98" customWidth="1"/>
    <col min="4099" max="4099" width="4.140625" style="98" customWidth="1"/>
    <col min="4100" max="4100" width="21.7109375" style="98" customWidth="1"/>
    <col min="4101" max="4101" width="11.140625" style="98" bestFit="1" customWidth="1"/>
    <col min="4102" max="4102" width="10.42578125" style="98" customWidth="1"/>
    <col min="4103" max="4103" width="9.28515625" style="98" customWidth="1"/>
    <col min="4104" max="4104" width="11" style="98" customWidth="1"/>
    <col min="4105" max="4105" width="9.28515625" style="98" customWidth="1"/>
    <col min="4106" max="4106" width="11.140625" style="98" bestFit="1" customWidth="1"/>
    <col min="4107" max="4107" width="4.140625" style="98" customWidth="1"/>
    <col min="4108" max="4108" width="13" style="98" bestFit="1" customWidth="1"/>
    <col min="4109" max="4109" width="11.7109375" style="98" bestFit="1" customWidth="1"/>
    <col min="4110" max="4352" width="0" style="98" hidden="1"/>
    <col min="4353" max="4353" width="4.140625" style="98" customWidth="1"/>
    <col min="4354" max="4354" width="4.5703125" style="98" customWidth="1"/>
    <col min="4355" max="4355" width="4.140625" style="98" customWidth="1"/>
    <col min="4356" max="4356" width="21.7109375" style="98" customWidth="1"/>
    <col min="4357" max="4357" width="11.140625" style="98" bestFit="1" customWidth="1"/>
    <col min="4358" max="4358" width="10.42578125" style="98" customWidth="1"/>
    <col min="4359" max="4359" width="9.28515625" style="98" customWidth="1"/>
    <col min="4360" max="4360" width="11" style="98" customWidth="1"/>
    <col min="4361" max="4361" width="9.28515625" style="98" customWidth="1"/>
    <col min="4362" max="4362" width="11.140625" style="98" bestFit="1" customWidth="1"/>
    <col min="4363" max="4363" width="4.140625" style="98" customWidth="1"/>
    <col min="4364" max="4364" width="13" style="98" bestFit="1" customWidth="1"/>
    <col min="4365" max="4365" width="11.7109375" style="98" bestFit="1" customWidth="1"/>
    <col min="4366" max="4608" width="0" style="98" hidden="1"/>
    <col min="4609" max="4609" width="4.140625" style="98" customWidth="1"/>
    <col min="4610" max="4610" width="4.5703125" style="98" customWidth="1"/>
    <col min="4611" max="4611" width="4.140625" style="98" customWidth="1"/>
    <col min="4612" max="4612" width="21.7109375" style="98" customWidth="1"/>
    <col min="4613" max="4613" width="11.140625" style="98" bestFit="1" customWidth="1"/>
    <col min="4614" max="4614" width="10.42578125" style="98" customWidth="1"/>
    <col min="4615" max="4615" width="9.28515625" style="98" customWidth="1"/>
    <col min="4616" max="4616" width="11" style="98" customWidth="1"/>
    <col min="4617" max="4617" width="9.28515625" style="98" customWidth="1"/>
    <col min="4618" max="4618" width="11.140625" style="98" bestFit="1" customWidth="1"/>
    <col min="4619" max="4619" width="4.140625" style="98" customWidth="1"/>
    <col min="4620" max="4620" width="13" style="98" bestFit="1" customWidth="1"/>
    <col min="4621" max="4621" width="11.7109375" style="98" bestFit="1" customWidth="1"/>
    <col min="4622" max="4864" width="0" style="98" hidden="1"/>
    <col min="4865" max="4865" width="4.140625" style="98" customWidth="1"/>
    <col min="4866" max="4866" width="4.5703125" style="98" customWidth="1"/>
    <col min="4867" max="4867" width="4.140625" style="98" customWidth="1"/>
    <col min="4868" max="4868" width="21.7109375" style="98" customWidth="1"/>
    <col min="4869" max="4869" width="11.140625" style="98" bestFit="1" customWidth="1"/>
    <col min="4870" max="4870" width="10.42578125" style="98" customWidth="1"/>
    <col min="4871" max="4871" width="9.28515625" style="98" customWidth="1"/>
    <col min="4872" max="4872" width="11" style="98" customWidth="1"/>
    <col min="4873" max="4873" width="9.28515625" style="98" customWidth="1"/>
    <col min="4874" max="4874" width="11.140625" style="98" bestFit="1" customWidth="1"/>
    <col min="4875" max="4875" width="4.140625" style="98" customWidth="1"/>
    <col min="4876" max="4876" width="13" style="98" bestFit="1" customWidth="1"/>
    <col min="4877" max="4877" width="11.7109375" style="98" bestFit="1" customWidth="1"/>
    <col min="4878" max="5120" width="0" style="98" hidden="1"/>
    <col min="5121" max="5121" width="4.140625" style="98" customWidth="1"/>
    <col min="5122" max="5122" width="4.5703125" style="98" customWidth="1"/>
    <col min="5123" max="5123" width="4.140625" style="98" customWidth="1"/>
    <col min="5124" max="5124" width="21.7109375" style="98" customWidth="1"/>
    <col min="5125" max="5125" width="11.140625" style="98" bestFit="1" customWidth="1"/>
    <col min="5126" max="5126" width="10.42578125" style="98" customWidth="1"/>
    <col min="5127" max="5127" width="9.28515625" style="98" customWidth="1"/>
    <col min="5128" max="5128" width="11" style="98" customWidth="1"/>
    <col min="5129" max="5129" width="9.28515625" style="98" customWidth="1"/>
    <col min="5130" max="5130" width="11.140625" style="98" bestFit="1" customWidth="1"/>
    <col min="5131" max="5131" width="4.140625" style="98" customWidth="1"/>
    <col min="5132" max="5132" width="13" style="98" bestFit="1" customWidth="1"/>
    <col min="5133" max="5133" width="11.7109375" style="98" bestFit="1" customWidth="1"/>
    <col min="5134" max="5376" width="0" style="98" hidden="1"/>
    <col min="5377" max="5377" width="4.140625" style="98" customWidth="1"/>
    <col min="5378" max="5378" width="4.5703125" style="98" customWidth="1"/>
    <col min="5379" max="5379" width="4.140625" style="98" customWidth="1"/>
    <col min="5380" max="5380" width="21.7109375" style="98" customWidth="1"/>
    <col min="5381" max="5381" width="11.140625" style="98" bestFit="1" customWidth="1"/>
    <col min="5382" max="5382" width="10.42578125" style="98" customWidth="1"/>
    <col min="5383" max="5383" width="9.28515625" style="98" customWidth="1"/>
    <col min="5384" max="5384" width="11" style="98" customWidth="1"/>
    <col min="5385" max="5385" width="9.28515625" style="98" customWidth="1"/>
    <col min="5386" max="5386" width="11.140625" style="98" bestFit="1" customWidth="1"/>
    <col min="5387" max="5387" width="4.140625" style="98" customWidth="1"/>
    <col min="5388" max="5388" width="13" style="98" bestFit="1" customWidth="1"/>
    <col min="5389" max="5389" width="11.7109375" style="98" bestFit="1" customWidth="1"/>
    <col min="5390" max="5632" width="0" style="98" hidden="1"/>
    <col min="5633" max="5633" width="4.140625" style="98" customWidth="1"/>
    <col min="5634" max="5634" width="4.5703125" style="98" customWidth="1"/>
    <col min="5635" max="5635" width="4.140625" style="98" customWidth="1"/>
    <col min="5636" max="5636" width="21.7109375" style="98" customWidth="1"/>
    <col min="5637" max="5637" width="11.140625" style="98" bestFit="1" customWidth="1"/>
    <col min="5638" max="5638" width="10.42578125" style="98" customWidth="1"/>
    <col min="5639" max="5639" width="9.28515625" style="98" customWidth="1"/>
    <col min="5640" max="5640" width="11" style="98" customWidth="1"/>
    <col min="5641" max="5641" width="9.28515625" style="98" customWidth="1"/>
    <col min="5642" max="5642" width="11.140625" style="98" bestFit="1" customWidth="1"/>
    <col min="5643" max="5643" width="4.140625" style="98" customWidth="1"/>
    <col min="5644" max="5644" width="13" style="98" bestFit="1" customWidth="1"/>
    <col min="5645" max="5645" width="11.7109375" style="98" bestFit="1" customWidth="1"/>
    <col min="5646" max="5888" width="0" style="98" hidden="1"/>
    <col min="5889" max="5889" width="4.140625" style="98" customWidth="1"/>
    <col min="5890" max="5890" width="4.5703125" style="98" customWidth="1"/>
    <col min="5891" max="5891" width="4.140625" style="98" customWidth="1"/>
    <col min="5892" max="5892" width="21.7109375" style="98" customWidth="1"/>
    <col min="5893" max="5893" width="11.140625" style="98" bestFit="1" customWidth="1"/>
    <col min="5894" max="5894" width="10.42578125" style="98" customWidth="1"/>
    <col min="5895" max="5895" width="9.28515625" style="98" customWidth="1"/>
    <col min="5896" max="5896" width="11" style="98" customWidth="1"/>
    <col min="5897" max="5897" width="9.28515625" style="98" customWidth="1"/>
    <col min="5898" max="5898" width="11.140625" style="98" bestFit="1" customWidth="1"/>
    <col min="5899" max="5899" width="4.140625" style="98" customWidth="1"/>
    <col min="5900" max="5900" width="13" style="98" bestFit="1" customWidth="1"/>
    <col min="5901" max="5901" width="11.7109375" style="98" bestFit="1" customWidth="1"/>
    <col min="5902" max="6144" width="0" style="98" hidden="1"/>
    <col min="6145" max="6145" width="4.140625" style="98" customWidth="1"/>
    <col min="6146" max="6146" width="4.5703125" style="98" customWidth="1"/>
    <col min="6147" max="6147" width="4.140625" style="98" customWidth="1"/>
    <col min="6148" max="6148" width="21.7109375" style="98" customWidth="1"/>
    <col min="6149" max="6149" width="11.140625" style="98" bestFit="1" customWidth="1"/>
    <col min="6150" max="6150" width="10.42578125" style="98" customWidth="1"/>
    <col min="6151" max="6151" width="9.28515625" style="98" customWidth="1"/>
    <col min="6152" max="6152" width="11" style="98" customWidth="1"/>
    <col min="6153" max="6153" width="9.28515625" style="98" customWidth="1"/>
    <col min="6154" max="6154" width="11.140625" style="98" bestFit="1" customWidth="1"/>
    <col min="6155" max="6155" width="4.140625" style="98" customWidth="1"/>
    <col min="6156" max="6156" width="13" style="98" bestFit="1" customWidth="1"/>
    <col min="6157" max="6157" width="11.7109375" style="98" bestFit="1" customWidth="1"/>
    <col min="6158" max="6400" width="0" style="98" hidden="1"/>
    <col min="6401" max="6401" width="4.140625" style="98" customWidth="1"/>
    <col min="6402" max="6402" width="4.5703125" style="98" customWidth="1"/>
    <col min="6403" max="6403" width="4.140625" style="98" customWidth="1"/>
    <col min="6404" max="6404" width="21.7109375" style="98" customWidth="1"/>
    <col min="6405" max="6405" width="11.140625" style="98" bestFit="1" customWidth="1"/>
    <col min="6406" max="6406" width="10.42578125" style="98" customWidth="1"/>
    <col min="6407" max="6407" width="9.28515625" style="98" customWidth="1"/>
    <col min="6408" max="6408" width="11" style="98" customWidth="1"/>
    <col min="6409" max="6409" width="9.28515625" style="98" customWidth="1"/>
    <col min="6410" max="6410" width="11.140625" style="98" bestFit="1" customWidth="1"/>
    <col min="6411" max="6411" width="4.140625" style="98" customWidth="1"/>
    <col min="6412" max="6412" width="13" style="98" bestFit="1" customWidth="1"/>
    <col min="6413" max="6413" width="11.7109375" style="98" bestFit="1" customWidth="1"/>
    <col min="6414" max="6656" width="0" style="98" hidden="1"/>
    <col min="6657" max="6657" width="4.140625" style="98" customWidth="1"/>
    <col min="6658" max="6658" width="4.5703125" style="98" customWidth="1"/>
    <col min="6659" max="6659" width="4.140625" style="98" customWidth="1"/>
    <col min="6660" max="6660" width="21.7109375" style="98" customWidth="1"/>
    <col min="6661" max="6661" width="11.140625" style="98" bestFit="1" customWidth="1"/>
    <col min="6662" max="6662" width="10.42578125" style="98" customWidth="1"/>
    <col min="6663" max="6663" width="9.28515625" style="98" customWidth="1"/>
    <col min="6664" max="6664" width="11" style="98" customWidth="1"/>
    <col min="6665" max="6665" width="9.28515625" style="98" customWidth="1"/>
    <col min="6666" max="6666" width="11.140625" style="98" bestFit="1" customWidth="1"/>
    <col min="6667" max="6667" width="4.140625" style="98" customWidth="1"/>
    <col min="6668" max="6668" width="13" style="98" bestFit="1" customWidth="1"/>
    <col min="6669" max="6669" width="11.7109375" style="98" bestFit="1" customWidth="1"/>
    <col min="6670" max="6912" width="0" style="98" hidden="1"/>
    <col min="6913" max="6913" width="4.140625" style="98" customWidth="1"/>
    <col min="6914" max="6914" width="4.5703125" style="98" customWidth="1"/>
    <col min="6915" max="6915" width="4.140625" style="98" customWidth="1"/>
    <col min="6916" max="6916" width="21.7109375" style="98" customWidth="1"/>
    <col min="6917" max="6917" width="11.140625" style="98" bestFit="1" customWidth="1"/>
    <col min="6918" max="6918" width="10.42578125" style="98" customWidth="1"/>
    <col min="6919" max="6919" width="9.28515625" style="98" customWidth="1"/>
    <col min="6920" max="6920" width="11" style="98" customWidth="1"/>
    <col min="6921" max="6921" width="9.28515625" style="98" customWidth="1"/>
    <col min="6922" max="6922" width="11.140625" style="98" bestFit="1" customWidth="1"/>
    <col min="6923" max="6923" width="4.140625" style="98" customWidth="1"/>
    <col min="6924" max="6924" width="13" style="98" bestFit="1" customWidth="1"/>
    <col min="6925" max="6925" width="11.7109375" style="98" bestFit="1" customWidth="1"/>
    <col min="6926" max="7168" width="0" style="98" hidden="1"/>
    <col min="7169" max="7169" width="4.140625" style="98" customWidth="1"/>
    <col min="7170" max="7170" width="4.5703125" style="98" customWidth="1"/>
    <col min="7171" max="7171" width="4.140625" style="98" customWidth="1"/>
    <col min="7172" max="7172" width="21.7109375" style="98" customWidth="1"/>
    <col min="7173" max="7173" width="11.140625" style="98" bestFit="1" customWidth="1"/>
    <col min="7174" max="7174" width="10.42578125" style="98" customWidth="1"/>
    <col min="7175" max="7175" width="9.28515625" style="98" customWidth="1"/>
    <col min="7176" max="7176" width="11" style="98" customWidth="1"/>
    <col min="7177" max="7177" width="9.28515625" style="98" customWidth="1"/>
    <col min="7178" max="7178" width="11.140625" style="98" bestFit="1" customWidth="1"/>
    <col min="7179" max="7179" width="4.140625" style="98" customWidth="1"/>
    <col min="7180" max="7180" width="13" style="98" bestFit="1" customWidth="1"/>
    <col min="7181" max="7181" width="11.7109375" style="98" bestFit="1" customWidth="1"/>
    <col min="7182" max="7424" width="0" style="98" hidden="1"/>
    <col min="7425" max="7425" width="4.140625" style="98" customWidth="1"/>
    <col min="7426" max="7426" width="4.5703125" style="98" customWidth="1"/>
    <col min="7427" max="7427" width="4.140625" style="98" customWidth="1"/>
    <col min="7428" max="7428" width="21.7109375" style="98" customWidth="1"/>
    <col min="7429" max="7429" width="11.140625" style="98" bestFit="1" customWidth="1"/>
    <col min="7430" max="7430" width="10.42578125" style="98" customWidth="1"/>
    <col min="7431" max="7431" width="9.28515625" style="98" customWidth="1"/>
    <col min="7432" max="7432" width="11" style="98" customWidth="1"/>
    <col min="7433" max="7433" width="9.28515625" style="98" customWidth="1"/>
    <col min="7434" max="7434" width="11.140625" style="98" bestFit="1" customWidth="1"/>
    <col min="7435" max="7435" width="4.140625" style="98" customWidth="1"/>
    <col min="7436" max="7436" width="13" style="98" bestFit="1" customWidth="1"/>
    <col min="7437" max="7437" width="11.7109375" style="98" bestFit="1" customWidth="1"/>
    <col min="7438" max="7680" width="0" style="98" hidden="1"/>
    <col min="7681" max="7681" width="4.140625" style="98" customWidth="1"/>
    <col min="7682" max="7682" width="4.5703125" style="98" customWidth="1"/>
    <col min="7683" max="7683" width="4.140625" style="98" customWidth="1"/>
    <col min="7684" max="7684" width="21.7109375" style="98" customWidth="1"/>
    <col min="7685" max="7685" width="11.140625" style="98" bestFit="1" customWidth="1"/>
    <col min="7686" max="7686" width="10.42578125" style="98" customWidth="1"/>
    <col min="7687" max="7687" width="9.28515625" style="98" customWidth="1"/>
    <col min="7688" max="7688" width="11" style="98" customWidth="1"/>
    <col min="7689" max="7689" width="9.28515625" style="98" customWidth="1"/>
    <col min="7690" max="7690" width="11.140625" style="98" bestFit="1" customWidth="1"/>
    <col min="7691" max="7691" width="4.140625" style="98" customWidth="1"/>
    <col min="7692" max="7692" width="13" style="98" bestFit="1" customWidth="1"/>
    <col min="7693" max="7693" width="11.7109375" style="98" bestFit="1" customWidth="1"/>
    <col min="7694" max="7936" width="0" style="98" hidden="1"/>
    <col min="7937" max="7937" width="4.140625" style="98" customWidth="1"/>
    <col min="7938" max="7938" width="4.5703125" style="98" customWidth="1"/>
    <col min="7939" max="7939" width="4.140625" style="98" customWidth="1"/>
    <col min="7940" max="7940" width="21.7109375" style="98" customWidth="1"/>
    <col min="7941" max="7941" width="11.140625" style="98" bestFit="1" customWidth="1"/>
    <col min="7942" max="7942" width="10.42578125" style="98" customWidth="1"/>
    <col min="7943" max="7943" width="9.28515625" style="98" customWidth="1"/>
    <col min="7944" max="7944" width="11" style="98" customWidth="1"/>
    <col min="7945" max="7945" width="9.28515625" style="98" customWidth="1"/>
    <col min="7946" max="7946" width="11.140625" style="98" bestFit="1" customWidth="1"/>
    <col min="7947" max="7947" width="4.140625" style="98" customWidth="1"/>
    <col min="7948" max="7948" width="13" style="98" bestFit="1" customWidth="1"/>
    <col min="7949" max="7949" width="11.7109375" style="98" bestFit="1" customWidth="1"/>
    <col min="7950" max="8192" width="0" style="98" hidden="1"/>
    <col min="8193" max="8193" width="4.140625" style="98" customWidth="1"/>
    <col min="8194" max="8194" width="4.5703125" style="98" customWidth="1"/>
    <col min="8195" max="8195" width="4.140625" style="98" customWidth="1"/>
    <col min="8196" max="8196" width="21.7109375" style="98" customWidth="1"/>
    <col min="8197" max="8197" width="11.140625" style="98" bestFit="1" customWidth="1"/>
    <col min="8198" max="8198" width="10.42578125" style="98" customWidth="1"/>
    <col min="8199" max="8199" width="9.28515625" style="98" customWidth="1"/>
    <col min="8200" max="8200" width="11" style="98" customWidth="1"/>
    <col min="8201" max="8201" width="9.28515625" style="98" customWidth="1"/>
    <col min="8202" max="8202" width="11.140625" style="98" bestFit="1" customWidth="1"/>
    <col min="8203" max="8203" width="4.140625" style="98" customWidth="1"/>
    <col min="8204" max="8204" width="13" style="98" bestFit="1" customWidth="1"/>
    <col min="8205" max="8205" width="11.7109375" style="98" bestFit="1" customWidth="1"/>
    <col min="8206" max="8448" width="0" style="98" hidden="1"/>
    <col min="8449" max="8449" width="4.140625" style="98" customWidth="1"/>
    <col min="8450" max="8450" width="4.5703125" style="98" customWidth="1"/>
    <col min="8451" max="8451" width="4.140625" style="98" customWidth="1"/>
    <col min="8452" max="8452" width="21.7109375" style="98" customWidth="1"/>
    <col min="8453" max="8453" width="11.140625" style="98" bestFit="1" customWidth="1"/>
    <col min="8454" max="8454" width="10.42578125" style="98" customWidth="1"/>
    <col min="8455" max="8455" width="9.28515625" style="98" customWidth="1"/>
    <col min="8456" max="8456" width="11" style="98" customWidth="1"/>
    <col min="8457" max="8457" width="9.28515625" style="98" customWidth="1"/>
    <col min="8458" max="8458" width="11.140625" style="98" bestFit="1" customWidth="1"/>
    <col min="8459" max="8459" width="4.140625" style="98" customWidth="1"/>
    <col min="8460" max="8460" width="13" style="98" bestFit="1" customWidth="1"/>
    <col min="8461" max="8461" width="11.7109375" style="98" bestFit="1" customWidth="1"/>
    <col min="8462" max="8704" width="0" style="98" hidden="1"/>
    <col min="8705" max="8705" width="4.140625" style="98" customWidth="1"/>
    <col min="8706" max="8706" width="4.5703125" style="98" customWidth="1"/>
    <col min="8707" max="8707" width="4.140625" style="98" customWidth="1"/>
    <col min="8708" max="8708" width="21.7109375" style="98" customWidth="1"/>
    <col min="8709" max="8709" width="11.140625" style="98" bestFit="1" customWidth="1"/>
    <col min="8710" max="8710" width="10.42578125" style="98" customWidth="1"/>
    <col min="8711" max="8711" width="9.28515625" style="98" customWidth="1"/>
    <col min="8712" max="8712" width="11" style="98" customWidth="1"/>
    <col min="8713" max="8713" width="9.28515625" style="98" customWidth="1"/>
    <col min="8714" max="8714" width="11.140625" style="98" bestFit="1" customWidth="1"/>
    <col min="8715" max="8715" width="4.140625" style="98" customWidth="1"/>
    <col min="8716" max="8716" width="13" style="98" bestFit="1" customWidth="1"/>
    <col min="8717" max="8717" width="11.7109375" style="98" bestFit="1" customWidth="1"/>
    <col min="8718" max="8960" width="0" style="98" hidden="1"/>
    <col min="8961" max="8961" width="4.140625" style="98" customWidth="1"/>
    <col min="8962" max="8962" width="4.5703125" style="98" customWidth="1"/>
    <col min="8963" max="8963" width="4.140625" style="98" customWidth="1"/>
    <col min="8964" max="8964" width="21.7109375" style="98" customWidth="1"/>
    <col min="8965" max="8965" width="11.140625" style="98" bestFit="1" customWidth="1"/>
    <col min="8966" max="8966" width="10.42578125" style="98" customWidth="1"/>
    <col min="8967" max="8967" width="9.28515625" style="98" customWidth="1"/>
    <col min="8968" max="8968" width="11" style="98" customWidth="1"/>
    <col min="8969" max="8969" width="9.28515625" style="98" customWidth="1"/>
    <col min="8970" max="8970" width="11.140625" style="98" bestFit="1" customWidth="1"/>
    <col min="8971" max="8971" width="4.140625" style="98" customWidth="1"/>
    <col min="8972" max="8972" width="13" style="98" bestFit="1" customWidth="1"/>
    <col min="8973" max="8973" width="11.7109375" style="98" bestFit="1" customWidth="1"/>
    <col min="8974" max="9216" width="0" style="98" hidden="1"/>
    <col min="9217" max="9217" width="4.140625" style="98" customWidth="1"/>
    <col min="9218" max="9218" width="4.5703125" style="98" customWidth="1"/>
    <col min="9219" max="9219" width="4.140625" style="98" customWidth="1"/>
    <col min="9220" max="9220" width="21.7109375" style="98" customWidth="1"/>
    <col min="9221" max="9221" width="11.140625" style="98" bestFit="1" customWidth="1"/>
    <col min="9222" max="9222" width="10.42578125" style="98" customWidth="1"/>
    <col min="9223" max="9223" width="9.28515625" style="98" customWidth="1"/>
    <col min="9224" max="9224" width="11" style="98" customWidth="1"/>
    <col min="9225" max="9225" width="9.28515625" style="98" customWidth="1"/>
    <col min="9226" max="9226" width="11.140625" style="98" bestFit="1" customWidth="1"/>
    <col min="9227" max="9227" width="4.140625" style="98" customWidth="1"/>
    <col min="9228" max="9228" width="13" style="98" bestFit="1" customWidth="1"/>
    <col min="9229" max="9229" width="11.7109375" style="98" bestFit="1" customWidth="1"/>
    <col min="9230" max="9472" width="0" style="98" hidden="1"/>
    <col min="9473" max="9473" width="4.140625" style="98" customWidth="1"/>
    <col min="9474" max="9474" width="4.5703125" style="98" customWidth="1"/>
    <col min="9475" max="9475" width="4.140625" style="98" customWidth="1"/>
    <col min="9476" max="9476" width="21.7109375" style="98" customWidth="1"/>
    <col min="9477" max="9477" width="11.140625" style="98" bestFit="1" customWidth="1"/>
    <col min="9478" max="9478" width="10.42578125" style="98" customWidth="1"/>
    <col min="9479" max="9479" width="9.28515625" style="98" customWidth="1"/>
    <col min="9480" max="9480" width="11" style="98" customWidth="1"/>
    <col min="9481" max="9481" width="9.28515625" style="98" customWidth="1"/>
    <col min="9482" max="9482" width="11.140625" style="98" bestFit="1" customWidth="1"/>
    <col min="9483" max="9483" width="4.140625" style="98" customWidth="1"/>
    <col min="9484" max="9484" width="13" style="98" bestFit="1" customWidth="1"/>
    <col min="9485" max="9485" width="11.7109375" style="98" bestFit="1" customWidth="1"/>
    <col min="9486" max="9728" width="0" style="98" hidden="1"/>
    <col min="9729" max="9729" width="4.140625" style="98" customWidth="1"/>
    <col min="9730" max="9730" width="4.5703125" style="98" customWidth="1"/>
    <col min="9731" max="9731" width="4.140625" style="98" customWidth="1"/>
    <col min="9732" max="9732" width="21.7109375" style="98" customWidth="1"/>
    <col min="9733" max="9733" width="11.140625" style="98" bestFit="1" customWidth="1"/>
    <col min="9734" max="9734" width="10.42578125" style="98" customWidth="1"/>
    <col min="9735" max="9735" width="9.28515625" style="98" customWidth="1"/>
    <col min="9736" max="9736" width="11" style="98" customWidth="1"/>
    <col min="9737" max="9737" width="9.28515625" style="98" customWidth="1"/>
    <col min="9738" max="9738" width="11.140625" style="98" bestFit="1" customWidth="1"/>
    <col min="9739" max="9739" width="4.140625" style="98" customWidth="1"/>
    <col min="9740" max="9740" width="13" style="98" bestFit="1" customWidth="1"/>
    <col min="9741" max="9741" width="11.7109375" style="98" bestFit="1" customWidth="1"/>
    <col min="9742" max="9984" width="0" style="98" hidden="1"/>
    <col min="9985" max="9985" width="4.140625" style="98" customWidth="1"/>
    <col min="9986" max="9986" width="4.5703125" style="98" customWidth="1"/>
    <col min="9987" max="9987" width="4.140625" style="98" customWidth="1"/>
    <col min="9988" max="9988" width="21.7109375" style="98" customWidth="1"/>
    <col min="9989" max="9989" width="11.140625" style="98" bestFit="1" customWidth="1"/>
    <col min="9990" max="9990" width="10.42578125" style="98" customWidth="1"/>
    <col min="9991" max="9991" width="9.28515625" style="98" customWidth="1"/>
    <col min="9992" max="9992" width="11" style="98" customWidth="1"/>
    <col min="9993" max="9993" width="9.28515625" style="98" customWidth="1"/>
    <col min="9994" max="9994" width="11.140625" style="98" bestFit="1" customWidth="1"/>
    <col min="9995" max="9995" width="4.140625" style="98" customWidth="1"/>
    <col min="9996" max="9996" width="13" style="98" bestFit="1" customWidth="1"/>
    <col min="9997" max="9997" width="11.7109375" style="98" bestFit="1" customWidth="1"/>
    <col min="9998" max="10240" width="0" style="98" hidden="1"/>
    <col min="10241" max="10241" width="4.140625" style="98" customWidth="1"/>
    <col min="10242" max="10242" width="4.5703125" style="98" customWidth="1"/>
    <col min="10243" max="10243" width="4.140625" style="98" customWidth="1"/>
    <col min="10244" max="10244" width="21.7109375" style="98" customWidth="1"/>
    <col min="10245" max="10245" width="11.140625" style="98" bestFit="1" customWidth="1"/>
    <col min="10246" max="10246" width="10.42578125" style="98" customWidth="1"/>
    <col min="10247" max="10247" width="9.28515625" style="98" customWidth="1"/>
    <col min="10248" max="10248" width="11" style="98" customWidth="1"/>
    <col min="10249" max="10249" width="9.28515625" style="98" customWidth="1"/>
    <col min="10250" max="10250" width="11.140625" style="98" bestFit="1" customWidth="1"/>
    <col min="10251" max="10251" width="4.140625" style="98" customWidth="1"/>
    <col min="10252" max="10252" width="13" style="98" bestFit="1" customWidth="1"/>
    <col min="10253" max="10253" width="11.7109375" style="98" bestFit="1" customWidth="1"/>
    <col min="10254" max="10496" width="0" style="98" hidden="1"/>
    <col min="10497" max="10497" width="4.140625" style="98" customWidth="1"/>
    <col min="10498" max="10498" width="4.5703125" style="98" customWidth="1"/>
    <col min="10499" max="10499" width="4.140625" style="98" customWidth="1"/>
    <col min="10500" max="10500" width="21.7109375" style="98" customWidth="1"/>
    <col min="10501" max="10501" width="11.140625" style="98" bestFit="1" customWidth="1"/>
    <col min="10502" max="10502" width="10.42578125" style="98" customWidth="1"/>
    <col min="10503" max="10503" width="9.28515625" style="98" customWidth="1"/>
    <col min="10504" max="10504" width="11" style="98" customWidth="1"/>
    <col min="10505" max="10505" width="9.28515625" style="98" customWidth="1"/>
    <col min="10506" max="10506" width="11.140625" style="98" bestFit="1" customWidth="1"/>
    <col min="10507" max="10507" width="4.140625" style="98" customWidth="1"/>
    <col min="10508" max="10508" width="13" style="98" bestFit="1" customWidth="1"/>
    <col min="10509" max="10509" width="11.7109375" style="98" bestFit="1" customWidth="1"/>
    <col min="10510" max="10752" width="0" style="98" hidden="1"/>
    <col min="10753" max="10753" width="4.140625" style="98" customWidth="1"/>
    <col min="10754" max="10754" width="4.5703125" style="98" customWidth="1"/>
    <col min="10755" max="10755" width="4.140625" style="98" customWidth="1"/>
    <col min="10756" max="10756" width="21.7109375" style="98" customWidth="1"/>
    <col min="10757" max="10757" width="11.140625" style="98" bestFit="1" customWidth="1"/>
    <col min="10758" max="10758" width="10.42578125" style="98" customWidth="1"/>
    <col min="10759" max="10759" width="9.28515625" style="98" customWidth="1"/>
    <col min="10760" max="10760" width="11" style="98" customWidth="1"/>
    <col min="10761" max="10761" width="9.28515625" style="98" customWidth="1"/>
    <col min="10762" max="10762" width="11.140625" style="98" bestFit="1" customWidth="1"/>
    <col min="10763" max="10763" width="4.140625" style="98" customWidth="1"/>
    <col min="10764" max="10764" width="13" style="98" bestFit="1" customWidth="1"/>
    <col min="10765" max="10765" width="11.7109375" style="98" bestFit="1" customWidth="1"/>
    <col min="10766" max="11008" width="0" style="98" hidden="1"/>
    <col min="11009" max="11009" width="4.140625" style="98" customWidth="1"/>
    <col min="11010" max="11010" width="4.5703125" style="98" customWidth="1"/>
    <col min="11011" max="11011" width="4.140625" style="98" customWidth="1"/>
    <col min="11012" max="11012" width="21.7109375" style="98" customWidth="1"/>
    <col min="11013" max="11013" width="11.140625" style="98" bestFit="1" customWidth="1"/>
    <col min="11014" max="11014" width="10.42578125" style="98" customWidth="1"/>
    <col min="11015" max="11015" width="9.28515625" style="98" customWidth="1"/>
    <col min="11016" max="11016" width="11" style="98" customWidth="1"/>
    <col min="11017" max="11017" width="9.28515625" style="98" customWidth="1"/>
    <col min="11018" max="11018" width="11.140625" style="98" bestFit="1" customWidth="1"/>
    <col min="11019" max="11019" width="4.140625" style="98" customWidth="1"/>
    <col min="11020" max="11020" width="13" style="98" bestFit="1" customWidth="1"/>
    <col min="11021" max="11021" width="11.7109375" style="98" bestFit="1" customWidth="1"/>
    <col min="11022" max="11264" width="0" style="98" hidden="1"/>
    <col min="11265" max="11265" width="4.140625" style="98" customWidth="1"/>
    <col min="11266" max="11266" width="4.5703125" style="98" customWidth="1"/>
    <col min="11267" max="11267" width="4.140625" style="98" customWidth="1"/>
    <col min="11268" max="11268" width="21.7109375" style="98" customWidth="1"/>
    <col min="11269" max="11269" width="11.140625" style="98" bestFit="1" customWidth="1"/>
    <col min="11270" max="11270" width="10.42578125" style="98" customWidth="1"/>
    <col min="11271" max="11271" width="9.28515625" style="98" customWidth="1"/>
    <col min="11272" max="11272" width="11" style="98" customWidth="1"/>
    <col min="11273" max="11273" width="9.28515625" style="98" customWidth="1"/>
    <col min="11274" max="11274" width="11.140625" style="98" bestFit="1" customWidth="1"/>
    <col min="11275" max="11275" width="4.140625" style="98" customWidth="1"/>
    <col min="11276" max="11276" width="13" style="98" bestFit="1" customWidth="1"/>
    <col min="11277" max="11277" width="11.7109375" style="98" bestFit="1" customWidth="1"/>
    <col min="11278" max="11520" width="0" style="98" hidden="1"/>
    <col min="11521" max="11521" width="4.140625" style="98" customWidth="1"/>
    <col min="11522" max="11522" width="4.5703125" style="98" customWidth="1"/>
    <col min="11523" max="11523" width="4.140625" style="98" customWidth="1"/>
    <col min="11524" max="11524" width="21.7109375" style="98" customWidth="1"/>
    <col min="11525" max="11525" width="11.140625" style="98" bestFit="1" customWidth="1"/>
    <col min="11526" max="11526" width="10.42578125" style="98" customWidth="1"/>
    <col min="11527" max="11527" width="9.28515625" style="98" customWidth="1"/>
    <col min="11528" max="11528" width="11" style="98" customWidth="1"/>
    <col min="11529" max="11529" width="9.28515625" style="98" customWidth="1"/>
    <col min="11530" max="11530" width="11.140625" style="98" bestFit="1" customWidth="1"/>
    <col min="11531" max="11531" width="4.140625" style="98" customWidth="1"/>
    <col min="11532" max="11532" width="13" style="98" bestFit="1" customWidth="1"/>
    <col min="11533" max="11533" width="11.7109375" style="98" bestFit="1" customWidth="1"/>
    <col min="11534" max="11776" width="0" style="98" hidden="1"/>
    <col min="11777" max="11777" width="4.140625" style="98" customWidth="1"/>
    <col min="11778" max="11778" width="4.5703125" style="98" customWidth="1"/>
    <col min="11779" max="11779" width="4.140625" style="98" customWidth="1"/>
    <col min="11780" max="11780" width="21.7109375" style="98" customWidth="1"/>
    <col min="11781" max="11781" width="11.140625" style="98" bestFit="1" customWidth="1"/>
    <col min="11782" max="11782" width="10.42578125" style="98" customWidth="1"/>
    <col min="11783" max="11783" width="9.28515625" style="98" customWidth="1"/>
    <col min="11784" max="11784" width="11" style="98" customWidth="1"/>
    <col min="11785" max="11785" width="9.28515625" style="98" customWidth="1"/>
    <col min="11786" max="11786" width="11.140625" style="98" bestFit="1" customWidth="1"/>
    <col min="11787" max="11787" width="4.140625" style="98" customWidth="1"/>
    <col min="11788" max="11788" width="13" style="98" bestFit="1" customWidth="1"/>
    <col min="11789" max="11789" width="11.7109375" style="98" bestFit="1" customWidth="1"/>
    <col min="11790" max="12032" width="0" style="98" hidden="1"/>
    <col min="12033" max="12033" width="4.140625" style="98" customWidth="1"/>
    <col min="12034" max="12034" width="4.5703125" style="98" customWidth="1"/>
    <col min="12035" max="12035" width="4.140625" style="98" customWidth="1"/>
    <col min="12036" max="12036" width="21.7109375" style="98" customWidth="1"/>
    <col min="12037" max="12037" width="11.140625" style="98" bestFit="1" customWidth="1"/>
    <col min="12038" max="12038" width="10.42578125" style="98" customWidth="1"/>
    <col min="12039" max="12039" width="9.28515625" style="98" customWidth="1"/>
    <col min="12040" max="12040" width="11" style="98" customWidth="1"/>
    <col min="12041" max="12041" width="9.28515625" style="98" customWidth="1"/>
    <col min="12042" max="12042" width="11.140625" style="98" bestFit="1" customWidth="1"/>
    <col min="12043" max="12043" width="4.140625" style="98" customWidth="1"/>
    <col min="12044" max="12044" width="13" style="98" bestFit="1" customWidth="1"/>
    <col min="12045" max="12045" width="11.7109375" style="98" bestFit="1" customWidth="1"/>
    <col min="12046" max="12288" width="0" style="98" hidden="1"/>
    <col min="12289" max="12289" width="4.140625" style="98" customWidth="1"/>
    <col min="12290" max="12290" width="4.5703125" style="98" customWidth="1"/>
    <col min="12291" max="12291" width="4.140625" style="98" customWidth="1"/>
    <col min="12292" max="12292" width="21.7109375" style="98" customWidth="1"/>
    <col min="12293" max="12293" width="11.140625" style="98" bestFit="1" customWidth="1"/>
    <col min="12294" max="12294" width="10.42578125" style="98" customWidth="1"/>
    <col min="12295" max="12295" width="9.28515625" style="98" customWidth="1"/>
    <col min="12296" max="12296" width="11" style="98" customWidth="1"/>
    <col min="12297" max="12297" width="9.28515625" style="98" customWidth="1"/>
    <col min="12298" max="12298" width="11.140625" style="98" bestFit="1" customWidth="1"/>
    <col min="12299" max="12299" width="4.140625" style="98" customWidth="1"/>
    <col min="12300" max="12300" width="13" style="98" bestFit="1" customWidth="1"/>
    <col min="12301" max="12301" width="11.7109375" style="98" bestFit="1" customWidth="1"/>
    <col min="12302" max="12544" width="0" style="98" hidden="1"/>
    <col min="12545" max="12545" width="4.140625" style="98" customWidth="1"/>
    <col min="12546" max="12546" width="4.5703125" style="98" customWidth="1"/>
    <col min="12547" max="12547" width="4.140625" style="98" customWidth="1"/>
    <col min="12548" max="12548" width="21.7109375" style="98" customWidth="1"/>
    <col min="12549" max="12549" width="11.140625" style="98" bestFit="1" customWidth="1"/>
    <col min="12550" max="12550" width="10.42578125" style="98" customWidth="1"/>
    <col min="12551" max="12551" width="9.28515625" style="98" customWidth="1"/>
    <col min="12552" max="12552" width="11" style="98" customWidth="1"/>
    <col min="12553" max="12553" width="9.28515625" style="98" customWidth="1"/>
    <col min="12554" max="12554" width="11.140625" style="98" bestFit="1" customWidth="1"/>
    <col min="12555" max="12555" width="4.140625" style="98" customWidth="1"/>
    <col min="12556" max="12556" width="13" style="98" bestFit="1" customWidth="1"/>
    <col min="12557" max="12557" width="11.7109375" style="98" bestFit="1" customWidth="1"/>
    <col min="12558" max="12800" width="0" style="98" hidden="1"/>
    <col min="12801" max="12801" width="4.140625" style="98" customWidth="1"/>
    <col min="12802" max="12802" width="4.5703125" style="98" customWidth="1"/>
    <col min="12803" max="12803" width="4.140625" style="98" customWidth="1"/>
    <col min="12804" max="12804" width="21.7109375" style="98" customWidth="1"/>
    <col min="12805" max="12805" width="11.140625" style="98" bestFit="1" customWidth="1"/>
    <col min="12806" max="12806" width="10.42578125" style="98" customWidth="1"/>
    <col min="12807" max="12807" width="9.28515625" style="98" customWidth="1"/>
    <col min="12808" max="12808" width="11" style="98" customWidth="1"/>
    <col min="12809" max="12809" width="9.28515625" style="98" customWidth="1"/>
    <col min="12810" max="12810" width="11.140625" style="98" bestFit="1" customWidth="1"/>
    <col min="12811" max="12811" width="4.140625" style="98" customWidth="1"/>
    <col min="12812" max="12812" width="13" style="98" bestFit="1" customWidth="1"/>
    <col min="12813" max="12813" width="11.7109375" style="98" bestFit="1" customWidth="1"/>
    <col min="12814" max="13056" width="0" style="98" hidden="1"/>
    <col min="13057" max="13057" width="4.140625" style="98" customWidth="1"/>
    <col min="13058" max="13058" width="4.5703125" style="98" customWidth="1"/>
    <col min="13059" max="13059" width="4.140625" style="98" customWidth="1"/>
    <col min="13060" max="13060" width="21.7109375" style="98" customWidth="1"/>
    <col min="13061" max="13061" width="11.140625" style="98" bestFit="1" customWidth="1"/>
    <col min="13062" max="13062" width="10.42578125" style="98" customWidth="1"/>
    <col min="13063" max="13063" width="9.28515625" style="98" customWidth="1"/>
    <col min="13064" max="13064" width="11" style="98" customWidth="1"/>
    <col min="13065" max="13065" width="9.28515625" style="98" customWidth="1"/>
    <col min="13066" max="13066" width="11.140625" style="98" bestFit="1" customWidth="1"/>
    <col min="13067" max="13067" width="4.140625" style="98" customWidth="1"/>
    <col min="13068" max="13068" width="13" style="98" bestFit="1" customWidth="1"/>
    <col min="13069" max="13069" width="11.7109375" style="98" bestFit="1" customWidth="1"/>
    <col min="13070" max="13312" width="0" style="98" hidden="1"/>
    <col min="13313" max="13313" width="4.140625" style="98" customWidth="1"/>
    <col min="13314" max="13314" width="4.5703125" style="98" customWidth="1"/>
    <col min="13315" max="13315" width="4.140625" style="98" customWidth="1"/>
    <col min="13316" max="13316" width="21.7109375" style="98" customWidth="1"/>
    <col min="13317" max="13317" width="11.140625" style="98" bestFit="1" customWidth="1"/>
    <col min="13318" max="13318" width="10.42578125" style="98" customWidth="1"/>
    <col min="13319" max="13319" width="9.28515625" style="98" customWidth="1"/>
    <col min="13320" max="13320" width="11" style="98" customWidth="1"/>
    <col min="13321" max="13321" width="9.28515625" style="98" customWidth="1"/>
    <col min="13322" max="13322" width="11.140625" style="98" bestFit="1" customWidth="1"/>
    <col min="13323" max="13323" width="4.140625" style="98" customWidth="1"/>
    <col min="13324" max="13324" width="13" style="98" bestFit="1" customWidth="1"/>
    <col min="13325" max="13325" width="11.7109375" style="98" bestFit="1" customWidth="1"/>
    <col min="13326" max="13568" width="0" style="98" hidden="1"/>
    <col min="13569" max="13569" width="4.140625" style="98" customWidth="1"/>
    <col min="13570" max="13570" width="4.5703125" style="98" customWidth="1"/>
    <col min="13571" max="13571" width="4.140625" style="98" customWidth="1"/>
    <col min="13572" max="13572" width="21.7109375" style="98" customWidth="1"/>
    <col min="13573" max="13573" width="11.140625" style="98" bestFit="1" customWidth="1"/>
    <col min="13574" max="13574" width="10.42578125" style="98" customWidth="1"/>
    <col min="13575" max="13575" width="9.28515625" style="98" customWidth="1"/>
    <col min="13576" max="13576" width="11" style="98" customWidth="1"/>
    <col min="13577" max="13577" width="9.28515625" style="98" customWidth="1"/>
    <col min="13578" max="13578" width="11.140625" style="98" bestFit="1" customWidth="1"/>
    <col min="13579" max="13579" width="4.140625" style="98" customWidth="1"/>
    <col min="13580" max="13580" width="13" style="98" bestFit="1" customWidth="1"/>
    <col min="13581" max="13581" width="11.7109375" style="98" bestFit="1" customWidth="1"/>
    <col min="13582" max="13824" width="0" style="98" hidden="1"/>
    <col min="13825" max="13825" width="4.140625" style="98" customWidth="1"/>
    <col min="13826" max="13826" width="4.5703125" style="98" customWidth="1"/>
    <col min="13827" max="13827" width="4.140625" style="98" customWidth="1"/>
    <col min="13828" max="13828" width="21.7109375" style="98" customWidth="1"/>
    <col min="13829" max="13829" width="11.140625" style="98" bestFit="1" customWidth="1"/>
    <col min="13830" max="13830" width="10.42578125" style="98" customWidth="1"/>
    <col min="13831" max="13831" width="9.28515625" style="98" customWidth="1"/>
    <col min="13832" max="13832" width="11" style="98" customWidth="1"/>
    <col min="13833" max="13833" width="9.28515625" style="98" customWidth="1"/>
    <col min="13834" max="13834" width="11.140625" style="98" bestFit="1" customWidth="1"/>
    <col min="13835" max="13835" width="4.140625" style="98" customWidth="1"/>
    <col min="13836" max="13836" width="13" style="98" bestFit="1" customWidth="1"/>
    <col min="13837" max="13837" width="11.7109375" style="98" bestFit="1" customWidth="1"/>
    <col min="13838" max="14080" width="0" style="98" hidden="1"/>
    <col min="14081" max="14081" width="4.140625" style="98" customWidth="1"/>
    <col min="14082" max="14082" width="4.5703125" style="98" customWidth="1"/>
    <col min="14083" max="14083" width="4.140625" style="98" customWidth="1"/>
    <col min="14084" max="14084" width="21.7109375" style="98" customWidth="1"/>
    <col min="14085" max="14085" width="11.140625" style="98" bestFit="1" customWidth="1"/>
    <col min="14086" max="14086" width="10.42578125" style="98" customWidth="1"/>
    <col min="14087" max="14087" width="9.28515625" style="98" customWidth="1"/>
    <col min="14088" max="14088" width="11" style="98" customWidth="1"/>
    <col min="14089" max="14089" width="9.28515625" style="98" customWidth="1"/>
    <col min="14090" max="14090" width="11.140625" style="98" bestFit="1" customWidth="1"/>
    <col min="14091" max="14091" width="4.140625" style="98" customWidth="1"/>
    <col min="14092" max="14092" width="13" style="98" bestFit="1" customWidth="1"/>
    <col min="14093" max="14093" width="11.7109375" style="98" bestFit="1" customWidth="1"/>
    <col min="14094" max="14336" width="0" style="98" hidden="1"/>
    <col min="14337" max="14337" width="4.140625" style="98" customWidth="1"/>
    <col min="14338" max="14338" width="4.5703125" style="98" customWidth="1"/>
    <col min="14339" max="14339" width="4.140625" style="98" customWidth="1"/>
    <col min="14340" max="14340" width="21.7109375" style="98" customWidth="1"/>
    <col min="14341" max="14341" width="11.140625" style="98" bestFit="1" customWidth="1"/>
    <col min="14342" max="14342" width="10.42578125" style="98" customWidth="1"/>
    <col min="14343" max="14343" width="9.28515625" style="98" customWidth="1"/>
    <col min="14344" max="14344" width="11" style="98" customWidth="1"/>
    <col min="14345" max="14345" width="9.28515625" style="98" customWidth="1"/>
    <col min="14346" max="14346" width="11.140625" style="98" bestFit="1" customWidth="1"/>
    <col min="14347" max="14347" width="4.140625" style="98" customWidth="1"/>
    <col min="14348" max="14348" width="13" style="98" bestFit="1" customWidth="1"/>
    <col min="14349" max="14349" width="11.7109375" style="98" bestFit="1" customWidth="1"/>
    <col min="14350" max="14592" width="0" style="98" hidden="1"/>
    <col min="14593" max="14593" width="4.140625" style="98" customWidth="1"/>
    <col min="14594" max="14594" width="4.5703125" style="98" customWidth="1"/>
    <col min="14595" max="14595" width="4.140625" style="98" customWidth="1"/>
    <col min="14596" max="14596" width="21.7109375" style="98" customWidth="1"/>
    <col min="14597" max="14597" width="11.140625" style="98" bestFit="1" customWidth="1"/>
    <col min="14598" max="14598" width="10.42578125" style="98" customWidth="1"/>
    <col min="14599" max="14599" width="9.28515625" style="98" customWidth="1"/>
    <col min="14600" max="14600" width="11" style="98" customWidth="1"/>
    <col min="14601" max="14601" width="9.28515625" style="98" customWidth="1"/>
    <col min="14602" max="14602" width="11.140625" style="98" bestFit="1" customWidth="1"/>
    <col min="14603" max="14603" width="4.140625" style="98" customWidth="1"/>
    <col min="14604" max="14604" width="13" style="98" bestFit="1" customWidth="1"/>
    <col min="14605" max="14605" width="11.7109375" style="98" bestFit="1" customWidth="1"/>
    <col min="14606" max="14848" width="0" style="98" hidden="1"/>
    <col min="14849" max="14849" width="4.140625" style="98" customWidth="1"/>
    <col min="14850" max="14850" width="4.5703125" style="98" customWidth="1"/>
    <col min="14851" max="14851" width="4.140625" style="98" customWidth="1"/>
    <col min="14852" max="14852" width="21.7109375" style="98" customWidth="1"/>
    <col min="14853" max="14853" width="11.140625" style="98" bestFit="1" customWidth="1"/>
    <col min="14854" max="14854" width="10.42578125" style="98" customWidth="1"/>
    <col min="14855" max="14855" width="9.28515625" style="98" customWidth="1"/>
    <col min="14856" max="14856" width="11" style="98" customWidth="1"/>
    <col min="14857" max="14857" width="9.28515625" style="98" customWidth="1"/>
    <col min="14858" max="14858" width="11.140625" style="98" bestFit="1" customWidth="1"/>
    <col min="14859" max="14859" width="4.140625" style="98" customWidth="1"/>
    <col min="14860" max="14860" width="13" style="98" bestFit="1" customWidth="1"/>
    <col min="14861" max="14861" width="11.7109375" style="98" bestFit="1" customWidth="1"/>
    <col min="14862" max="15104" width="0" style="98" hidden="1"/>
    <col min="15105" max="15105" width="4.140625" style="98" customWidth="1"/>
    <col min="15106" max="15106" width="4.5703125" style="98" customWidth="1"/>
    <col min="15107" max="15107" width="4.140625" style="98" customWidth="1"/>
    <col min="15108" max="15108" width="21.7109375" style="98" customWidth="1"/>
    <col min="15109" max="15109" width="11.140625" style="98" bestFit="1" customWidth="1"/>
    <col min="15110" max="15110" width="10.42578125" style="98" customWidth="1"/>
    <col min="15111" max="15111" width="9.28515625" style="98" customWidth="1"/>
    <col min="15112" max="15112" width="11" style="98" customWidth="1"/>
    <col min="15113" max="15113" width="9.28515625" style="98" customWidth="1"/>
    <col min="15114" max="15114" width="11.140625" style="98" bestFit="1" customWidth="1"/>
    <col min="15115" max="15115" width="4.140625" style="98" customWidth="1"/>
    <col min="15116" max="15116" width="13" style="98" bestFit="1" customWidth="1"/>
    <col min="15117" max="15117" width="11.7109375" style="98" bestFit="1" customWidth="1"/>
    <col min="15118" max="15360" width="0" style="98" hidden="1"/>
    <col min="15361" max="15361" width="4.140625" style="98" customWidth="1"/>
    <col min="15362" max="15362" width="4.5703125" style="98" customWidth="1"/>
    <col min="15363" max="15363" width="4.140625" style="98" customWidth="1"/>
    <col min="15364" max="15364" width="21.7109375" style="98" customWidth="1"/>
    <col min="15365" max="15365" width="11.140625" style="98" bestFit="1" customWidth="1"/>
    <col min="15366" max="15366" width="10.42578125" style="98" customWidth="1"/>
    <col min="15367" max="15367" width="9.28515625" style="98" customWidth="1"/>
    <col min="15368" max="15368" width="11" style="98" customWidth="1"/>
    <col min="15369" max="15369" width="9.28515625" style="98" customWidth="1"/>
    <col min="15370" max="15370" width="11.140625" style="98" bestFit="1" customWidth="1"/>
    <col min="15371" max="15371" width="4.140625" style="98" customWidth="1"/>
    <col min="15372" max="15372" width="13" style="98" bestFit="1" customWidth="1"/>
    <col min="15373" max="15373" width="11.7109375" style="98" bestFit="1" customWidth="1"/>
    <col min="15374" max="15616" width="0" style="98" hidden="1"/>
    <col min="15617" max="15617" width="4.140625" style="98" customWidth="1"/>
    <col min="15618" max="15618" width="4.5703125" style="98" customWidth="1"/>
    <col min="15619" max="15619" width="4.140625" style="98" customWidth="1"/>
    <col min="15620" max="15620" width="21.7109375" style="98" customWidth="1"/>
    <col min="15621" max="15621" width="11.140625" style="98" bestFit="1" customWidth="1"/>
    <col min="15622" max="15622" width="10.42578125" style="98" customWidth="1"/>
    <col min="15623" max="15623" width="9.28515625" style="98" customWidth="1"/>
    <col min="15624" max="15624" width="11" style="98" customWidth="1"/>
    <col min="15625" max="15625" width="9.28515625" style="98" customWidth="1"/>
    <col min="15626" max="15626" width="11.140625" style="98" bestFit="1" customWidth="1"/>
    <col min="15627" max="15627" width="4.140625" style="98" customWidth="1"/>
    <col min="15628" max="15628" width="13" style="98" bestFit="1" customWidth="1"/>
    <col min="15629" max="15629" width="11.7109375" style="98" bestFit="1" customWidth="1"/>
    <col min="15630" max="15872" width="0" style="98" hidden="1"/>
    <col min="15873" max="15873" width="4.140625" style="98" customWidth="1"/>
    <col min="15874" max="15874" width="4.5703125" style="98" customWidth="1"/>
    <col min="15875" max="15875" width="4.140625" style="98" customWidth="1"/>
    <col min="15876" max="15876" width="21.7109375" style="98" customWidth="1"/>
    <col min="15877" max="15877" width="11.140625" style="98" bestFit="1" customWidth="1"/>
    <col min="15878" max="15878" width="10.42578125" style="98" customWidth="1"/>
    <col min="15879" max="15879" width="9.28515625" style="98" customWidth="1"/>
    <col min="15880" max="15880" width="11" style="98" customWidth="1"/>
    <col min="15881" max="15881" width="9.28515625" style="98" customWidth="1"/>
    <col min="15882" max="15882" width="11.140625" style="98" bestFit="1" customWidth="1"/>
    <col min="15883" max="15883" width="4.140625" style="98" customWidth="1"/>
    <col min="15884" max="15884" width="13" style="98" bestFit="1" customWidth="1"/>
    <col min="15885" max="15885" width="11.7109375" style="98" bestFit="1" customWidth="1"/>
    <col min="15886" max="16128" width="0" style="98" hidden="1"/>
    <col min="16129" max="16129" width="4.140625" style="98" customWidth="1"/>
    <col min="16130" max="16130" width="4.5703125" style="98" customWidth="1"/>
    <col min="16131" max="16131" width="4.140625" style="98" customWidth="1"/>
    <col min="16132" max="16132" width="21.7109375" style="98" customWidth="1"/>
    <col min="16133" max="16133" width="11.140625" style="98" bestFit="1" customWidth="1"/>
    <col min="16134" max="16134" width="10.42578125" style="98" customWidth="1"/>
    <col min="16135" max="16135" width="9.28515625" style="98" customWidth="1"/>
    <col min="16136" max="16136" width="11" style="98" customWidth="1"/>
    <col min="16137" max="16137" width="9.28515625" style="98" customWidth="1"/>
    <col min="16138" max="16138" width="11.140625" style="98" bestFit="1" customWidth="1"/>
    <col min="16139" max="16139" width="4.140625" style="98" customWidth="1"/>
    <col min="16140" max="16140" width="13" style="98" bestFit="1" customWidth="1"/>
    <col min="16141" max="16141" width="11.7109375" style="98" bestFit="1" customWidth="1"/>
    <col min="16142" max="16384" width="0" style="98" hidden="1"/>
  </cols>
  <sheetData>
    <row r="1" spans="1:13" ht="12.9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>
        <v>35</v>
      </c>
    </row>
    <row r="2" spans="1:13" ht="12.95" customHeight="1" x14ac:dyDescent="0.25">
      <c r="A2" s="4" t="s">
        <v>1</v>
      </c>
      <c r="B2" s="5"/>
      <c r="C2" s="5"/>
      <c r="D2" s="6"/>
      <c r="E2" s="6"/>
      <c r="F2" s="6"/>
      <c r="G2" s="6"/>
      <c r="H2" s="6"/>
      <c r="I2" s="6"/>
      <c r="J2" s="6"/>
      <c r="K2" s="7"/>
    </row>
    <row r="3" spans="1:13" ht="12.95" customHeight="1" x14ac:dyDescent="0.25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10"/>
    </row>
    <row r="4" spans="1:13" ht="9.9499999999999993" customHeight="1" x14ac:dyDescent="0.25">
      <c r="A4" s="11"/>
      <c r="B4" s="12"/>
      <c r="C4" s="12"/>
      <c r="D4" s="13"/>
      <c r="E4" s="13"/>
      <c r="F4" s="13"/>
      <c r="G4" s="13"/>
      <c r="H4" s="13"/>
      <c r="I4" s="13"/>
      <c r="J4" s="13"/>
      <c r="K4" s="14"/>
    </row>
    <row r="5" spans="1:13" ht="9.9499999999999993" customHeight="1" x14ac:dyDescent="0.25">
      <c r="A5" s="15" t="s">
        <v>3</v>
      </c>
      <c r="B5" s="16" t="s">
        <v>4</v>
      </c>
      <c r="C5" s="17"/>
      <c r="D5" s="18"/>
      <c r="E5" s="18"/>
      <c r="F5" s="18"/>
      <c r="G5" s="18"/>
      <c r="H5" s="18"/>
      <c r="I5" s="18"/>
      <c r="J5" s="18"/>
      <c r="K5" s="19"/>
      <c r="L5" s="20"/>
      <c r="M5" s="20"/>
    </row>
    <row r="6" spans="1:13" ht="9.9499999999999993" customHeight="1" x14ac:dyDescent="0.25">
      <c r="A6" s="21" t="s">
        <v>5</v>
      </c>
      <c r="B6" s="17"/>
      <c r="C6" s="17"/>
      <c r="D6" s="18"/>
      <c r="E6" s="18"/>
      <c r="F6" s="18"/>
      <c r="G6" s="18"/>
      <c r="H6" s="18"/>
      <c r="I6" s="18"/>
      <c r="J6" s="18"/>
      <c r="K6" s="19"/>
      <c r="L6" s="20"/>
      <c r="M6" s="20"/>
    </row>
    <row r="7" spans="1:13" ht="9.9499999999999993" customHeight="1" x14ac:dyDescent="0.25">
      <c r="A7" s="21" t="s">
        <v>6</v>
      </c>
      <c r="B7" s="17"/>
      <c r="C7" s="17"/>
      <c r="D7" s="18"/>
      <c r="E7" s="18"/>
      <c r="F7" s="18"/>
      <c r="G7" s="18"/>
      <c r="H7" s="18"/>
      <c r="I7" s="18"/>
      <c r="J7" s="18"/>
      <c r="K7" s="19"/>
      <c r="L7" s="20"/>
      <c r="M7" s="20"/>
    </row>
    <row r="8" spans="1:13" ht="9.9499999999999993" customHeight="1" x14ac:dyDescent="0.25">
      <c r="A8" s="21" t="s">
        <v>7</v>
      </c>
      <c r="B8" s="17"/>
      <c r="C8" s="17"/>
      <c r="D8" s="18"/>
      <c r="E8" s="18"/>
      <c r="F8" s="18"/>
      <c r="G8" s="18"/>
      <c r="H8" s="18"/>
      <c r="I8" s="18"/>
      <c r="J8" s="18"/>
      <c r="K8" s="19"/>
      <c r="L8" s="20"/>
      <c r="M8" s="20"/>
    </row>
    <row r="9" spans="1:13" ht="9.9499999999999993" customHeight="1" x14ac:dyDescent="0.25">
      <c r="A9" s="21" t="s">
        <v>8</v>
      </c>
      <c r="B9" s="17"/>
      <c r="C9" s="17"/>
      <c r="D9" s="18"/>
      <c r="E9" s="18"/>
      <c r="F9" s="18"/>
      <c r="G9" s="18"/>
      <c r="H9" s="18"/>
      <c r="I9" s="18"/>
      <c r="J9" s="18"/>
      <c r="K9" s="19"/>
      <c r="L9" s="20"/>
      <c r="M9" s="20"/>
    </row>
    <row r="10" spans="1:13" ht="5.0999999999999996" customHeight="1" x14ac:dyDescent="0.25">
      <c r="A10" s="15"/>
      <c r="B10" s="17"/>
      <c r="C10" s="17"/>
      <c r="D10" s="18"/>
      <c r="E10" s="18"/>
      <c r="F10" s="18"/>
      <c r="G10" s="18"/>
      <c r="H10" s="18"/>
      <c r="I10" s="18"/>
      <c r="J10" s="18"/>
      <c r="K10" s="19"/>
      <c r="L10" s="20"/>
      <c r="M10" s="20"/>
    </row>
    <row r="11" spans="1:13" ht="9.9499999999999993" customHeight="1" x14ac:dyDescent="0.25">
      <c r="A11" s="15" t="s">
        <v>9</v>
      </c>
      <c r="B11" s="16" t="s">
        <v>10</v>
      </c>
      <c r="C11" s="17"/>
      <c r="D11" s="18"/>
      <c r="E11" s="18"/>
      <c r="F11" s="18"/>
      <c r="G11" s="18"/>
      <c r="H11" s="18"/>
      <c r="I11" s="18"/>
      <c r="J11" s="18"/>
      <c r="K11" s="19"/>
      <c r="L11" s="20"/>
      <c r="M11" s="20"/>
    </row>
    <row r="12" spans="1:13" ht="5.0999999999999996" customHeight="1" x14ac:dyDescent="0.25">
      <c r="A12" s="15"/>
      <c r="B12" s="17"/>
      <c r="C12" s="17"/>
      <c r="D12" s="18"/>
      <c r="E12" s="18"/>
      <c r="F12" s="18"/>
      <c r="G12" s="18"/>
      <c r="H12" s="18"/>
      <c r="I12" s="18"/>
      <c r="J12" s="18"/>
      <c r="K12" s="19"/>
      <c r="L12" s="20"/>
      <c r="M12" s="20"/>
    </row>
    <row r="13" spans="1:13" ht="9.9499999999999993" customHeight="1" x14ac:dyDescent="0.25">
      <c r="A13" s="15" t="s">
        <v>11</v>
      </c>
      <c r="B13" s="16" t="s">
        <v>12</v>
      </c>
      <c r="C13" s="17"/>
      <c r="D13" s="18"/>
      <c r="E13" s="18"/>
      <c r="F13" s="18"/>
      <c r="G13" s="18"/>
      <c r="H13" s="18"/>
      <c r="I13" s="18"/>
      <c r="J13" s="18"/>
      <c r="K13" s="19"/>
      <c r="L13" s="20"/>
      <c r="M13" s="20"/>
    </row>
    <row r="14" spans="1:13" ht="5.0999999999999996" customHeight="1" x14ac:dyDescent="0.25">
      <c r="A14" s="15"/>
      <c r="B14" s="17"/>
      <c r="C14" s="17"/>
      <c r="D14" s="18"/>
      <c r="E14" s="18"/>
      <c r="F14" s="18"/>
      <c r="G14" s="18"/>
      <c r="H14" s="18"/>
      <c r="I14" s="18"/>
      <c r="J14" s="18"/>
      <c r="K14" s="19"/>
      <c r="L14" s="20"/>
      <c r="M14" s="20"/>
    </row>
    <row r="15" spans="1:13" ht="9.9499999999999993" customHeight="1" x14ac:dyDescent="0.25">
      <c r="A15" s="15" t="s">
        <v>13</v>
      </c>
      <c r="B15" s="16" t="s">
        <v>14</v>
      </c>
      <c r="C15" s="17"/>
      <c r="D15" s="18"/>
      <c r="E15" s="18"/>
      <c r="F15" s="18"/>
      <c r="G15" s="18"/>
      <c r="H15" s="18"/>
      <c r="I15" s="18"/>
      <c r="J15" s="18"/>
      <c r="K15" s="19"/>
      <c r="L15" s="20"/>
      <c r="M15" s="20"/>
    </row>
    <row r="16" spans="1:13" ht="9.9499999999999993" customHeight="1" x14ac:dyDescent="0.25">
      <c r="A16" s="22" t="s">
        <v>15</v>
      </c>
      <c r="B16" s="17"/>
      <c r="C16" s="17"/>
      <c r="D16" s="18"/>
      <c r="E16" s="18"/>
      <c r="F16" s="18"/>
      <c r="G16" s="18"/>
      <c r="H16" s="18"/>
      <c r="I16" s="18"/>
      <c r="J16" s="18"/>
      <c r="K16" s="19"/>
      <c r="L16" s="20"/>
      <c r="M16" s="20"/>
    </row>
    <row r="17" spans="1:13" ht="5.0999999999999996" customHeight="1" x14ac:dyDescent="0.25">
      <c r="A17" s="15"/>
      <c r="B17" s="17"/>
      <c r="C17" s="17"/>
      <c r="D17" s="18"/>
      <c r="E17" s="18"/>
      <c r="F17" s="18"/>
      <c r="G17" s="18"/>
      <c r="H17" s="18"/>
      <c r="I17" s="18"/>
      <c r="J17" s="18"/>
      <c r="K17" s="19"/>
      <c r="L17" s="20"/>
      <c r="M17" s="20"/>
    </row>
    <row r="18" spans="1:13" ht="9.9499999999999993" customHeight="1" x14ac:dyDescent="0.25">
      <c r="A18" s="15" t="s">
        <v>16</v>
      </c>
      <c r="B18" s="16" t="s">
        <v>17</v>
      </c>
      <c r="C18" s="17"/>
      <c r="D18" s="18"/>
      <c r="E18" s="18"/>
      <c r="F18" s="18"/>
      <c r="G18" s="18"/>
      <c r="H18" s="18"/>
      <c r="I18" s="18"/>
      <c r="J18" s="18"/>
      <c r="K18" s="19"/>
      <c r="L18" s="20"/>
      <c r="M18" s="20"/>
    </row>
    <row r="19" spans="1:13" ht="9.9499999999999993" customHeight="1" x14ac:dyDescent="0.25">
      <c r="A19" s="15"/>
      <c r="B19" s="16"/>
      <c r="C19" s="17"/>
      <c r="D19" s="18"/>
      <c r="E19" s="18"/>
      <c r="F19" s="18"/>
      <c r="G19" s="18"/>
      <c r="H19" s="18"/>
      <c r="I19" s="18"/>
      <c r="J19" s="18"/>
      <c r="K19" s="19"/>
      <c r="L19" s="20"/>
      <c r="M19" s="20"/>
    </row>
    <row r="20" spans="1:13" ht="9.9499999999999993" customHeight="1" x14ac:dyDescent="0.25">
      <c r="A20" s="91" t="s">
        <v>18</v>
      </c>
      <c r="B20" s="92"/>
      <c r="C20" s="92"/>
      <c r="D20" s="92"/>
      <c r="E20" s="92"/>
      <c r="F20" s="92"/>
      <c r="G20" s="92"/>
      <c r="H20" s="92"/>
      <c r="I20" s="92"/>
      <c r="J20" s="92"/>
      <c r="K20" s="93"/>
      <c r="L20" s="20"/>
      <c r="M20" s="20"/>
    </row>
    <row r="21" spans="1:13" ht="9.9499999999999993" customHeight="1" x14ac:dyDescent="0.25">
      <c r="A21" s="23"/>
      <c r="B21" s="24"/>
      <c r="C21" s="24"/>
      <c r="D21" s="25"/>
      <c r="E21" s="25"/>
      <c r="F21" s="25"/>
      <c r="G21" s="25"/>
      <c r="H21" s="25"/>
      <c r="I21" s="25"/>
      <c r="J21" s="25"/>
      <c r="K21" s="26"/>
      <c r="L21" s="20"/>
      <c r="M21" s="20"/>
    </row>
    <row r="22" spans="1:13" ht="9.75" customHeight="1" x14ac:dyDescent="0.25">
      <c r="A22" s="23"/>
      <c r="B22" s="27"/>
      <c r="C22" s="27"/>
      <c r="D22" s="28"/>
      <c r="E22" s="28"/>
      <c r="F22" s="28"/>
      <c r="G22" s="28"/>
      <c r="H22" s="28"/>
      <c r="I22" s="28"/>
      <c r="J22" s="28"/>
      <c r="K22" s="29"/>
      <c r="L22" s="20"/>
      <c r="M22" s="20"/>
    </row>
    <row r="23" spans="1:13" ht="9.9499999999999993" customHeight="1" x14ac:dyDescent="0.25">
      <c r="A23" s="30"/>
      <c r="B23" s="31"/>
      <c r="C23" s="31"/>
      <c r="D23" s="32"/>
      <c r="E23" s="32"/>
      <c r="F23" s="32"/>
      <c r="G23" s="32"/>
      <c r="H23" s="32"/>
      <c r="I23" s="32"/>
      <c r="J23" s="32"/>
      <c r="K23" s="33"/>
    </row>
    <row r="24" spans="1:13" ht="9.9499999999999993" customHeight="1" x14ac:dyDescent="0.25">
      <c r="A24" s="34"/>
      <c r="B24" s="35"/>
      <c r="C24" s="12"/>
      <c r="D24" s="14"/>
      <c r="E24" s="36"/>
      <c r="F24" s="94" t="s">
        <v>19</v>
      </c>
      <c r="G24" s="95"/>
      <c r="H24" s="94" t="s">
        <v>20</v>
      </c>
      <c r="I24" s="95"/>
      <c r="J24" s="37"/>
      <c r="K24" s="38"/>
    </row>
    <row r="25" spans="1:13" ht="9.9499999999999993" customHeight="1" x14ac:dyDescent="0.25">
      <c r="A25" s="39"/>
      <c r="B25" s="40"/>
      <c r="C25" s="17"/>
      <c r="D25" s="19"/>
      <c r="E25" s="41" t="s">
        <v>21</v>
      </c>
      <c r="F25" s="96" t="s">
        <v>22</v>
      </c>
      <c r="G25" s="97"/>
      <c r="H25" s="96" t="s">
        <v>22</v>
      </c>
      <c r="I25" s="97"/>
      <c r="J25" s="42" t="s">
        <v>21</v>
      </c>
      <c r="K25" s="41"/>
    </row>
    <row r="26" spans="1:13" ht="9.9499999999999993" customHeight="1" x14ac:dyDescent="0.25">
      <c r="A26" s="39" t="s">
        <v>23</v>
      </c>
      <c r="B26" s="40" t="s">
        <v>24</v>
      </c>
      <c r="C26" s="17"/>
      <c r="D26" s="19"/>
      <c r="E26" s="41" t="s">
        <v>25</v>
      </c>
      <c r="F26" s="41" t="s">
        <v>26</v>
      </c>
      <c r="G26" s="41"/>
      <c r="H26" s="41"/>
      <c r="I26" s="41"/>
      <c r="J26" s="42" t="s">
        <v>27</v>
      </c>
      <c r="K26" s="41" t="s">
        <v>23</v>
      </c>
    </row>
    <row r="27" spans="1:13" ht="9.9499999999999993" customHeight="1" x14ac:dyDescent="0.25">
      <c r="A27" s="39" t="s">
        <v>28</v>
      </c>
      <c r="B27" s="40" t="s">
        <v>29</v>
      </c>
      <c r="C27" s="17"/>
      <c r="D27" s="43" t="s">
        <v>30</v>
      </c>
      <c r="E27" s="41" t="s">
        <v>31</v>
      </c>
      <c r="F27" s="41" t="s">
        <v>32</v>
      </c>
      <c r="G27" s="41" t="s">
        <v>33</v>
      </c>
      <c r="H27" s="41" t="s">
        <v>34</v>
      </c>
      <c r="I27" s="41" t="s">
        <v>33</v>
      </c>
      <c r="J27" s="42" t="s">
        <v>35</v>
      </c>
      <c r="K27" s="41" t="s">
        <v>28</v>
      </c>
    </row>
    <row r="28" spans="1:13" ht="9.9499999999999993" customHeight="1" x14ac:dyDescent="0.25">
      <c r="A28" s="44"/>
      <c r="B28" s="44"/>
      <c r="C28" s="18"/>
      <c r="D28" s="19"/>
      <c r="E28" s="41" t="s">
        <v>36</v>
      </c>
      <c r="F28" s="41" t="s">
        <v>37</v>
      </c>
      <c r="G28" s="41" t="s">
        <v>38</v>
      </c>
      <c r="H28" s="41"/>
      <c r="I28" s="41" t="s">
        <v>39</v>
      </c>
      <c r="J28" s="42" t="s">
        <v>40</v>
      </c>
      <c r="K28" s="45"/>
    </row>
    <row r="29" spans="1:13" ht="9.9499999999999993" customHeight="1" thickBot="1" x14ac:dyDescent="0.3">
      <c r="A29" s="46"/>
      <c r="B29" s="47"/>
      <c r="C29" s="32"/>
      <c r="D29" s="48" t="s">
        <v>41</v>
      </c>
      <c r="E29" s="41" t="s">
        <v>42</v>
      </c>
      <c r="F29" s="41" t="s">
        <v>43</v>
      </c>
      <c r="G29" s="41" t="s">
        <v>44</v>
      </c>
      <c r="H29" s="41" t="s">
        <v>45</v>
      </c>
      <c r="I29" s="41" t="s">
        <v>46</v>
      </c>
      <c r="J29" s="41" t="s">
        <v>47</v>
      </c>
      <c r="K29" s="47"/>
    </row>
    <row r="30" spans="1:13" ht="9.9499999999999993" customHeight="1" x14ac:dyDescent="0.25">
      <c r="A30" s="45"/>
      <c r="B30" s="49"/>
      <c r="C30" s="99"/>
      <c r="D30" s="50" t="s">
        <v>48</v>
      </c>
      <c r="E30" s="51"/>
      <c r="F30" s="52"/>
      <c r="G30" s="53"/>
      <c r="H30" s="53"/>
      <c r="I30" s="53"/>
      <c r="J30" s="54"/>
      <c r="K30" s="19"/>
    </row>
    <row r="31" spans="1:13" ht="9.9499999999999993" customHeight="1" x14ac:dyDescent="0.25">
      <c r="A31" s="55">
        <v>1</v>
      </c>
      <c r="B31" s="56">
        <v>3</v>
      </c>
      <c r="C31" s="57">
        <v>-3</v>
      </c>
      <c r="D31" s="58" t="s">
        <v>49</v>
      </c>
      <c r="E31" s="59">
        <v>608306</v>
      </c>
      <c r="F31" s="60">
        <v>119042</v>
      </c>
      <c r="G31" s="60"/>
      <c r="H31" s="60">
        <v>3384</v>
      </c>
      <c r="I31" s="60"/>
      <c r="J31" s="100">
        <f>SUM(E31+F31+G31-H31-I31)</f>
        <v>723964</v>
      </c>
      <c r="K31" s="90">
        <v>1</v>
      </c>
    </row>
    <row r="32" spans="1:13" ht="9.9499999999999993" customHeight="1" x14ac:dyDescent="0.25">
      <c r="A32" s="55">
        <v>2</v>
      </c>
      <c r="B32" s="56">
        <v>4</v>
      </c>
      <c r="C32" s="57">
        <f t="shared" ref="C32:C37" si="0">C31-1</f>
        <v>-4</v>
      </c>
      <c r="D32" s="58" t="s">
        <v>50</v>
      </c>
      <c r="E32" s="59">
        <v>5545</v>
      </c>
      <c r="F32" s="60">
        <v>1730</v>
      </c>
      <c r="G32" s="60"/>
      <c r="H32" s="60">
        <v>342</v>
      </c>
      <c r="I32" s="60"/>
      <c r="J32" s="100">
        <f t="shared" ref="J32:J57" si="1">SUM(E32+F32+G32-H32)</f>
        <v>6933</v>
      </c>
      <c r="K32" s="90">
        <v>2</v>
      </c>
    </row>
    <row r="33" spans="1:11" ht="9.9499999999999993" customHeight="1" x14ac:dyDescent="0.25">
      <c r="A33" s="55">
        <v>3</v>
      </c>
      <c r="B33" s="56">
        <v>5</v>
      </c>
      <c r="C33" s="57">
        <f t="shared" si="0"/>
        <v>-5</v>
      </c>
      <c r="D33" s="58" t="s">
        <v>51</v>
      </c>
      <c r="E33" s="59">
        <v>53040</v>
      </c>
      <c r="F33" s="60">
        <v>9049</v>
      </c>
      <c r="G33" s="60"/>
      <c r="H33" s="60">
        <v>-3</v>
      </c>
      <c r="I33" s="60"/>
      <c r="J33" s="100">
        <f t="shared" si="1"/>
        <v>62092</v>
      </c>
      <c r="K33" s="90">
        <v>3</v>
      </c>
    </row>
    <row r="34" spans="1:11" ht="9.9499999999999993" customHeight="1" x14ac:dyDescent="0.25">
      <c r="A34" s="55">
        <v>4</v>
      </c>
      <c r="B34" s="56">
        <v>6</v>
      </c>
      <c r="C34" s="57">
        <f t="shared" si="0"/>
        <v>-6</v>
      </c>
      <c r="D34" s="58" t="s">
        <v>52</v>
      </c>
      <c r="E34" s="59">
        <v>374047</v>
      </c>
      <c r="F34" s="60">
        <v>74557</v>
      </c>
      <c r="G34" s="60"/>
      <c r="H34" s="60">
        <v>2112</v>
      </c>
      <c r="I34" s="60"/>
      <c r="J34" s="100">
        <f t="shared" si="1"/>
        <v>446492</v>
      </c>
      <c r="K34" s="90">
        <v>4</v>
      </c>
    </row>
    <row r="35" spans="1:11" ht="9.9499999999999993" customHeight="1" x14ac:dyDescent="0.25">
      <c r="A35" s="55">
        <v>5</v>
      </c>
      <c r="B35" s="56">
        <v>7</v>
      </c>
      <c r="C35" s="57">
        <f t="shared" si="0"/>
        <v>-7</v>
      </c>
      <c r="D35" s="58" t="s">
        <v>53</v>
      </c>
      <c r="E35" s="59"/>
      <c r="F35" s="60"/>
      <c r="G35" s="60"/>
      <c r="H35" s="60"/>
      <c r="I35" s="60"/>
      <c r="J35" s="100"/>
      <c r="K35" s="90">
        <v>5</v>
      </c>
    </row>
    <row r="36" spans="1:11" ht="9.9499999999999993" customHeight="1" x14ac:dyDescent="0.25">
      <c r="A36" s="55">
        <v>6</v>
      </c>
      <c r="B36" s="56">
        <v>8</v>
      </c>
      <c r="C36" s="57">
        <f t="shared" si="0"/>
        <v>-8</v>
      </c>
      <c r="D36" s="58" t="s">
        <v>54</v>
      </c>
      <c r="E36" s="59">
        <v>42985</v>
      </c>
      <c r="F36" s="60">
        <v>273254</v>
      </c>
      <c r="G36" s="60">
        <v>1771</v>
      </c>
      <c r="H36" s="60">
        <v>172321</v>
      </c>
      <c r="I36" s="60"/>
      <c r="J36" s="100">
        <f>SUM(E36+F36+G36-H36)</f>
        <v>145689</v>
      </c>
      <c r="K36" s="90">
        <v>6</v>
      </c>
    </row>
    <row r="37" spans="1:11" ht="9.9499999999999993" customHeight="1" x14ac:dyDescent="0.25">
      <c r="A37" s="55">
        <v>7</v>
      </c>
      <c r="B37" s="56">
        <v>9</v>
      </c>
      <c r="C37" s="57">
        <f t="shared" si="0"/>
        <v>-9</v>
      </c>
      <c r="D37" s="58" t="s">
        <v>55</v>
      </c>
      <c r="E37" s="59">
        <v>944510</v>
      </c>
      <c r="F37" s="60">
        <v>432433</v>
      </c>
      <c r="G37" s="60">
        <v>3114</v>
      </c>
      <c r="H37" s="60">
        <v>177001</v>
      </c>
      <c r="I37" s="60"/>
      <c r="J37" s="100">
        <f t="shared" si="1"/>
        <v>1203056</v>
      </c>
      <c r="K37" s="90">
        <v>7</v>
      </c>
    </row>
    <row r="38" spans="1:11" ht="9.9499999999999993" customHeight="1" x14ac:dyDescent="0.25">
      <c r="A38" s="55">
        <v>8</v>
      </c>
      <c r="B38" s="56">
        <v>11</v>
      </c>
      <c r="C38" s="57">
        <v>-11</v>
      </c>
      <c r="D38" s="58" t="s">
        <v>56</v>
      </c>
      <c r="E38" s="59">
        <v>-243663</v>
      </c>
      <c r="F38" s="60">
        <v>200743</v>
      </c>
      <c r="G38" s="60">
        <v>1516</v>
      </c>
      <c r="H38" s="60">
        <v>274296</v>
      </c>
      <c r="I38" s="60"/>
      <c r="J38" s="100">
        <f t="shared" si="1"/>
        <v>-315700</v>
      </c>
      <c r="K38" s="90">
        <v>8</v>
      </c>
    </row>
    <row r="39" spans="1:11" ht="9.9499999999999993" customHeight="1" x14ac:dyDescent="0.25">
      <c r="A39" s="55">
        <v>9</v>
      </c>
      <c r="B39" s="56">
        <v>13</v>
      </c>
      <c r="C39" s="57">
        <v>-13</v>
      </c>
      <c r="D39" s="58" t="s">
        <v>57</v>
      </c>
      <c r="E39" s="59">
        <v>9080</v>
      </c>
      <c r="F39" s="60">
        <v>1863</v>
      </c>
      <c r="G39" s="60">
        <v>0</v>
      </c>
      <c r="H39" s="60">
        <v>351</v>
      </c>
      <c r="I39" s="60"/>
      <c r="J39" s="100">
        <f t="shared" si="1"/>
        <v>10592</v>
      </c>
      <c r="K39" s="90">
        <v>9</v>
      </c>
    </row>
    <row r="40" spans="1:11" ht="9.9499999999999993" customHeight="1" x14ac:dyDescent="0.25">
      <c r="A40" s="55">
        <v>10</v>
      </c>
      <c r="B40" s="56">
        <v>16</v>
      </c>
      <c r="C40" s="57">
        <v>-16</v>
      </c>
      <c r="D40" s="58" t="s">
        <v>58</v>
      </c>
      <c r="E40" s="59">
        <v>91634</v>
      </c>
      <c r="F40" s="60">
        <v>13809</v>
      </c>
      <c r="G40" s="60">
        <v>3627</v>
      </c>
      <c r="H40" s="60">
        <v>6309</v>
      </c>
      <c r="I40" s="60"/>
      <c r="J40" s="100">
        <f t="shared" si="1"/>
        <v>102761</v>
      </c>
      <c r="K40" s="90">
        <v>10</v>
      </c>
    </row>
    <row r="41" spans="1:11" ht="9.9499999999999993" customHeight="1" x14ac:dyDescent="0.25">
      <c r="A41" s="55">
        <v>11</v>
      </c>
      <c r="B41" s="56">
        <v>17</v>
      </c>
      <c r="C41" s="57">
        <f>C40-1</f>
        <v>-17</v>
      </c>
      <c r="D41" s="58" t="s">
        <v>59</v>
      </c>
      <c r="E41" s="59">
        <v>13156</v>
      </c>
      <c r="F41" s="60">
        <v>2050</v>
      </c>
      <c r="G41" s="60">
        <v>537</v>
      </c>
      <c r="H41" s="60">
        <v>1</v>
      </c>
      <c r="I41" s="60"/>
      <c r="J41" s="100">
        <f t="shared" si="1"/>
        <v>15742</v>
      </c>
      <c r="K41" s="90">
        <v>11</v>
      </c>
    </row>
    <row r="42" spans="1:11" ht="9.9499999999999993" customHeight="1" x14ac:dyDescent="0.25">
      <c r="A42" s="55">
        <v>12</v>
      </c>
      <c r="B42" s="56">
        <v>18</v>
      </c>
      <c r="C42" s="57">
        <f>C41-1</f>
        <v>-18</v>
      </c>
      <c r="D42" s="58" t="s">
        <v>60</v>
      </c>
      <c r="E42" s="59">
        <v>2554</v>
      </c>
      <c r="F42" s="60">
        <v>473</v>
      </c>
      <c r="G42" s="60">
        <v>0</v>
      </c>
      <c r="H42" s="60">
        <v>0</v>
      </c>
      <c r="I42" s="60"/>
      <c r="J42" s="100">
        <f t="shared" si="1"/>
        <v>3027</v>
      </c>
      <c r="K42" s="90">
        <v>12</v>
      </c>
    </row>
    <row r="43" spans="1:11" ht="9.9499999999999993" customHeight="1" x14ac:dyDescent="0.25">
      <c r="A43" s="55">
        <v>13</v>
      </c>
      <c r="B43" s="56">
        <v>19</v>
      </c>
      <c r="C43" s="57">
        <f>C42-1</f>
        <v>-19</v>
      </c>
      <c r="D43" s="58" t="s">
        <v>61</v>
      </c>
      <c r="E43" s="59">
        <v>74778</v>
      </c>
      <c r="F43" s="60">
        <v>15914</v>
      </c>
      <c r="G43" s="60">
        <v>0</v>
      </c>
      <c r="H43" s="60">
        <v>1235</v>
      </c>
      <c r="I43" s="60"/>
      <c r="J43" s="100">
        <f t="shared" si="1"/>
        <v>89457</v>
      </c>
      <c r="K43" s="90">
        <v>13</v>
      </c>
    </row>
    <row r="44" spans="1:11" ht="9.9499999999999993" customHeight="1" x14ac:dyDescent="0.25">
      <c r="A44" s="55">
        <v>14</v>
      </c>
      <c r="B44" s="56">
        <v>20</v>
      </c>
      <c r="C44" s="57">
        <f>C43-1</f>
        <v>-20</v>
      </c>
      <c r="D44" s="58" t="s">
        <v>62</v>
      </c>
      <c r="E44" s="59">
        <v>87315</v>
      </c>
      <c r="F44" s="60">
        <v>15416</v>
      </c>
      <c r="G44" s="60">
        <v>1256</v>
      </c>
      <c r="H44" s="60">
        <v>705</v>
      </c>
      <c r="I44" s="60"/>
      <c r="J44" s="100">
        <f t="shared" si="1"/>
        <v>103282</v>
      </c>
      <c r="K44" s="90">
        <v>14</v>
      </c>
    </row>
    <row r="45" spans="1:11" ht="9.9499999999999993" customHeight="1" x14ac:dyDescent="0.25">
      <c r="A45" s="55">
        <v>15</v>
      </c>
      <c r="B45" s="56">
        <v>22</v>
      </c>
      <c r="C45" s="57">
        <v>-22</v>
      </c>
      <c r="D45" s="58" t="s">
        <v>63</v>
      </c>
      <c r="E45" s="59"/>
      <c r="F45" s="60"/>
      <c r="G45" s="60"/>
      <c r="H45" s="60"/>
      <c r="I45" s="60"/>
      <c r="J45" s="100"/>
      <c r="K45" s="90">
        <v>15</v>
      </c>
    </row>
    <row r="46" spans="1:11" ht="9.9499999999999993" customHeight="1" x14ac:dyDescent="0.25">
      <c r="A46" s="55">
        <v>16</v>
      </c>
      <c r="B46" s="56">
        <v>23</v>
      </c>
      <c r="C46" s="57">
        <f>C45-1</f>
        <v>-23</v>
      </c>
      <c r="D46" s="58" t="s">
        <v>64</v>
      </c>
      <c r="E46" s="59">
        <v>2707</v>
      </c>
      <c r="F46" s="60">
        <v>432</v>
      </c>
      <c r="G46" s="60"/>
      <c r="H46" s="60"/>
      <c r="I46" s="60"/>
      <c r="J46" s="100">
        <f t="shared" si="1"/>
        <v>3139</v>
      </c>
      <c r="K46" s="90">
        <v>16</v>
      </c>
    </row>
    <row r="47" spans="1:11" ht="9.9499999999999993" customHeight="1" x14ac:dyDescent="0.25">
      <c r="A47" s="55">
        <v>17</v>
      </c>
      <c r="B47" s="56">
        <v>24</v>
      </c>
      <c r="C47" s="57">
        <f>C46-1</f>
        <v>-24</v>
      </c>
      <c r="D47" s="58" t="s">
        <v>65</v>
      </c>
      <c r="E47" s="59">
        <v>5364</v>
      </c>
      <c r="F47" s="60">
        <v>1643</v>
      </c>
      <c r="G47" s="60"/>
      <c r="H47" s="60"/>
      <c r="I47" s="60"/>
      <c r="J47" s="100">
        <f t="shared" si="1"/>
        <v>7007</v>
      </c>
      <c r="K47" s="90">
        <v>17</v>
      </c>
    </row>
    <row r="48" spans="1:11" ht="9.9499999999999993" customHeight="1" x14ac:dyDescent="0.25">
      <c r="A48" s="55">
        <v>18</v>
      </c>
      <c r="B48" s="56">
        <v>25</v>
      </c>
      <c r="C48" s="57">
        <f>C47-1</f>
        <v>-25</v>
      </c>
      <c r="D48" s="58" t="s">
        <v>66</v>
      </c>
      <c r="E48" s="59">
        <v>266836</v>
      </c>
      <c r="F48" s="60">
        <v>51687</v>
      </c>
      <c r="G48" s="60"/>
      <c r="H48" s="60">
        <v>11435</v>
      </c>
      <c r="I48" s="60"/>
      <c r="J48" s="100">
        <f t="shared" si="1"/>
        <v>307088</v>
      </c>
      <c r="K48" s="90">
        <v>18</v>
      </c>
    </row>
    <row r="49" spans="1:11" ht="9.9499999999999993" customHeight="1" x14ac:dyDescent="0.25">
      <c r="A49" s="55">
        <v>19</v>
      </c>
      <c r="B49" s="56">
        <v>26</v>
      </c>
      <c r="C49" s="57">
        <f>C48-1</f>
        <v>-26</v>
      </c>
      <c r="D49" s="58" t="s">
        <v>67</v>
      </c>
      <c r="E49" s="59">
        <v>193251</v>
      </c>
      <c r="F49" s="60">
        <v>28454</v>
      </c>
      <c r="G49" s="60">
        <v>7475</v>
      </c>
      <c r="H49" s="60">
        <v>8713</v>
      </c>
      <c r="I49" s="60"/>
      <c r="J49" s="100">
        <f t="shared" si="1"/>
        <v>220467</v>
      </c>
      <c r="K49" s="90">
        <v>19</v>
      </c>
    </row>
    <row r="50" spans="1:11" ht="9.9499999999999993" customHeight="1" x14ac:dyDescent="0.25">
      <c r="A50" s="55">
        <v>20</v>
      </c>
      <c r="B50" s="56">
        <v>27</v>
      </c>
      <c r="C50" s="57">
        <f>C49-1</f>
        <v>-27</v>
      </c>
      <c r="D50" s="58" t="s">
        <v>68</v>
      </c>
      <c r="E50" s="59">
        <v>-224574</v>
      </c>
      <c r="F50" s="60">
        <v>6037</v>
      </c>
      <c r="G50" s="60"/>
      <c r="H50" s="60">
        <v>-113933</v>
      </c>
      <c r="I50" s="60"/>
      <c r="J50" s="100">
        <f t="shared" si="1"/>
        <v>-104604</v>
      </c>
      <c r="K50" s="90">
        <v>20</v>
      </c>
    </row>
    <row r="51" spans="1:11" ht="9.9499999999999993" customHeight="1" x14ac:dyDescent="0.25">
      <c r="A51" s="55">
        <v>21</v>
      </c>
      <c r="B51" s="56">
        <v>29</v>
      </c>
      <c r="C51" s="57">
        <v>-29</v>
      </c>
      <c r="D51" s="58" t="s">
        <v>69</v>
      </c>
      <c r="E51" s="59">
        <v>978</v>
      </c>
      <c r="F51" s="60">
        <v>100</v>
      </c>
      <c r="G51" s="60"/>
      <c r="H51" s="60"/>
      <c r="I51" s="60"/>
      <c r="J51" s="100">
        <f t="shared" si="1"/>
        <v>1078</v>
      </c>
      <c r="K51" s="90">
        <v>21</v>
      </c>
    </row>
    <row r="52" spans="1:11" ht="9.9499999999999993" customHeight="1" x14ac:dyDescent="0.25">
      <c r="A52" s="55">
        <v>22</v>
      </c>
      <c r="B52" s="56">
        <v>31</v>
      </c>
      <c r="C52" s="57">
        <v>-31</v>
      </c>
      <c r="D52" s="58" t="s">
        <v>70</v>
      </c>
      <c r="E52" s="59">
        <v>7012</v>
      </c>
      <c r="F52" s="60">
        <v>1695</v>
      </c>
      <c r="G52" s="60"/>
      <c r="H52" s="60">
        <v>-28</v>
      </c>
      <c r="I52" s="60"/>
      <c r="J52" s="100">
        <f t="shared" si="1"/>
        <v>8735</v>
      </c>
      <c r="K52" s="90">
        <v>22</v>
      </c>
    </row>
    <row r="53" spans="1:11" ht="9.9499999999999993" customHeight="1" x14ac:dyDescent="0.25">
      <c r="A53" s="55">
        <v>23</v>
      </c>
      <c r="B53" s="56">
        <v>35</v>
      </c>
      <c r="C53" s="57">
        <v>-35</v>
      </c>
      <c r="D53" s="58" t="s">
        <v>71</v>
      </c>
      <c r="E53" s="59">
        <v>15122</v>
      </c>
      <c r="F53" s="60">
        <v>2447</v>
      </c>
      <c r="G53" s="60"/>
      <c r="H53" s="60">
        <v>-4</v>
      </c>
      <c r="I53" s="60"/>
      <c r="J53" s="100">
        <f t="shared" si="1"/>
        <v>17573</v>
      </c>
      <c r="K53" s="90">
        <v>23</v>
      </c>
    </row>
    <row r="54" spans="1:11" ht="9.9499999999999993" customHeight="1" x14ac:dyDescent="0.25">
      <c r="A54" s="55">
        <v>24</v>
      </c>
      <c r="B54" s="56">
        <v>37</v>
      </c>
      <c r="C54" s="57">
        <v>-37</v>
      </c>
      <c r="D54" s="58" t="s">
        <v>72</v>
      </c>
      <c r="E54" s="59">
        <v>173438</v>
      </c>
      <c r="F54" s="60">
        <v>39214</v>
      </c>
      <c r="G54" s="60">
        <v>10300</v>
      </c>
      <c r="H54" s="60">
        <v>6304</v>
      </c>
      <c r="I54" s="60"/>
      <c r="J54" s="100">
        <f t="shared" si="1"/>
        <v>216648</v>
      </c>
      <c r="K54" s="90">
        <v>24</v>
      </c>
    </row>
    <row r="55" spans="1:11" ht="9.9499999999999993" customHeight="1" x14ac:dyDescent="0.25">
      <c r="A55" s="55">
        <v>25</v>
      </c>
      <c r="B55" s="56">
        <v>39</v>
      </c>
      <c r="C55" s="57">
        <v>-39</v>
      </c>
      <c r="D55" s="58" t="s">
        <v>73</v>
      </c>
      <c r="E55" s="59">
        <v>55149</v>
      </c>
      <c r="F55" s="60">
        <v>18753</v>
      </c>
      <c r="G55" s="60">
        <v>0</v>
      </c>
      <c r="H55" s="60">
        <v>4413</v>
      </c>
      <c r="I55" s="60"/>
      <c r="J55" s="100">
        <f t="shared" si="1"/>
        <v>69489</v>
      </c>
      <c r="K55" s="90">
        <v>25</v>
      </c>
    </row>
    <row r="56" spans="1:11" ht="9.9499999999999993" customHeight="1" x14ac:dyDescent="0.25">
      <c r="A56" s="55">
        <v>26</v>
      </c>
      <c r="B56" s="56">
        <v>44</v>
      </c>
      <c r="C56" s="57">
        <v>-44</v>
      </c>
      <c r="D56" s="58" t="s">
        <v>74</v>
      </c>
      <c r="E56" s="59">
        <v>64224</v>
      </c>
      <c r="F56" s="60">
        <v>9845</v>
      </c>
      <c r="G56" s="60">
        <v>799</v>
      </c>
      <c r="H56" s="60">
        <v>1740</v>
      </c>
      <c r="I56" s="60"/>
      <c r="J56" s="100">
        <f t="shared" si="1"/>
        <v>73128</v>
      </c>
      <c r="K56" s="90">
        <v>26</v>
      </c>
    </row>
    <row r="57" spans="1:11" ht="9.9499999999999993" customHeight="1" x14ac:dyDescent="0.25">
      <c r="A57" s="55">
        <v>27</v>
      </c>
      <c r="B57" s="56">
        <v>45</v>
      </c>
      <c r="C57" s="57">
        <v>-45</v>
      </c>
      <c r="D57" s="58" t="s">
        <v>75</v>
      </c>
      <c r="E57" s="59">
        <v>1059</v>
      </c>
      <c r="F57" s="60">
        <v>160</v>
      </c>
      <c r="G57" s="60"/>
      <c r="H57" s="60">
        <v>7</v>
      </c>
      <c r="I57" s="60"/>
      <c r="J57" s="100">
        <f t="shared" si="1"/>
        <v>1212</v>
      </c>
      <c r="K57" s="90">
        <v>27</v>
      </c>
    </row>
    <row r="58" spans="1:11" ht="9.9499999999999993" customHeight="1" x14ac:dyDescent="0.25">
      <c r="A58" s="55">
        <v>28</v>
      </c>
      <c r="B58" s="56"/>
      <c r="C58" s="57"/>
      <c r="D58" s="58" t="s">
        <v>76</v>
      </c>
      <c r="E58" s="59"/>
      <c r="F58" s="60"/>
      <c r="G58" s="60"/>
      <c r="H58" s="60"/>
      <c r="I58" s="60"/>
      <c r="J58" s="100"/>
      <c r="K58" s="90">
        <v>28</v>
      </c>
    </row>
    <row r="59" spans="1:11" ht="9.9499999999999993" customHeight="1" x14ac:dyDescent="0.25">
      <c r="A59" s="55">
        <v>29</v>
      </c>
      <c r="B59" s="56"/>
      <c r="C59" s="57"/>
      <c r="D59" s="58" t="s">
        <v>77</v>
      </c>
      <c r="E59" s="59"/>
      <c r="F59" s="60"/>
      <c r="G59" s="60"/>
      <c r="H59" s="60"/>
      <c r="I59" s="60"/>
      <c r="J59" s="100"/>
      <c r="K59" s="90">
        <v>29</v>
      </c>
    </row>
    <row r="60" spans="1:11" ht="12.75" customHeight="1" thickBot="1" x14ac:dyDescent="0.3">
      <c r="A60" s="61">
        <v>30</v>
      </c>
      <c r="B60" s="62"/>
      <c r="C60" s="63"/>
      <c r="D60" s="64" t="s">
        <v>78</v>
      </c>
      <c r="E60" s="101">
        <f t="shared" ref="E60:H60" si="2">SUM(E31:E59)</f>
        <v>2623853</v>
      </c>
      <c r="F60" s="102">
        <f t="shared" si="2"/>
        <v>1320800</v>
      </c>
      <c r="G60" s="102">
        <f t="shared" si="2"/>
        <v>30395</v>
      </c>
      <c r="H60" s="102">
        <f t="shared" si="2"/>
        <v>556701</v>
      </c>
      <c r="I60" s="102"/>
      <c r="J60" s="103">
        <f>SUM(J31:J59)</f>
        <v>3418347</v>
      </c>
      <c r="K60" s="65">
        <v>30</v>
      </c>
    </row>
    <row r="61" spans="1:11" ht="11.25" customHeight="1" thickTop="1" x14ac:dyDescent="0.25">
      <c r="A61" s="45"/>
      <c r="B61" s="66"/>
      <c r="C61" s="67"/>
      <c r="D61" s="50" t="s">
        <v>79</v>
      </c>
      <c r="E61" s="68"/>
      <c r="F61" s="69"/>
      <c r="G61" s="69"/>
      <c r="H61" s="69"/>
      <c r="I61" s="69"/>
      <c r="J61" s="104"/>
      <c r="K61" s="49"/>
    </row>
    <row r="62" spans="1:11" ht="9.9499999999999993" customHeight="1" x14ac:dyDescent="0.25">
      <c r="A62" s="55">
        <v>31</v>
      </c>
      <c r="B62" s="56">
        <v>52</v>
      </c>
      <c r="C62" s="57">
        <v>-52</v>
      </c>
      <c r="D62" s="58" t="s">
        <v>80</v>
      </c>
      <c r="E62" s="59">
        <v>1790210</v>
      </c>
      <c r="F62" s="60">
        <v>561669</v>
      </c>
      <c r="G62" s="60">
        <v>2209</v>
      </c>
      <c r="H62" s="60">
        <v>202043</v>
      </c>
      <c r="I62" s="60"/>
      <c r="J62" s="100">
        <f t="shared" ref="J62:J69" si="3">SUM(E62+F62+G62-H62-I62)</f>
        <v>2152045</v>
      </c>
      <c r="K62" s="90">
        <v>31</v>
      </c>
    </row>
    <row r="63" spans="1:11" ht="9.9499999999999993" customHeight="1" x14ac:dyDescent="0.25">
      <c r="A63" s="55">
        <v>32</v>
      </c>
      <c r="B63" s="56">
        <v>53</v>
      </c>
      <c r="C63" s="57">
        <f t="shared" ref="C63:C69" si="4">C62-1</f>
        <v>-53</v>
      </c>
      <c r="D63" s="58" t="s">
        <v>81</v>
      </c>
      <c r="E63" s="59">
        <v>211528</v>
      </c>
      <c r="F63" s="60">
        <v>70627</v>
      </c>
      <c r="G63" s="60"/>
      <c r="H63" s="60">
        <v>46085</v>
      </c>
      <c r="I63" s="60"/>
      <c r="J63" s="100">
        <f t="shared" si="3"/>
        <v>236070</v>
      </c>
      <c r="K63" s="90">
        <v>32</v>
      </c>
    </row>
    <row r="64" spans="1:11" ht="9.9499999999999993" customHeight="1" x14ac:dyDescent="0.25">
      <c r="A64" s="55">
        <v>33</v>
      </c>
      <c r="B64" s="56">
        <v>54</v>
      </c>
      <c r="C64" s="70">
        <f t="shared" si="4"/>
        <v>-54</v>
      </c>
      <c r="D64" s="58" t="s">
        <v>82</v>
      </c>
      <c r="E64" s="59"/>
      <c r="F64" s="60"/>
      <c r="G64" s="60"/>
      <c r="H64" s="60"/>
      <c r="I64" s="60"/>
      <c r="J64" s="100">
        <f t="shared" si="3"/>
        <v>0</v>
      </c>
      <c r="K64" s="90">
        <v>33</v>
      </c>
    </row>
    <row r="65" spans="1:13" ht="9.9499999999999993" customHeight="1" x14ac:dyDescent="0.25">
      <c r="A65" s="55">
        <v>34</v>
      </c>
      <c r="B65" s="56">
        <v>55</v>
      </c>
      <c r="C65" s="57">
        <f t="shared" si="4"/>
        <v>-55</v>
      </c>
      <c r="D65" s="58" t="s">
        <v>83</v>
      </c>
      <c r="E65" s="59">
        <v>-3131</v>
      </c>
      <c r="F65" s="60">
        <v>432</v>
      </c>
      <c r="G65" s="60"/>
      <c r="H65" s="60"/>
      <c r="I65" s="60"/>
      <c r="J65" s="100">
        <f t="shared" si="3"/>
        <v>-2699</v>
      </c>
      <c r="K65" s="90">
        <v>34</v>
      </c>
    </row>
    <row r="66" spans="1:13" ht="9.9499999999999993" customHeight="1" x14ac:dyDescent="0.25">
      <c r="A66" s="55">
        <v>35</v>
      </c>
      <c r="B66" s="56">
        <v>56</v>
      </c>
      <c r="C66" s="57">
        <f t="shared" si="4"/>
        <v>-56</v>
      </c>
      <c r="D66" s="58" t="s">
        <v>84</v>
      </c>
      <c r="E66" s="59"/>
      <c r="F66" s="60"/>
      <c r="G66" s="60"/>
      <c r="H66" s="60"/>
      <c r="I66" s="60"/>
      <c r="J66" s="100">
        <f t="shared" si="3"/>
        <v>0</v>
      </c>
      <c r="K66" s="90">
        <v>35</v>
      </c>
    </row>
    <row r="67" spans="1:13" ht="9.9499999999999993" customHeight="1" x14ac:dyDescent="0.25">
      <c r="A67" s="55">
        <v>36</v>
      </c>
      <c r="B67" s="56">
        <v>57</v>
      </c>
      <c r="C67" s="57">
        <f t="shared" si="4"/>
        <v>-57</v>
      </c>
      <c r="D67" s="58" t="s">
        <v>85</v>
      </c>
      <c r="E67" s="59">
        <v>55769</v>
      </c>
      <c r="F67" s="60">
        <v>9265</v>
      </c>
      <c r="G67" s="60">
        <v>4829</v>
      </c>
      <c r="H67" s="60">
        <v>-15840</v>
      </c>
      <c r="I67" s="60"/>
      <c r="J67" s="100">
        <f t="shared" si="3"/>
        <v>85703</v>
      </c>
      <c r="K67" s="90">
        <v>36</v>
      </c>
    </row>
    <row r="68" spans="1:13" ht="9.9499999999999993" customHeight="1" x14ac:dyDescent="0.25">
      <c r="A68" s="55">
        <v>37</v>
      </c>
      <c r="B68" s="56">
        <v>58</v>
      </c>
      <c r="C68" s="57">
        <f t="shared" si="4"/>
        <v>-58</v>
      </c>
      <c r="D68" s="58" t="s">
        <v>86</v>
      </c>
      <c r="E68" s="59">
        <v>-25204</v>
      </c>
      <c r="F68" s="60">
        <v>16458</v>
      </c>
      <c r="G68" s="60">
        <v>8579</v>
      </c>
      <c r="H68" s="60">
        <v>-5770</v>
      </c>
      <c r="I68" s="60"/>
      <c r="J68" s="100">
        <f t="shared" si="3"/>
        <v>5603</v>
      </c>
      <c r="K68" s="90">
        <v>37</v>
      </c>
    </row>
    <row r="69" spans="1:13" ht="9.9499999999999993" customHeight="1" x14ac:dyDescent="0.25">
      <c r="A69" s="55">
        <v>38</v>
      </c>
      <c r="B69" s="56">
        <v>59</v>
      </c>
      <c r="C69" s="57">
        <f t="shared" si="4"/>
        <v>-59</v>
      </c>
      <c r="D69" s="58" t="s">
        <v>87</v>
      </c>
      <c r="E69" s="59">
        <v>471161</v>
      </c>
      <c r="F69" s="60">
        <v>65532</v>
      </c>
      <c r="G69" s="60">
        <v>34172</v>
      </c>
      <c r="H69" s="60">
        <v>69501</v>
      </c>
      <c r="I69" s="60"/>
      <c r="J69" s="100">
        <f t="shared" si="3"/>
        <v>501364</v>
      </c>
      <c r="K69" s="90">
        <v>38</v>
      </c>
    </row>
    <row r="70" spans="1:13" ht="9.9499999999999993" customHeight="1" x14ac:dyDescent="0.25">
      <c r="A70" s="55">
        <v>39</v>
      </c>
      <c r="B70" s="71"/>
      <c r="C70" s="57"/>
      <c r="D70" s="58" t="s">
        <v>77</v>
      </c>
      <c r="E70" s="59"/>
      <c r="F70" s="60"/>
      <c r="G70" s="60"/>
      <c r="H70" s="60"/>
      <c r="I70" s="60"/>
      <c r="J70" s="100"/>
      <c r="K70" s="90">
        <v>39</v>
      </c>
      <c r="L70" s="20"/>
    </row>
    <row r="71" spans="1:13" ht="12" customHeight="1" thickBot="1" x14ac:dyDescent="0.3">
      <c r="A71" s="61">
        <v>40</v>
      </c>
      <c r="B71" s="61"/>
      <c r="C71" s="72"/>
      <c r="D71" s="64" t="s">
        <v>88</v>
      </c>
      <c r="E71" s="105">
        <f t="shared" ref="E71:J71" si="5">SUM(E62:E70)</f>
        <v>2500333</v>
      </c>
      <c r="F71" s="106">
        <f t="shared" si="5"/>
        <v>723983</v>
      </c>
      <c r="G71" s="107">
        <f t="shared" si="5"/>
        <v>49789</v>
      </c>
      <c r="H71" s="107">
        <f>SUM(H62:H70)</f>
        <v>296019</v>
      </c>
      <c r="I71" s="107"/>
      <c r="J71" s="108">
        <f t="shared" si="5"/>
        <v>2978086</v>
      </c>
      <c r="K71" s="73">
        <v>40</v>
      </c>
    </row>
    <row r="72" spans="1:13" ht="13.5" customHeight="1" thickTop="1" thickBot="1" x14ac:dyDescent="0.3">
      <c r="A72" s="74">
        <v>41</v>
      </c>
      <c r="B72" s="71"/>
      <c r="C72" s="57"/>
      <c r="D72" s="75" t="s">
        <v>89</v>
      </c>
      <c r="E72" s="109">
        <f>E60+E71</f>
        <v>5124186</v>
      </c>
      <c r="F72" s="110">
        <f>+F71+F60</f>
        <v>2044783</v>
      </c>
      <c r="G72" s="110">
        <f>+G71+G60</f>
        <v>80184</v>
      </c>
      <c r="H72" s="110">
        <f>+H71+H60</f>
        <v>852720</v>
      </c>
      <c r="I72" s="110"/>
      <c r="J72" s="111">
        <f>+J71+J60</f>
        <v>6396433</v>
      </c>
      <c r="K72" s="48">
        <v>41</v>
      </c>
      <c r="L72" s="20"/>
    </row>
    <row r="73" spans="1:13" ht="9.9499999999999993" customHeight="1" x14ac:dyDescent="0.25">
      <c r="A73" s="15"/>
      <c r="B73" s="28"/>
      <c r="C73" s="27"/>
      <c r="D73" s="76"/>
      <c r="E73" s="28"/>
      <c r="F73" s="28"/>
      <c r="G73" s="28"/>
      <c r="H73" s="28"/>
      <c r="I73" s="28"/>
      <c r="J73" s="28"/>
      <c r="K73" s="43"/>
      <c r="L73" s="20"/>
      <c r="M73" s="20"/>
    </row>
    <row r="74" spans="1:13" ht="9.9499999999999993" hidden="1" customHeight="1" x14ac:dyDescent="0.25">
      <c r="A74" s="15"/>
      <c r="B74" s="28"/>
      <c r="C74" s="27"/>
      <c r="D74" s="76"/>
      <c r="E74" s="28"/>
      <c r="F74" s="28"/>
      <c r="G74" s="77"/>
      <c r="H74" s="28"/>
      <c r="I74" s="28"/>
      <c r="J74" s="28"/>
      <c r="K74" s="43"/>
      <c r="L74" s="20"/>
      <c r="M74" s="20"/>
    </row>
    <row r="75" spans="1:13" ht="9.9499999999999993" hidden="1" customHeight="1" x14ac:dyDescent="0.25">
      <c r="A75" s="15"/>
      <c r="B75" s="28"/>
      <c r="C75" s="27"/>
      <c r="D75" s="76"/>
      <c r="E75" s="28"/>
      <c r="F75" s="28"/>
      <c r="G75" s="28"/>
      <c r="H75" s="28"/>
      <c r="I75" s="28"/>
      <c r="J75" s="28"/>
      <c r="K75" s="43"/>
      <c r="L75" s="20"/>
      <c r="M75" s="20"/>
    </row>
    <row r="76" spans="1:13" ht="9.9499999999999993" customHeight="1" x14ac:dyDescent="0.25">
      <c r="A76" s="21" t="s">
        <v>90</v>
      </c>
      <c r="B76" s="78"/>
      <c r="C76" s="27"/>
      <c r="D76" s="76"/>
      <c r="E76" s="28"/>
      <c r="F76" s="28"/>
      <c r="G76" s="28"/>
      <c r="H76" s="28"/>
      <c r="I76" s="28"/>
      <c r="J76" s="28"/>
      <c r="K76" s="43"/>
      <c r="L76" s="20"/>
      <c r="M76" s="20"/>
    </row>
    <row r="77" spans="1:13" s="86" customFormat="1" ht="9.9499999999999993" customHeight="1" x14ac:dyDescent="0.2">
      <c r="A77" s="79"/>
      <c r="B77" s="80"/>
      <c r="C77" s="81"/>
      <c r="D77" s="82"/>
      <c r="E77" s="83"/>
      <c r="F77" s="83"/>
      <c r="G77" s="83"/>
      <c r="H77" s="83"/>
      <c r="I77" s="83"/>
      <c r="J77" s="83"/>
      <c r="K77" s="84"/>
      <c r="L77" s="85"/>
      <c r="M77" s="85"/>
    </row>
    <row r="78" spans="1:13" ht="9.9499999999999993" customHeight="1" x14ac:dyDescent="0.25">
      <c r="A78" s="15"/>
      <c r="B78" s="28"/>
      <c r="C78" s="27"/>
      <c r="D78" s="76"/>
      <c r="E78" s="28"/>
      <c r="F78" s="28"/>
      <c r="G78" s="28"/>
      <c r="H78" s="28"/>
      <c r="I78" s="28"/>
      <c r="J78" s="28"/>
      <c r="K78" s="43"/>
      <c r="L78" s="20"/>
      <c r="M78" s="20"/>
    </row>
    <row r="79" spans="1:13" ht="9.9499999999999993" customHeight="1" x14ac:dyDescent="0.25">
      <c r="A79" s="15"/>
      <c r="B79" s="28"/>
      <c r="C79" s="27"/>
      <c r="D79" s="76"/>
      <c r="E79" s="28"/>
      <c r="F79" s="28"/>
      <c r="G79" s="28"/>
      <c r="H79" s="28"/>
      <c r="I79" s="28"/>
      <c r="J79" s="28"/>
      <c r="K79" s="43"/>
      <c r="L79" s="20"/>
      <c r="M79" s="20"/>
    </row>
    <row r="80" spans="1:13" ht="9.9499999999999993" customHeight="1" x14ac:dyDescent="0.25">
      <c r="A80" s="15"/>
      <c r="B80" s="28"/>
      <c r="C80" s="27"/>
      <c r="D80" s="76"/>
      <c r="E80" s="28"/>
      <c r="F80" s="28"/>
      <c r="G80" s="28"/>
      <c r="H80" s="28"/>
      <c r="I80" s="28"/>
      <c r="J80" s="28"/>
      <c r="K80" s="43"/>
      <c r="L80" s="20"/>
      <c r="M80" s="20"/>
    </row>
    <row r="81" spans="1:13" ht="9.9499999999999993" customHeight="1" x14ac:dyDescent="0.25">
      <c r="A81" s="15"/>
      <c r="B81" s="28"/>
      <c r="C81" s="27"/>
      <c r="D81" s="76"/>
      <c r="E81" s="28"/>
      <c r="F81" s="28"/>
      <c r="G81" s="28"/>
      <c r="H81" s="28"/>
      <c r="I81" s="28"/>
      <c r="J81" s="28"/>
      <c r="K81" s="43"/>
      <c r="L81" s="20"/>
      <c r="M81" s="20"/>
    </row>
    <row r="82" spans="1:13" ht="9.9499999999999993" customHeight="1" x14ac:dyDescent="0.25">
      <c r="A82" s="15"/>
      <c r="B82" s="28"/>
      <c r="C82" s="27"/>
      <c r="D82" s="76"/>
      <c r="E82" s="28"/>
      <c r="F82" s="28"/>
      <c r="G82" s="28"/>
      <c r="H82" s="28"/>
      <c r="I82" s="28"/>
      <c r="J82" s="28"/>
      <c r="K82" s="43"/>
      <c r="L82" s="20"/>
      <c r="M82" s="20"/>
    </row>
    <row r="83" spans="1:13" ht="9.9499999999999993" customHeight="1" x14ac:dyDescent="0.25">
      <c r="A83" s="87"/>
      <c r="B83" s="28"/>
      <c r="C83" s="27"/>
      <c r="D83" s="76"/>
      <c r="E83" s="28"/>
      <c r="F83" s="28"/>
      <c r="G83" s="28"/>
      <c r="H83" s="28"/>
      <c r="I83" s="28"/>
      <c r="J83" s="28"/>
      <c r="K83" s="88"/>
      <c r="L83" s="20"/>
      <c r="M83" s="20"/>
    </row>
    <row r="84" spans="1:13" ht="9.9499999999999993" customHeight="1" x14ac:dyDescent="0.25">
      <c r="A84" s="112"/>
      <c r="B84" s="113"/>
      <c r="C84" s="113"/>
      <c r="D84" s="113"/>
      <c r="E84" s="113"/>
      <c r="F84" s="113"/>
      <c r="G84" s="113"/>
      <c r="H84" s="113"/>
      <c r="I84" s="113"/>
      <c r="J84" s="113"/>
      <c r="K84" s="114"/>
    </row>
    <row r="85" spans="1:13" x14ac:dyDescent="0.25">
      <c r="A85" s="89" t="s">
        <v>91</v>
      </c>
    </row>
    <row r="86" spans="1:13" x14ac:dyDescent="0.25"/>
    <row r="87" spans="1:13" x14ac:dyDescent="0.25"/>
    <row r="88" spans="1:13" x14ac:dyDescent="0.25"/>
    <row r="89" spans="1:13" x14ac:dyDescent="0.25"/>
    <row r="90" spans="1:13" x14ac:dyDescent="0.25"/>
    <row r="91" spans="1:13" x14ac:dyDescent="0.25"/>
    <row r="92" spans="1:13" x14ac:dyDescent="0.25"/>
    <row r="93" spans="1:13" x14ac:dyDescent="0.25"/>
    <row r="94" spans="1:13" x14ac:dyDescent="0.25"/>
    <row r="95" spans="1:13" x14ac:dyDescent="0.25"/>
    <row r="96" spans="1:13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</sheetData>
  <mergeCells count="5">
    <mergeCell ref="A20:K20"/>
    <mergeCell ref="F24:G24"/>
    <mergeCell ref="H24:I24"/>
    <mergeCell ref="F25:G25"/>
    <mergeCell ref="H25:I25"/>
  </mergeCells>
  <printOptions horizontalCentered="1"/>
  <pageMargins left="1" right="1" top="0.5" bottom="0.5" header="0.3" footer="0.3"/>
  <pageSetup scale="9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R-1</vt:lpstr>
      <vt:lpstr>'R-1'!Print_Area</vt:lpstr>
    </vt:vector>
  </TitlesOfParts>
  <Company>BNSF Railway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BNSF Railway</dc:creator>
  <cp:lastModifiedBy>Grimsley, Julie A</cp:lastModifiedBy>
  <cp:lastPrinted>2017-03-29T03:28:33Z</cp:lastPrinted>
  <dcterms:created xsi:type="dcterms:W3CDTF">2017-02-28T16:32:36Z</dcterms:created>
  <dcterms:modified xsi:type="dcterms:W3CDTF">2017-03-30T15:03:25Z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