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48" i="1" l="1"/>
  <c r="D39" i="1"/>
  <c r="N1" i="1"/>
  <c r="L10" i="1"/>
  <c r="M10" i="1" s="1"/>
  <c r="L26" i="1"/>
  <c r="M26" i="1" s="1"/>
  <c r="L16" i="1"/>
  <c r="J39" i="1"/>
  <c r="J48" i="1"/>
  <c r="K39" i="1"/>
  <c r="K48" i="1"/>
  <c r="E39" i="1"/>
  <c r="E48" i="1"/>
  <c r="F39" i="1"/>
  <c r="F48" i="1"/>
  <c r="L51" i="1"/>
  <c r="M51" i="1" s="1"/>
  <c r="L50" i="1"/>
  <c r="M50" i="1" s="1"/>
  <c r="L49" i="1"/>
  <c r="M49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M16" i="1"/>
  <c r="L15" i="1"/>
  <c r="M15" i="1" s="1"/>
  <c r="L14" i="1"/>
  <c r="M14" i="1" s="1"/>
  <c r="L13" i="1"/>
  <c r="M13" i="1" s="1"/>
  <c r="L12" i="1"/>
  <c r="M12" i="1" s="1"/>
  <c r="L11" i="1"/>
  <c r="M11" i="1" s="1"/>
  <c r="K52" i="1" l="1"/>
  <c r="J52" i="1"/>
  <c r="L48" i="1"/>
  <c r="M48" i="1" s="1"/>
  <c r="F52" i="1"/>
  <c r="L39" i="1"/>
  <c r="M39" i="1" s="1"/>
  <c r="E52" i="1"/>
  <c r="D52" i="1"/>
  <c r="L52" i="1" l="1"/>
  <c r="M52" i="1" s="1"/>
</calcChain>
</file>

<file path=xl/sharedStrings.xml><?xml version="1.0" encoding="utf-8"?>
<sst xmlns="http://schemas.openxmlformats.org/spreadsheetml/2006/main" count="91" uniqueCount="76">
  <si>
    <t>during the year</t>
  </si>
  <si>
    <t>Balance at</t>
  </si>
  <si>
    <t>close of year</t>
  </si>
  <si>
    <t>Line</t>
  </si>
  <si>
    <t>Cross</t>
  </si>
  <si>
    <t>No.</t>
  </si>
  <si>
    <t>Account</t>
  </si>
  <si>
    <t>of year</t>
  </si>
  <si>
    <t>(a)</t>
  </si>
  <si>
    <t>(b)</t>
  </si>
  <si>
    <t>(c)</t>
  </si>
  <si>
    <t>(d)</t>
  </si>
  <si>
    <t>(e)</t>
  </si>
  <si>
    <t>(f)</t>
  </si>
  <si>
    <t>(g)</t>
  </si>
  <si>
    <t>(h)</t>
  </si>
  <si>
    <t>Railroad Annual Report R-1</t>
  </si>
  <si>
    <t>330.  ROAD PROPERTY AND EQUIPMENT AND IMPROVEMENTS TO LEASED PROPERTY AND EQUIPMENT</t>
  </si>
  <si>
    <t>(Dollars in Thousands)</t>
  </si>
  <si>
    <t xml:space="preserve"> (11)   Ballast</t>
  </si>
  <si>
    <t xml:space="preserve">  (2)    Land for transportation purposes</t>
  </si>
  <si>
    <t xml:space="preserve">  (3)    Grading</t>
  </si>
  <si>
    <t xml:space="preserve">  (4)    Other right-of-way expenditures</t>
  </si>
  <si>
    <t xml:space="preserve">  (5)    Tunnels and subways</t>
  </si>
  <si>
    <t xml:space="preserve">  (7)    Elevated structures</t>
  </si>
  <si>
    <t xml:space="preserve">  (8)    Ties</t>
  </si>
  <si>
    <t xml:space="preserve">  (9)    Rail and other track material</t>
  </si>
  <si>
    <t xml:space="preserve"> (16)   Station and office buildings</t>
  </si>
  <si>
    <t xml:space="preserve"> (17)   Roadway buildings</t>
  </si>
  <si>
    <t xml:space="preserve"> (18)   Water stations</t>
  </si>
  <si>
    <t xml:space="preserve"> (19)   Fuel stations</t>
  </si>
  <si>
    <t xml:space="preserve"> (20)   Shops and enginehouses</t>
  </si>
  <si>
    <t xml:space="preserve"> (22)   Storage warehouses</t>
  </si>
  <si>
    <t xml:space="preserve"> (24)   Coal and ore wharves</t>
  </si>
  <si>
    <t xml:space="preserve"> (27)   Signals and interlockers</t>
  </si>
  <si>
    <t xml:space="preserve"> (29)   Power plants</t>
  </si>
  <si>
    <t xml:space="preserve"> (35)   Miscellaneous structures</t>
  </si>
  <si>
    <t xml:space="preserve"> (37)   Roadway machines</t>
  </si>
  <si>
    <t xml:space="preserve"> (44)   Shop machinery</t>
  </si>
  <si>
    <t xml:space="preserve">           TOTAL EXPENDITURES FOR ROAD</t>
  </si>
  <si>
    <t xml:space="preserve"> (52)   Locomotives</t>
  </si>
  <si>
    <t xml:space="preserve"> (55)   Highway revenue equipment</t>
  </si>
  <si>
    <t xml:space="preserve"> (56)   Floating equipment</t>
  </si>
  <si>
    <t xml:space="preserve"> (57)   Work equipment</t>
  </si>
  <si>
    <t xml:space="preserve"> (58)   Miscellaneous equipment</t>
  </si>
  <si>
    <t xml:space="preserve">           TOTAL EXPENDITURES FOR EQUIPMENT</t>
  </si>
  <si>
    <t xml:space="preserve"> (76)   Interest during construction</t>
  </si>
  <si>
    <t xml:space="preserve"> (80)   Other elements of investment</t>
  </si>
  <si>
    <t xml:space="preserve">           GRAND TOTAL</t>
  </si>
  <si>
    <t xml:space="preserve">  (6)    Bridges, trestles and culverts</t>
  </si>
  <si>
    <t xml:space="preserve"> (13)   Fences, snowsheds and signs</t>
  </si>
  <si>
    <t xml:space="preserve"> (25)   TOFC/COFC terminals</t>
  </si>
  <si>
    <t xml:space="preserve"> (31)   Power transmission systems</t>
  </si>
  <si>
    <t xml:space="preserve"> (39)   Public improvements - construction</t>
  </si>
  <si>
    <t xml:space="preserve"> (45)   Power plant machinery</t>
  </si>
  <si>
    <t xml:space="preserve">           Other lease/rentals</t>
  </si>
  <si>
    <t xml:space="preserve"> (53)   Freight train cars</t>
  </si>
  <si>
    <t xml:space="preserve"> (54)   Passenger train cars</t>
  </si>
  <si>
    <t xml:space="preserve"> (59)   Computer systems &amp; word processing equipment</t>
  </si>
  <si>
    <t xml:space="preserve"> (90)   Construction work in progress</t>
  </si>
  <si>
    <t>Beginning</t>
  </si>
  <si>
    <t>Expenditures during</t>
  </si>
  <si>
    <t>the year for original</t>
  </si>
  <si>
    <t>road &amp; equipment</t>
  </si>
  <si>
    <t>&amp; road extensions</t>
  </si>
  <si>
    <t>the year for purchase</t>
  </si>
  <si>
    <t>of existing lines,</t>
  </si>
  <si>
    <t>reorganizations, etc.</t>
  </si>
  <si>
    <t>Expenditures for additions</t>
  </si>
  <si>
    <t>Credits for property retired</t>
  </si>
  <si>
    <t>Net changes</t>
  </si>
  <si>
    <t xml:space="preserve"> (26)   Communications systems</t>
  </si>
  <si>
    <t xml:space="preserve"> (23)   Wharves and docks</t>
  </si>
  <si>
    <t>330.  ROAD PROPERTY AND EQUIPMENT AND IMPROVEMENTS TO LEASED PROPERTY AND EQUIPMENT - (Continued)</t>
  </si>
  <si>
    <t>Road Initials: CSXT  Year: 2011</t>
  </si>
  <si>
    <t>See Notes on Page 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</si>
</sst>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8"/>
      <color indexed="8"/>
      <name val="Times New Roman"/>
      <family val="1"/>
    </font>
    <font>
      <b/>
      <sz val="8"/>
      <color indexed="12"/>
      <name val="Times New Roman"/>
      <family val="1"/>
    </font>
    <font>
      <b/>
      <sz val="8"/>
      <name val="Times New Roman"/>
      <family val="1"/>
    </font>
    <font>
      <sz val="8"/>
      <name val="Arial"/>
      <family val="2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indexed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/>
    <xf numFmtId="0" fontId="5" fillId="0" borderId="0" xfId="0" applyFont="1"/>
    <xf numFmtId="0" fontId="4" fillId="0" borderId="0" xfId="0" applyFont="1" applyBorder="1"/>
    <xf numFmtId="0" fontId="4" fillId="0" borderId="1" xfId="0" applyFont="1" applyBorder="1"/>
    <xf numFmtId="0" fontId="2" fillId="0" borderId="0" xfId="0" applyFont="1" applyBorder="1"/>
    <xf numFmtId="0" fontId="2" fillId="0" borderId="0" xfId="0" applyFont="1"/>
    <xf numFmtId="0" fontId="6" fillId="0" borderId="0" xfId="0" applyFont="1"/>
    <xf numFmtId="0" fontId="7" fillId="0" borderId="0" xfId="0" applyFont="1"/>
    <xf numFmtId="37" fontId="3" fillId="0" borderId="0" xfId="0" applyNumberFormat="1" applyFont="1" applyProtection="1">
      <protection locked="0"/>
    </xf>
    <xf numFmtId="37" fontId="8" fillId="0" borderId="0" xfId="0" applyNumberFormat="1" applyFont="1" applyProtection="1">
      <protection locked="0"/>
    </xf>
    <xf numFmtId="0" fontId="7" fillId="0" borderId="2" xfId="0" applyFont="1" applyBorder="1"/>
    <xf numFmtId="0" fontId="7" fillId="0" borderId="3" xfId="0" applyFont="1" applyBorder="1"/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4" fontId="7" fillId="0" borderId="5" xfId="2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7" xfId="0" applyFont="1" applyBorder="1"/>
    <xf numFmtId="0" fontId="7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64" fontId="6" fillId="0" borderId="17" xfId="1" applyNumberFormat="1" applyFont="1" applyBorder="1" applyProtection="1">
      <protection locked="0"/>
    </xf>
    <xf numFmtId="164" fontId="6" fillId="0" borderId="18" xfId="1" applyNumberFormat="1" applyFont="1" applyBorder="1" applyProtection="1">
      <protection locked="0"/>
    </xf>
    <xf numFmtId="164" fontId="6" fillId="0" borderId="19" xfId="1" applyNumberFormat="1" applyFont="1" applyFill="1" applyBorder="1" applyProtection="1">
      <protection locked="0"/>
    </xf>
    <xf numFmtId="164" fontId="6" fillId="0" borderId="19" xfId="1" applyNumberFormat="1" applyFont="1" applyBorder="1" applyProtection="1">
      <protection locked="0"/>
    </xf>
    <xf numFmtId="164" fontId="7" fillId="0" borderId="18" xfId="1" applyNumberFormat="1" applyFont="1" applyFill="1" applyBorder="1" applyProtection="1">
      <protection locked="0"/>
    </xf>
    <xf numFmtId="164" fontId="7" fillId="0" borderId="18" xfId="1" applyNumberFormat="1" applyFont="1" applyBorder="1" applyProtection="1">
      <protection locked="0"/>
    </xf>
    <xf numFmtId="164" fontId="6" fillId="0" borderId="18" xfId="1" applyNumberFormat="1" applyFont="1" applyFill="1" applyBorder="1" applyProtection="1">
      <protection locked="0"/>
    </xf>
    <xf numFmtId="0" fontId="7" fillId="0" borderId="10" xfId="0" applyFont="1" applyBorder="1" applyAlignment="1">
      <alignment horizontal="centerContinuous"/>
    </xf>
    <xf numFmtId="0" fontId="7" fillId="0" borderId="6" xfId="0" applyFont="1" applyBorder="1"/>
    <xf numFmtId="0" fontId="6" fillId="0" borderId="19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6" xfId="0" applyFont="1" applyBorder="1"/>
    <xf numFmtId="0" fontId="4" fillId="0" borderId="8" xfId="0" applyFont="1" applyBorder="1"/>
    <xf numFmtId="0" fontId="4" fillId="0" borderId="20" xfId="0" applyFont="1" applyBorder="1"/>
    <xf numFmtId="0" fontId="2" fillId="0" borderId="20" xfId="0" applyFont="1" applyBorder="1"/>
    <xf numFmtId="0" fontId="2" fillId="0" borderId="9" xfId="0" applyFont="1" applyBorder="1"/>
    <xf numFmtId="0" fontId="6" fillId="0" borderId="10" xfId="0" applyFont="1" applyBorder="1" applyAlignment="1">
      <alignment horizontal="center"/>
    </xf>
    <xf numFmtId="0" fontId="2" fillId="0" borderId="1" xfId="0" applyFont="1" applyBorder="1"/>
    <xf numFmtId="0" fontId="2" fillId="0" borderId="8" xfId="0" applyFont="1" applyBorder="1"/>
    <xf numFmtId="0" fontId="4" fillId="0" borderId="8" xfId="0" applyFont="1" applyBorder="1" applyAlignment="1">
      <alignment horizontal="centerContinuous"/>
    </xf>
    <xf numFmtId="0" fontId="4" fillId="0" borderId="20" xfId="0" applyFont="1" applyBorder="1" applyAlignment="1">
      <alignment horizontal="centerContinuous"/>
    </xf>
    <xf numFmtId="0" fontId="4" fillId="0" borderId="9" xfId="0" applyFont="1" applyBorder="1" applyAlignment="1">
      <alignment horizontal="centerContinuous"/>
    </xf>
    <xf numFmtId="0" fontId="4" fillId="0" borderId="9" xfId="0" applyFont="1" applyBorder="1"/>
    <xf numFmtId="0" fontId="7" fillId="0" borderId="0" xfId="0" applyFont="1" applyBorder="1"/>
    <xf numFmtId="0" fontId="6" fillId="0" borderId="23" xfId="0" applyFont="1" applyBorder="1"/>
    <xf numFmtId="0" fontId="7" fillId="0" borderId="23" xfId="0" applyFont="1" applyBorder="1"/>
    <xf numFmtId="0" fontId="7" fillId="0" borderId="10" xfId="0" applyFont="1" applyFill="1" applyBorder="1" applyAlignment="1">
      <alignment horizontal="center"/>
    </xf>
    <xf numFmtId="0" fontId="7" fillId="0" borderId="8" xfId="0" applyFont="1" applyFill="1" applyBorder="1"/>
    <xf numFmtId="0" fontId="6" fillId="0" borderId="14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8" xfId="0" applyFont="1" applyFill="1" applyBorder="1"/>
    <xf numFmtId="0" fontId="6" fillId="0" borderId="19" xfId="0" applyFont="1" applyFill="1" applyBorder="1" applyAlignment="1">
      <alignment horizontal="center"/>
    </xf>
    <xf numFmtId="0" fontId="5" fillId="0" borderId="0" xfId="0" applyFont="1" applyFill="1"/>
    <xf numFmtId="0" fontId="7" fillId="0" borderId="23" xfId="0" applyFont="1" applyFill="1" applyBorder="1"/>
    <xf numFmtId="164" fontId="6" fillId="0" borderId="17" xfId="1" applyNumberFormat="1" applyFont="1" applyFill="1" applyBorder="1" applyProtection="1">
      <protection locked="0"/>
    </xf>
    <xf numFmtId="0" fontId="6" fillId="0" borderId="23" xfId="0" applyFont="1" applyFill="1" applyBorder="1"/>
    <xf numFmtId="164" fontId="6" fillId="3" borderId="10" xfId="1" applyNumberFormat="1" applyFont="1" applyFill="1" applyBorder="1" applyProtection="1">
      <protection locked="0"/>
    </xf>
    <xf numFmtId="164" fontId="6" fillId="3" borderId="18" xfId="1" applyNumberFormat="1" applyFont="1" applyFill="1" applyBorder="1" applyProtection="1">
      <protection locked="0"/>
    </xf>
    <xf numFmtId="164" fontId="6" fillId="3" borderId="14" xfId="1" applyNumberFormat="1" applyFont="1" applyFill="1" applyBorder="1" applyProtection="1">
      <protection locked="0"/>
    </xf>
    <xf numFmtId="164" fontId="6" fillId="3" borderId="19" xfId="1" applyNumberFormat="1" applyFont="1" applyFill="1" applyBorder="1" applyProtection="1">
      <protection locked="0"/>
    </xf>
    <xf numFmtId="165" fontId="6" fillId="0" borderId="11" xfId="2" applyNumberFormat="1" applyFont="1" applyBorder="1" applyProtection="1">
      <protection locked="0"/>
    </xf>
    <xf numFmtId="165" fontId="6" fillId="3" borderId="12" xfId="2" applyNumberFormat="1" applyFont="1" applyFill="1" applyBorder="1" applyProtection="1">
      <protection locked="0"/>
    </xf>
    <xf numFmtId="165" fontId="6" fillId="3" borderId="13" xfId="2" applyNumberFormat="1" applyFont="1" applyFill="1" applyBorder="1" applyProtection="1">
      <protection locked="0"/>
    </xf>
    <xf numFmtId="165" fontId="6" fillId="3" borderId="15" xfId="2" applyNumberFormat="1" applyFont="1" applyFill="1" applyBorder="1" applyProtection="1">
      <protection locked="0"/>
    </xf>
    <xf numFmtId="165" fontId="6" fillId="3" borderId="16" xfId="2" applyNumberFormat="1" applyFont="1" applyFill="1" applyBorder="1" applyProtection="1">
      <protection locked="0"/>
    </xf>
    <xf numFmtId="165" fontId="6" fillId="0" borderId="16" xfId="2" applyNumberFormat="1" applyFont="1" applyBorder="1" applyProtection="1">
      <protection locked="0"/>
    </xf>
    <xf numFmtId="165" fontId="6" fillId="0" borderId="13" xfId="2" applyNumberFormat="1" applyFont="1" applyBorder="1" applyProtection="1">
      <protection locked="0"/>
    </xf>
    <xf numFmtId="165" fontId="6" fillId="0" borderId="28" xfId="2" applyNumberFormat="1" applyFont="1" applyFill="1" applyBorder="1" applyProtection="1">
      <protection locked="0"/>
    </xf>
    <xf numFmtId="165" fontId="6" fillId="0" borderId="7" xfId="2" applyNumberFormat="1" applyFont="1" applyFill="1" applyBorder="1" applyProtection="1"/>
    <xf numFmtId="165" fontId="6" fillId="0" borderId="21" xfId="2" applyNumberFormat="1" applyFont="1" applyFill="1" applyBorder="1" applyProtection="1">
      <protection locked="0"/>
    </xf>
    <xf numFmtId="165" fontId="6" fillId="3" borderId="29" xfId="2" applyNumberFormat="1" applyFont="1" applyFill="1" applyBorder="1" applyProtection="1">
      <protection locked="0"/>
    </xf>
    <xf numFmtId="165" fontId="6" fillId="3" borderId="9" xfId="2" applyNumberFormat="1" applyFont="1" applyFill="1" applyBorder="1" applyProtection="1">
      <protection locked="0"/>
    </xf>
    <xf numFmtId="165" fontId="6" fillId="0" borderId="9" xfId="2" applyNumberFormat="1" applyFont="1" applyFill="1" applyBorder="1" applyProtection="1">
      <protection locked="0"/>
    </xf>
    <xf numFmtId="165" fontId="7" fillId="0" borderId="21" xfId="2" applyNumberFormat="1" applyFont="1" applyFill="1" applyBorder="1" applyProtection="1">
      <protection locked="0"/>
    </xf>
    <xf numFmtId="165" fontId="6" fillId="3" borderId="7" xfId="2" applyNumberFormat="1" applyFont="1" applyFill="1" applyBorder="1" applyProtection="1"/>
    <xf numFmtId="165" fontId="6" fillId="0" borderId="24" xfId="2" applyNumberFormat="1" applyFont="1" applyFill="1" applyBorder="1" applyProtection="1">
      <protection locked="0"/>
    </xf>
    <xf numFmtId="165" fontId="6" fillId="0" borderId="25" xfId="2" applyNumberFormat="1" applyFont="1" applyFill="1" applyBorder="1" applyProtection="1"/>
    <xf numFmtId="165" fontId="6" fillId="0" borderId="22" xfId="2" applyNumberFormat="1" applyFont="1" applyFill="1" applyBorder="1" applyProtection="1">
      <protection locked="0"/>
    </xf>
    <xf numFmtId="165" fontId="6" fillId="3" borderId="26" xfId="2" applyNumberFormat="1" applyFont="1" applyFill="1" applyBorder="1" applyProtection="1">
      <protection locked="0"/>
    </xf>
    <xf numFmtId="165" fontId="6" fillId="0" borderId="27" xfId="2" applyNumberFormat="1" applyFont="1" applyFill="1" applyBorder="1" applyProtection="1">
      <protection locked="0"/>
    </xf>
    <xf numFmtId="165" fontId="7" fillId="0" borderId="22" xfId="2" applyNumberFormat="1" applyFont="1" applyFill="1" applyBorder="1" applyProtection="1">
      <protection locked="0"/>
    </xf>
    <xf numFmtId="165" fontId="6" fillId="0" borderId="17" xfId="2" applyNumberFormat="1" applyFont="1" applyFill="1" applyBorder="1" applyProtection="1">
      <protection locked="0"/>
    </xf>
    <xf numFmtId="165" fontId="6" fillId="3" borderId="10" xfId="2" applyNumberFormat="1" applyFont="1" applyFill="1" applyBorder="1" applyProtection="1">
      <protection locked="0"/>
    </xf>
    <xf numFmtId="165" fontId="6" fillId="3" borderId="18" xfId="2" applyNumberFormat="1" applyFont="1" applyFill="1" applyBorder="1" applyProtection="1">
      <protection locked="0"/>
    </xf>
    <xf numFmtId="165" fontId="6" fillId="3" borderId="14" xfId="2" applyNumberFormat="1" applyFont="1" applyFill="1" applyBorder="1" applyProtection="1">
      <protection locked="0"/>
    </xf>
    <xf numFmtId="165" fontId="6" fillId="3" borderId="19" xfId="2" applyNumberFormat="1" applyFont="1" applyFill="1" applyBorder="1" applyProtection="1">
      <protection locked="0"/>
    </xf>
    <xf numFmtId="165" fontId="6" fillId="0" borderId="19" xfId="2" applyNumberFormat="1" applyFont="1" applyFill="1" applyBorder="1" applyProtection="1">
      <protection locked="0"/>
    </xf>
    <xf numFmtId="165" fontId="7" fillId="0" borderId="18" xfId="2" applyNumberFormat="1" applyFont="1" applyFill="1" applyBorder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showGridLines="0" tabSelected="1" topLeftCell="F22" zoomScaleNormal="100" workbookViewId="0">
      <selection activeCell="N62" sqref="N62"/>
    </sheetView>
  </sheetViews>
  <sheetFormatPr defaultRowHeight="11.25" x14ac:dyDescent="0.2"/>
  <cols>
    <col min="1" max="1" width="4.7109375" style="10" customWidth="1"/>
    <col min="2" max="2" width="5.7109375" style="10" customWidth="1"/>
    <col min="3" max="3" width="34.7109375" style="10" customWidth="1"/>
    <col min="4" max="4" width="12.7109375" style="10" customWidth="1"/>
    <col min="5" max="5" width="13.7109375" style="10" customWidth="1"/>
    <col min="6" max="6" width="14.7109375" style="10" customWidth="1"/>
    <col min="7" max="8" width="4.7109375" style="10" customWidth="1"/>
    <col min="9" max="9" width="5.7109375" style="10" customWidth="1"/>
    <col min="10" max="12" width="18.7109375" style="10" customWidth="1"/>
    <col min="13" max="13" width="19.7109375" style="10" customWidth="1"/>
    <col min="14" max="14" width="4.7109375" style="10" customWidth="1"/>
    <col min="15" max="16384" width="9.140625" style="4"/>
  </cols>
  <sheetData>
    <row r="1" spans="1:14" x14ac:dyDescent="0.2">
      <c r="A1" s="99" t="s">
        <v>74</v>
      </c>
      <c r="B1" s="1"/>
      <c r="C1" s="1"/>
      <c r="D1" s="1"/>
      <c r="E1" s="2"/>
      <c r="F1" s="1"/>
      <c r="G1" s="97">
        <v>35</v>
      </c>
      <c r="H1" s="98">
        <v>36</v>
      </c>
      <c r="I1" s="3"/>
      <c r="J1" s="3"/>
      <c r="K1" s="3"/>
      <c r="L1" s="3"/>
      <c r="M1" s="3"/>
      <c r="N1" s="97" t="str">
        <f>A1</f>
        <v>Road Initials: CSXT  Year: 2011</v>
      </c>
    </row>
    <row r="2" spans="1:14" ht="13.5" customHeight="1" x14ac:dyDescent="0.2">
      <c r="A2" s="100" t="s">
        <v>17</v>
      </c>
      <c r="B2" s="101"/>
      <c r="C2" s="101"/>
      <c r="D2" s="101"/>
      <c r="E2" s="101"/>
      <c r="F2" s="101"/>
      <c r="G2" s="102"/>
      <c r="H2" s="100" t="s">
        <v>73</v>
      </c>
      <c r="I2" s="101"/>
      <c r="J2" s="101"/>
      <c r="K2" s="101"/>
      <c r="L2" s="101"/>
      <c r="M2" s="101"/>
      <c r="N2" s="102"/>
    </row>
    <row r="3" spans="1:14" x14ac:dyDescent="0.2">
      <c r="A3" s="103" t="s">
        <v>18</v>
      </c>
      <c r="B3" s="104"/>
      <c r="C3" s="104"/>
      <c r="D3" s="104"/>
      <c r="E3" s="104"/>
      <c r="F3" s="104"/>
      <c r="G3" s="105"/>
      <c r="H3" s="103" t="s">
        <v>18</v>
      </c>
      <c r="I3" s="104"/>
      <c r="J3" s="104"/>
      <c r="K3" s="104"/>
      <c r="L3" s="104"/>
      <c r="M3" s="104"/>
      <c r="N3" s="105"/>
    </row>
    <row r="4" spans="1:14" x14ac:dyDescent="0.2">
      <c r="A4" s="48"/>
      <c r="B4" s="49"/>
      <c r="C4" s="49"/>
      <c r="D4" s="49"/>
      <c r="E4" s="49"/>
      <c r="F4" s="49"/>
      <c r="G4" s="50"/>
      <c r="H4" s="41"/>
      <c r="I4" s="42"/>
      <c r="J4" s="42"/>
      <c r="K4" s="42"/>
      <c r="L4" s="42"/>
      <c r="M4" s="42"/>
      <c r="N4" s="51"/>
    </row>
    <row r="5" spans="1:14" x14ac:dyDescent="0.2">
      <c r="A5" s="13"/>
      <c r="B5" s="13"/>
      <c r="C5" s="13"/>
      <c r="D5" s="14"/>
      <c r="E5" s="15" t="s">
        <v>61</v>
      </c>
      <c r="F5" s="16" t="s">
        <v>61</v>
      </c>
      <c r="G5" s="13"/>
      <c r="H5" s="13"/>
      <c r="I5" s="13"/>
      <c r="J5" s="13"/>
      <c r="K5" s="17"/>
      <c r="L5" s="17"/>
      <c r="M5" s="17"/>
      <c r="N5" s="17"/>
    </row>
    <row r="6" spans="1:14" x14ac:dyDescent="0.2">
      <c r="A6" s="18"/>
      <c r="B6" s="18"/>
      <c r="C6" s="18"/>
      <c r="D6" s="21" t="s">
        <v>1</v>
      </c>
      <c r="E6" s="19" t="s">
        <v>62</v>
      </c>
      <c r="F6" s="20" t="s">
        <v>65</v>
      </c>
      <c r="G6" s="18"/>
      <c r="H6" s="18"/>
      <c r="I6" s="18"/>
      <c r="J6" s="19"/>
      <c r="K6" s="20"/>
      <c r="L6" s="20"/>
      <c r="M6" s="20"/>
      <c r="N6" s="37"/>
    </row>
    <row r="7" spans="1:14" x14ac:dyDescent="0.2">
      <c r="A7" s="19" t="s">
        <v>3</v>
      </c>
      <c r="B7" s="19" t="s">
        <v>4</v>
      </c>
      <c r="C7" s="18"/>
      <c r="D7" s="21" t="s">
        <v>60</v>
      </c>
      <c r="E7" s="19" t="s">
        <v>63</v>
      </c>
      <c r="F7" s="20" t="s">
        <v>66</v>
      </c>
      <c r="G7" s="19" t="s">
        <v>3</v>
      </c>
      <c r="H7" s="19" t="s">
        <v>3</v>
      </c>
      <c r="I7" s="19" t="s">
        <v>4</v>
      </c>
      <c r="J7" s="19" t="s">
        <v>68</v>
      </c>
      <c r="K7" s="20" t="s">
        <v>69</v>
      </c>
      <c r="L7" s="20" t="s">
        <v>70</v>
      </c>
      <c r="M7" s="20" t="s">
        <v>1</v>
      </c>
      <c r="N7" s="20" t="s">
        <v>3</v>
      </c>
    </row>
    <row r="8" spans="1:14" x14ac:dyDescent="0.2">
      <c r="A8" s="19" t="s">
        <v>5</v>
      </c>
      <c r="B8" s="19" t="s">
        <v>5</v>
      </c>
      <c r="C8" s="22" t="s">
        <v>6</v>
      </c>
      <c r="D8" s="21" t="s">
        <v>7</v>
      </c>
      <c r="E8" s="19" t="s">
        <v>64</v>
      </c>
      <c r="F8" s="20" t="s">
        <v>67</v>
      </c>
      <c r="G8" s="19" t="s">
        <v>5</v>
      </c>
      <c r="H8" s="19" t="s">
        <v>5</v>
      </c>
      <c r="I8" s="19" t="s">
        <v>5</v>
      </c>
      <c r="J8" s="19" t="s">
        <v>0</v>
      </c>
      <c r="K8" s="20" t="s">
        <v>0</v>
      </c>
      <c r="L8" s="20" t="s">
        <v>0</v>
      </c>
      <c r="M8" s="20" t="s">
        <v>2</v>
      </c>
      <c r="N8" s="20" t="s">
        <v>5</v>
      </c>
    </row>
    <row r="9" spans="1:14" ht="12" thickBot="1" x14ac:dyDescent="0.25">
      <c r="A9" s="23"/>
      <c r="B9" s="23"/>
      <c r="C9" s="23" t="s">
        <v>8</v>
      </c>
      <c r="D9" s="24" t="s">
        <v>9</v>
      </c>
      <c r="E9" s="23" t="s">
        <v>10</v>
      </c>
      <c r="F9" s="25" t="s">
        <v>11</v>
      </c>
      <c r="G9" s="26"/>
      <c r="H9" s="23"/>
      <c r="I9" s="23"/>
      <c r="J9" s="23" t="s">
        <v>12</v>
      </c>
      <c r="K9" s="25" t="s">
        <v>13</v>
      </c>
      <c r="L9" s="25" t="s">
        <v>14</v>
      </c>
      <c r="M9" s="25" t="s">
        <v>15</v>
      </c>
      <c r="N9" s="25"/>
    </row>
    <row r="10" spans="1:14" x14ac:dyDescent="0.2">
      <c r="A10" s="27">
        <v>1</v>
      </c>
      <c r="B10" s="27"/>
      <c r="C10" s="54" t="s">
        <v>20</v>
      </c>
      <c r="D10" s="69">
        <v>1774578</v>
      </c>
      <c r="E10" s="70">
        <v>0</v>
      </c>
      <c r="F10" s="71">
        <v>0</v>
      </c>
      <c r="G10" s="28">
        <v>1</v>
      </c>
      <c r="H10" s="45">
        <v>1</v>
      </c>
      <c r="I10" s="53"/>
      <c r="J10" s="72">
        <v>49328</v>
      </c>
      <c r="K10" s="73">
        <v>841</v>
      </c>
      <c r="L10" s="74">
        <f>E10+F10+J10-K10</f>
        <v>48487</v>
      </c>
      <c r="M10" s="75">
        <f>D10+L10</f>
        <v>1823065</v>
      </c>
      <c r="N10" s="38">
        <v>1</v>
      </c>
    </row>
    <row r="11" spans="1:14" x14ac:dyDescent="0.2">
      <c r="A11" s="27">
        <v>2</v>
      </c>
      <c r="B11" s="27"/>
      <c r="C11" s="54" t="s">
        <v>21</v>
      </c>
      <c r="D11" s="29">
        <v>2369596</v>
      </c>
      <c r="E11" s="65">
        <v>0</v>
      </c>
      <c r="F11" s="66">
        <v>0</v>
      </c>
      <c r="G11" s="28">
        <v>2</v>
      </c>
      <c r="H11" s="45">
        <v>2</v>
      </c>
      <c r="I11" s="53"/>
      <c r="J11" s="67">
        <v>10665</v>
      </c>
      <c r="K11" s="68">
        <v>915</v>
      </c>
      <c r="L11" s="32">
        <f t="shared" ref="L11:L52" si="0">E11+F11+J11-K11</f>
        <v>9750</v>
      </c>
      <c r="M11" s="33">
        <f t="shared" ref="M11:M52" si="1">D11+L11</f>
        <v>2379346</v>
      </c>
      <c r="N11" s="38">
        <v>2</v>
      </c>
    </row>
    <row r="12" spans="1:14" x14ac:dyDescent="0.2">
      <c r="A12" s="27">
        <v>3</v>
      </c>
      <c r="B12" s="27"/>
      <c r="C12" s="54" t="s">
        <v>22</v>
      </c>
      <c r="D12" s="29">
        <v>7632</v>
      </c>
      <c r="E12" s="65">
        <v>0</v>
      </c>
      <c r="F12" s="66">
        <v>0</v>
      </c>
      <c r="G12" s="28">
        <v>3</v>
      </c>
      <c r="H12" s="45">
        <v>3</v>
      </c>
      <c r="I12" s="53"/>
      <c r="J12" s="67">
        <v>280</v>
      </c>
      <c r="K12" s="68">
        <v>15</v>
      </c>
      <c r="L12" s="31">
        <f t="shared" si="0"/>
        <v>265</v>
      </c>
      <c r="M12" s="33">
        <f t="shared" si="1"/>
        <v>7897</v>
      </c>
      <c r="N12" s="38">
        <v>3</v>
      </c>
    </row>
    <row r="13" spans="1:14" x14ac:dyDescent="0.2">
      <c r="A13" s="27">
        <v>4</v>
      </c>
      <c r="B13" s="27"/>
      <c r="C13" s="54" t="s">
        <v>23</v>
      </c>
      <c r="D13" s="29">
        <v>136217</v>
      </c>
      <c r="E13" s="65">
        <v>0</v>
      </c>
      <c r="F13" s="66">
        <v>0</v>
      </c>
      <c r="G13" s="28">
        <v>4</v>
      </c>
      <c r="H13" s="45">
        <v>4</v>
      </c>
      <c r="I13" s="53"/>
      <c r="J13" s="67">
        <v>0</v>
      </c>
      <c r="K13" s="68">
        <v>0</v>
      </c>
      <c r="L13" s="32">
        <f t="shared" si="0"/>
        <v>0</v>
      </c>
      <c r="M13" s="33">
        <f t="shared" si="1"/>
        <v>136217</v>
      </c>
      <c r="N13" s="38">
        <v>4</v>
      </c>
    </row>
    <row r="14" spans="1:14" x14ac:dyDescent="0.2">
      <c r="A14" s="27">
        <v>5</v>
      </c>
      <c r="B14" s="27"/>
      <c r="C14" s="54" t="s">
        <v>49</v>
      </c>
      <c r="D14" s="29">
        <v>1841227</v>
      </c>
      <c r="E14" s="65">
        <v>0</v>
      </c>
      <c r="F14" s="66">
        <v>0</v>
      </c>
      <c r="G14" s="28">
        <v>5</v>
      </c>
      <c r="H14" s="45">
        <v>5</v>
      </c>
      <c r="I14" s="53"/>
      <c r="J14" s="67">
        <v>54541</v>
      </c>
      <c r="K14" s="68">
        <v>8253</v>
      </c>
      <c r="L14" s="32">
        <f t="shared" si="0"/>
        <v>46288</v>
      </c>
      <c r="M14" s="33">
        <f t="shared" si="1"/>
        <v>1887515</v>
      </c>
      <c r="N14" s="38">
        <v>5</v>
      </c>
    </row>
    <row r="15" spans="1:14" x14ac:dyDescent="0.2">
      <c r="A15" s="27">
        <v>6</v>
      </c>
      <c r="B15" s="27"/>
      <c r="C15" s="54" t="s">
        <v>24</v>
      </c>
      <c r="D15" s="29">
        <v>0</v>
      </c>
      <c r="E15" s="65">
        <v>0</v>
      </c>
      <c r="F15" s="66">
        <v>0</v>
      </c>
      <c r="G15" s="28">
        <v>6</v>
      </c>
      <c r="H15" s="45">
        <v>6</v>
      </c>
      <c r="I15" s="53"/>
      <c r="J15" s="67">
        <v>10839</v>
      </c>
      <c r="K15" s="68">
        <v>0</v>
      </c>
      <c r="L15" s="32">
        <f t="shared" si="0"/>
        <v>10839</v>
      </c>
      <c r="M15" s="33">
        <f t="shared" si="1"/>
        <v>10839</v>
      </c>
      <c r="N15" s="38">
        <v>6</v>
      </c>
    </row>
    <row r="16" spans="1:14" x14ac:dyDescent="0.2">
      <c r="A16" s="27">
        <v>7</v>
      </c>
      <c r="B16" s="27"/>
      <c r="C16" s="54" t="s">
        <v>25</v>
      </c>
      <c r="D16" s="29">
        <v>3896442</v>
      </c>
      <c r="E16" s="65">
        <v>0</v>
      </c>
      <c r="F16" s="66">
        <v>0</v>
      </c>
      <c r="G16" s="28">
        <v>7</v>
      </c>
      <c r="H16" s="45">
        <v>7</v>
      </c>
      <c r="I16" s="53"/>
      <c r="J16" s="67">
        <v>417815</v>
      </c>
      <c r="K16" s="68">
        <v>205104</v>
      </c>
      <c r="L16" s="32">
        <f>E16+F16+J16-K16</f>
        <v>212711</v>
      </c>
      <c r="M16" s="34">
        <f t="shared" si="1"/>
        <v>4109153</v>
      </c>
      <c r="N16" s="38">
        <v>7</v>
      </c>
    </row>
    <row r="17" spans="1:14" x14ac:dyDescent="0.2">
      <c r="A17" s="27">
        <v>8</v>
      </c>
      <c r="B17" s="27"/>
      <c r="C17" s="54" t="s">
        <v>26</v>
      </c>
      <c r="D17" s="29">
        <v>5671184</v>
      </c>
      <c r="E17" s="65">
        <v>0</v>
      </c>
      <c r="F17" s="66">
        <v>0</v>
      </c>
      <c r="G17" s="28">
        <v>8</v>
      </c>
      <c r="H17" s="45">
        <v>8</v>
      </c>
      <c r="I17" s="53"/>
      <c r="J17" s="67">
        <v>451093</v>
      </c>
      <c r="K17" s="68">
        <v>237005</v>
      </c>
      <c r="L17" s="32">
        <f t="shared" si="0"/>
        <v>214088</v>
      </c>
      <c r="M17" s="35">
        <f t="shared" si="1"/>
        <v>5885272</v>
      </c>
      <c r="N17" s="38">
        <v>8</v>
      </c>
    </row>
    <row r="18" spans="1:14" x14ac:dyDescent="0.2">
      <c r="A18" s="27">
        <v>9</v>
      </c>
      <c r="B18" s="27"/>
      <c r="C18" s="54" t="s">
        <v>19</v>
      </c>
      <c r="D18" s="29">
        <v>2371646</v>
      </c>
      <c r="E18" s="65">
        <v>0</v>
      </c>
      <c r="F18" s="66">
        <v>0</v>
      </c>
      <c r="G18" s="28">
        <v>9</v>
      </c>
      <c r="H18" s="45">
        <v>9</v>
      </c>
      <c r="I18" s="53"/>
      <c r="J18" s="67">
        <v>142855</v>
      </c>
      <c r="K18" s="68">
        <v>71845</v>
      </c>
      <c r="L18" s="32">
        <f t="shared" si="0"/>
        <v>71010</v>
      </c>
      <c r="M18" s="30">
        <f t="shared" si="1"/>
        <v>2442656</v>
      </c>
      <c r="N18" s="38">
        <v>9</v>
      </c>
    </row>
    <row r="19" spans="1:14" x14ac:dyDescent="0.2">
      <c r="A19" s="27">
        <v>10</v>
      </c>
      <c r="B19" s="36"/>
      <c r="C19" s="54" t="s">
        <v>50</v>
      </c>
      <c r="D19" s="29">
        <v>19994</v>
      </c>
      <c r="E19" s="65">
        <v>0</v>
      </c>
      <c r="F19" s="66">
        <v>0</v>
      </c>
      <c r="G19" s="28">
        <v>10</v>
      </c>
      <c r="H19" s="45">
        <v>10</v>
      </c>
      <c r="I19" s="53"/>
      <c r="J19" s="67">
        <v>1709</v>
      </c>
      <c r="K19" s="68">
        <v>93</v>
      </c>
      <c r="L19" s="32">
        <f t="shared" si="0"/>
        <v>1616</v>
      </c>
      <c r="M19" s="33">
        <f t="shared" si="1"/>
        <v>21610</v>
      </c>
      <c r="N19" s="38">
        <v>10</v>
      </c>
    </row>
    <row r="20" spans="1:14" x14ac:dyDescent="0.2">
      <c r="A20" s="27">
        <v>11</v>
      </c>
      <c r="B20" s="27"/>
      <c r="C20" s="54" t="s">
        <v>27</v>
      </c>
      <c r="D20" s="29">
        <v>735333</v>
      </c>
      <c r="E20" s="65">
        <v>0</v>
      </c>
      <c r="F20" s="66">
        <v>0</v>
      </c>
      <c r="G20" s="28">
        <v>11</v>
      </c>
      <c r="H20" s="45">
        <v>11</v>
      </c>
      <c r="I20" s="53"/>
      <c r="J20" s="67">
        <v>55268</v>
      </c>
      <c r="K20" s="68">
        <v>3764</v>
      </c>
      <c r="L20" s="32">
        <f t="shared" si="0"/>
        <v>51504</v>
      </c>
      <c r="M20" s="33">
        <f t="shared" si="1"/>
        <v>786837</v>
      </c>
      <c r="N20" s="38">
        <v>11</v>
      </c>
    </row>
    <row r="21" spans="1:14" x14ac:dyDescent="0.2">
      <c r="A21" s="27">
        <v>12</v>
      </c>
      <c r="B21" s="27"/>
      <c r="C21" s="54" t="s">
        <v>28</v>
      </c>
      <c r="D21" s="29">
        <v>26354</v>
      </c>
      <c r="E21" s="65">
        <v>0</v>
      </c>
      <c r="F21" s="66">
        <v>0</v>
      </c>
      <c r="G21" s="28">
        <v>12</v>
      </c>
      <c r="H21" s="45">
        <v>12</v>
      </c>
      <c r="I21" s="53"/>
      <c r="J21" s="67">
        <v>697</v>
      </c>
      <c r="K21" s="68">
        <v>59</v>
      </c>
      <c r="L21" s="32">
        <f t="shared" si="0"/>
        <v>638</v>
      </c>
      <c r="M21" s="33">
        <f t="shared" si="1"/>
        <v>26992</v>
      </c>
      <c r="N21" s="38">
        <v>12</v>
      </c>
    </row>
    <row r="22" spans="1:14" x14ac:dyDescent="0.2">
      <c r="A22" s="27">
        <v>13</v>
      </c>
      <c r="B22" s="27"/>
      <c r="C22" s="54" t="s">
        <v>29</v>
      </c>
      <c r="D22" s="29">
        <v>0</v>
      </c>
      <c r="E22" s="65">
        <v>0</v>
      </c>
      <c r="F22" s="66">
        <v>0</v>
      </c>
      <c r="G22" s="28">
        <v>13</v>
      </c>
      <c r="H22" s="45">
        <v>13</v>
      </c>
      <c r="I22" s="53"/>
      <c r="J22" s="67">
        <v>0</v>
      </c>
      <c r="K22" s="68">
        <v>0</v>
      </c>
      <c r="L22" s="32">
        <f t="shared" si="0"/>
        <v>0</v>
      </c>
      <c r="M22" s="33">
        <f t="shared" si="1"/>
        <v>0</v>
      </c>
      <c r="N22" s="38">
        <v>13</v>
      </c>
    </row>
    <row r="23" spans="1:14" x14ac:dyDescent="0.2">
      <c r="A23" s="27">
        <v>14</v>
      </c>
      <c r="B23" s="27"/>
      <c r="C23" s="54" t="s">
        <v>30</v>
      </c>
      <c r="D23" s="29">
        <v>87913</v>
      </c>
      <c r="E23" s="65">
        <v>0</v>
      </c>
      <c r="F23" s="66">
        <v>0</v>
      </c>
      <c r="G23" s="28">
        <v>14</v>
      </c>
      <c r="H23" s="45">
        <v>14</v>
      </c>
      <c r="I23" s="53"/>
      <c r="J23" s="67">
        <v>4553</v>
      </c>
      <c r="K23" s="68">
        <v>1170</v>
      </c>
      <c r="L23" s="32">
        <f t="shared" si="0"/>
        <v>3383</v>
      </c>
      <c r="M23" s="33">
        <f t="shared" si="1"/>
        <v>91296</v>
      </c>
      <c r="N23" s="38">
        <v>14</v>
      </c>
    </row>
    <row r="24" spans="1:14" x14ac:dyDescent="0.2">
      <c r="A24" s="27">
        <v>15</v>
      </c>
      <c r="B24" s="27"/>
      <c r="C24" s="54" t="s">
        <v>31</v>
      </c>
      <c r="D24" s="29">
        <v>316742</v>
      </c>
      <c r="E24" s="65">
        <v>0</v>
      </c>
      <c r="F24" s="66">
        <v>0</v>
      </c>
      <c r="G24" s="28">
        <v>15</v>
      </c>
      <c r="H24" s="45">
        <v>15</v>
      </c>
      <c r="I24" s="53"/>
      <c r="J24" s="67">
        <v>3544</v>
      </c>
      <c r="K24" s="68">
        <v>1</v>
      </c>
      <c r="L24" s="32">
        <f t="shared" si="0"/>
        <v>3543</v>
      </c>
      <c r="M24" s="33">
        <f t="shared" si="1"/>
        <v>320285</v>
      </c>
      <c r="N24" s="38">
        <v>15</v>
      </c>
    </row>
    <row r="25" spans="1:14" x14ac:dyDescent="0.2">
      <c r="A25" s="27">
        <v>16</v>
      </c>
      <c r="B25" s="27"/>
      <c r="C25" s="54" t="s">
        <v>32</v>
      </c>
      <c r="D25" s="29">
        <v>0</v>
      </c>
      <c r="E25" s="65">
        <v>0</v>
      </c>
      <c r="F25" s="66">
        <v>0</v>
      </c>
      <c r="G25" s="28">
        <v>16</v>
      </c>
      <c r="H25" s="45">
        <v>16</v>
      </c>
      <c r="I25" s="53"/>
      <c r="J25" s="67">
        <v>0</v>
      </c>
      <c r="K25" s="68">
        <v>0</v>
      </c>
      <c r="L25" s="32">
        <f t="shared" si="0"/>
        <v>0</v>
      </c>
      <c r="M25" s="33">
        <f t="shared" si="1"/>
        <v>0</v>
      </c>
      <c r="N25" s="38">
        <v>16</v>
      </c>
    </row>
    <row r="26" spans="1:14" x14ac:dyDescent="0.2">
      <c r="A26" s="27">
        <v>17</v>
      </c>
      <c r="B26" s="27"/>
      <c r="C26" s="54" t="s">
        <v>72</v>
      </c>
      <c r="D26" s="29">
        <v>2474</v>
      </c>
      <c r="E26" s="65">
        <v>0</v>
      </c>
      <c r="F26" s="66">
        <v>0</v>
      </c>
      <c r="G26" s="28">
        <v>17</v>
      </c>
      <c r="H26" s="45">
        <v>17</v>
      </c>
      <c r="I26" s="53"/>
      <c r="J26" s="67">
        <v>0</v>
      </c>
      <c r="K26" s="68">
        <v>0</v>
      </c>
      <c r="L26" s="32">
        <f t="shared" si="0"/>
        <v>0</v>
      </c>
      <c r="M26" s="33">
        <f>D26+L26</f>
        <v>2474</v>
      </c>
      <c r="N26" s="38">
        <v>17</v>
      </c>
    </row>
    <row r="27" spans="1:14" x14ac:dyDescent="0.2">
      <c r="A27" s="27">
        <v>18</v>
      </c>
      <c r="B27" s="27"/>
      <c r="C27" s="54" t="s">
        <v>33</v>
      </c>
      <c r="D27" s="29">
        <v>177866</v>
      </c>
      <c r="E27" s="65">
        <v>0</v>
      </c>
      <c r="F27" s="66">
        <v>0</v>
      </c>
      <c r="G27" s="28">
        <v>18</v>
      </c>
      <c r="H27" s="45">
        <v>18</v>
      </c>
      <c r="I27" s="53"/>
      <c r="J27" s="67">
        <v>14166</v>
      </c>
      <c r="K27" s="68">
        <v>1088</v>
      </c>
      <c r="L27" s="32">
        <f t="shared" si="0"/>
        <v>13078</v>
      </c>
      <c r="M27" s="33">
        <f t="shared" si="1"/>
        <v>190944</v>
      </c>
      <c r="N27" s="38">
        <v>18</v>
      </c>
    </row>
    <row r="28" spans="1:14" x14ac:dyDescent="0.2">
      <c r="A28" s="27">
        <v>19</v>
      </c>
      <c r="B28" s="27"/>
      <c r="C28" s="54" t="s">
        <v>51</v>
      </c>
      <c r="D28" s="29">
        <v>91871</v>
      </c>
      <c r="E28" s="65">
        <v>0</v>
      </c>
      <c r="F28" s="66">
        <v>0</v>
      </c>
      <c r="G28" s="28">
        <v>19</v>
      </c>
      <c r="H28" s="45">
        <v>19</v>
      </c>
      <c r="I28" s="53"/>
      <c r="J28" s="67">
        <v>0</v>
      </c>
      <c r="K28" s="68">
        <v>0</v>
      </c>
      <c r="L28" s="32">
        <f t="shared" si="0"/>
        <v>0</v>
      </c>
      <c r="M28" s="33">
        <f t="shared" si="1"/>
        <v>91871</v>
      </c>
      <c r="N28" s="38">
        <v>19</v>
      </c>
    </row>
    <row r="29" spans="1:14" x14ac:dyDescent="0.2">
      <c r="A29" s="27">
        <v>20</v>
      </c>
      <c r="B29" s="27"/>
      <c r="C29" s="54" t="s">
        <v>71</v>
      </c>
      <c r="D29" s="29">
        <v>377657</v>
      </c>
      <c r="E29" s="65">
        <v>0</v>
      </c>
      <c r="F29" s="66">
        <v>0</v>
      </c>
      <c r="G29" s="28">
        <v>20</v>
      </c>
      <c r="H29" s="45">
        <v>20</v>
      </c>
      <c r="I29" s="53"/>
      <c r="J29" s="67">
        <v>84461</v>
      </c>
      <c r="K29" s="68">
        <v>6099</v>
      </c>
      <c r="L29" s="32">
        <f t="shared" si="0"/>
        <v>78362</v>
      </c>
      <c r="M29" s="33">
        <f t="shared" si="1"/>
        <v>456019</v>
      </c>
      <c r="N29" s="38">
        <v>20</v>
      </c>
    </row>
    <row r="30" spans="1:14" x14ac:dyDescent="0.2">
      <c r="A30" s="27">
        <v>21</v>
      </c>
      <c r="B30" s="27"/>
      <c r="C30" s="54" t="s">
        <v>34</v>
      </c>
      <c r="D30" s="29">
        <v>1610079</v>
      </c>
      <c r="E30" s="65">
        <v>0</v>
      </c>
      <c r="F30" s="66">
        <v>0</v>
      </c>
      <c r="G30" s="28">
        <v>21</v>
      </c>
      <c r="H30" s="45">
        <v>21</v>
      </c>
      <c r="I30" s="53"/>
      <c r="J30" s="67">
        <v>116732</v>
      </c>
      <c r="K30" s="68">
        <v>46862</v>
      </c>
      <c r="L30" s="31">
        <f t="shared" si="0"/>
        <v>69870</v>
      </c>
      <c r="M30" s="33">
        <f t="shared" si="1"/>
        <v>1679949</v>
      </c>
      <c r="N30" s="38">
        <v>21</v>
      </c>
    </row>
    <row r="31" spans="1:14" x14ac:dyDescent="0.2">
      <c r="A31" s="27">
        <v>22</v>
      </c>
      <c r="B31" s="27"/>
      <c r="C31" s="54" t="s">
        <v>35</v>
      </c>
      <c r="D31" s="29">
        <v>2271</v>
      </c>
      <c r="E31" s="65">
        <v>0</v>
      </c>
      <c r="F31" s="66">
        <v>0</v>
      </c>
      <c r="G31" s="28">
        <v>22</v>
      </c>
      <c r="H31" s="45">
        <v>22</v>
      </c>
      <c r="I31" s="53"/>
      <c r="J31" s="67">
        <v>0</v>
      </c>
      <c r="K31" s="68">
        <v>0</v>
      </c>
      <c r="L31" s="32">
        <f t="shared" si="0"/>
        <v>0</v>
      </c>
      <c r="M31" s="33">
        <f t="shared" si="1"/>
        <v>2271</v>
      </c>
      <c r="N31" s="38">
        <v>22</v>
      </c>
    </row>
    <row r="32" spans="1:14" x14ac:dyDescent="0.2">
      <c r="A32" s="27">
        <v>23</v>
      </c>
      <c r="B32" s="27"/>
      <c r="C32" s="54" t="s">
        <v>52</v>
      </c>
      <c r="D32" s="29">
        <v>43997</v>
      </c>
      <c r="E32" s="65">
        <v>0</v>
      </c>
      <c r="F32" s="66">
        <v>0</v>
      </c>
      <c r="G32" s="28">
        <v>23</v>
      </c>
      <c r="H32" s="45">
        <v>23</v>
      </c>
      <c r="I32" s="53"/>
      <c r="J32" s="67">
        <v>174</v>
      </c>
      <c r="K32" s="68">
        <v>16</v>
      </c>
      <c r="L32" s="32">
        <f t="shared" si="0"/>
        <v>158</v>
      </c>
      <c r="M32" s="33">
        <f t="shared" si="1"/>
        <v>44155</v>
      </c>
      <c r="N32" s="38">
        <v>23</v>
      </c>
    </row>
    <row r="33" spans="1:14" x14ac:dyDescent="0.2">
      <c r="A33" s="27">
        <v>24</v>
      </c>
      <c r="B33" s="27"/>
      <c r="C33" s="54" t="s">
        <v>36</v>
      </c>
      <c r="D33" s="29">
        <v>366</v>
      </c>
      <c r="E33" s="65">
        <v>0</v>
      </c>
      <c r="F33" s="66">
        <v>0</v>
      </c>
      <c r="G33" s="28">
        <v>24</v>
      </c>
      <c r="H33" s="45">
        <v>24</v>
      </c>
      <c r="I33" s="53"/>
      <c r="J33" s="67">
        <v>0</v>
      </c>
      <c r="K33" s="68">
        <v>0</v>
      </c>
      <c r="L33" s="32">
        <f t="shared" si="0"/>
        <v>0</v>
      </c>
      <c r="M33" s="33">
        <f t="shared" si="1"/>
        <v>366</v>
      </c>
      <c r="N33" s="38">
        <v>24</v>
      </c>
    </row>
    <row r="34" spans="1:14" x14ac:dyDescent="0.2">
      <c r="A34" s="27">
        <v>25</v>
      </c>
      <c r="B34" s="27"/>
      <c r="C34" s="54" t="s">
        <v>37</v>
      </c>
      <c r="D34" s="29">
        <v>399536</v>
      </c>
      <c r="E34" s="65">
        <v>0</v>
      </c>
      <c r="F34" s="66">
        <v>0</v>
      </c>
      <c r="G34" s="28">
        <v>25</v>
      </c>
      <c r="H34" s="45">
        <v>25</v>
      </c>
      <c r="I34" s="53"/>
      <c r="J34" s="67">
        <v>41706</v>
      </c>
      <c r="K34" s="68">
        <v>6576</v>
      </c>
      <c r="L34" s="32">
        <f t="shared" si="0"/>
        <v>35130</v>
      </c>
      <c r="M34" s="33">
        <f t="shared" si="1"/>
        <v>434666</v>
      </c>
      <c r="N34" s="38">
        <v>25</v>
      </c>
    </row>
    <row r="35" spans="1:14" x14ac:dyDescent="0.2">
      <c r="A35" s="27">
        <v>26</v>
      </c>
      <c r="B35" s="27"/>
      <c r="C35" s="54" t="s">
        <v>53</v>
      </c>
      <c r="D35" s="29">
        <v>455139</v>
      </c>
      <c r="E35" s="65">
        <v>0</v>
      </c>
      <c r="F35" s="66">
        <v>0</v>
      </c>
      <c r="G35" s="28">
        <v>26</v>
      </c>
      <c r="H35" s="45">
        <v>26</v>
      </c>
      <c r="I35" s="53"/>
      <c r="J35" s="67">
        <v>75562</v>
      </c>
      <c r="K35" s="68">
        <v>26068</v>
      </c>
      <c r="L35" s="32">
        <f t="shared" si="0"/>
        <v>49494</v>
      </c>
      <c r="M35" s="33">
        <f t="shared" si="1"/>
        <v>504633</v>
      </c>
      <c r="N35" s="38">
        <v>26</v>
      </c>
    </row>
    <row r="36" spans="1:14" x14ac:dyDescent="0.2">
      <c r="A36" s="27">
        <v>27</v>
      </c>
      <c r="B36" s="27"/>
      <c r="C36" s="54" t="s">
        <v>38</v>
      </c>
      <c r="D36" s="29">
        <v>124430</v>
      </c>
      <c r="E36" s="65">
        <v>0</v>
      </c>
      <c r="F36" s="66">
        <v>0</v>
      </c>
      <c r="G36" s="28">
        <v>27</v>
      </c>
      <c r="H36" s="45">
        <v>27</v>
      </c>
      <c r="I36" s="53"/>
      <c r="J36" s="67">
        <v>12540</v>
      </c>
      <c r="K36" s="68">
        <v>743</v>
      </c>
      <c r="L36" s="32">
        <f t="shared" si="0"/>
        <v>11797</v>
      </c>
      <c r="M36" s="33">
        <f t="shared" si="1"/>
        <v>136227</v>
      </c>
      <c r="N36" s="38">
        <v>27</v>
      </c>
    </row>
    <row r="37" spans="1:14" x14ac:dyDescent="0.2">
      <c r="A37" s="27">
        <v>28</v>
      </c>
      <c r="B37" s="27"/>
      <c r="C37" s="54" t="s">
        <v>54</v>
      </c>
      <c r="D37" s="29">
        <v>3276</v>
      </c>
      <c r="E37" s="65">
        <v>0</v>
      </c>
      <c r="F37" s="66">
        <v>0</v>
      </c>
      <c r="G37" s="28">
        <v>28</v>
      </c>
      <c r="H37" s="45">
        <v>28</v>
      </c>
      <c r="I37" s="53"/>
      <c r="J37" s="67">
        <v>0</v>
      </c>
      <c r="K37" s="68">
        <v>0</v>
      </c>
      <c r="L37" s="32">
        <f t="shared" si="0"/>
        <v>0</v>
      </c>
      <c r="M37" s="33">
        <f t="shared" si="1"/>
        <v>3276</v>
      </c>
      <c r="N37" s="38">
        <v>28</v>
      </c>
    </row>
    <row r="38" spans="1:14" x14ac:dyDescent="0.2">
      <c r="A38" s="27">
        <v>29</v>
      </c>
      <c r="B38" s="27"/>
      <c r="C38" s="54" t="s">
        <v>55</v>
      </c>
      <c r="D38" s="29">
        <v>17600</v>
      </c>
      <c r="E38" s="65">
        <v>0</v>
      </c>
      <c r="F38" s="66">
        <v>0</v>
      </c>
      <c r="G38" s="28">
        <v>29</v>
      </c>
      <c r="H38" s="45">
        <v>29</v>
      </c>
      <c r="I38" s="53"/>
      <c r="J38" s="67">
        <v>1782</v>
      </c>
      <c r="K38" s="68">
        <v>201</v>
      </c>
      <c r="L38" s="32">
        <f t="shared" si="0"/>
        <v>1581</v>
      </c>
      <c r="M38" s="33">
        <f t="shared" si="1"/>
        <v>19181</v>
      </c>
      <c r="N38" s="38">
        <v>29</v>
      </c>
    </row>
    <row r="39" spans="1:14" s="61" customFormat="1" x14ac:dyDescent="0.2">
      <c r="A39" s="55">
        <v>30</v>
      </c>
      <c r="B39" s="55"/>
      <c r="C39" s="56" t="s">
        <v>39</v>
      </c>
      <c r="D39" s="76">
        <f>SUM(D10:D38)</f>
        <v>22561420</v>
      </c>
      <c r="E39" s="77">
        <f>SUM(E10:E38)</f>
        <v>0</v>
      </c>
      <c r="F39" s="78">
        <f>SUM(F10:F38)</f>
        <v>0</v>
      </c>
      <c r="G39" s="57">
        <v>30</v>
      </c>
      <c r="H39" s="58">
        <v>30</v>
      </c>
      <c r="I39" s="59"/>
      <c r="J39" s="79">
        <f>SUM(J10:J38)</f>
        <v>1550310</v>
      </c>
      <c r="K39" s="80">
        <f>SUM(K10:K38)</f>
        <v>616718</v>
      </c>
      <c r="L39" s="81">
        <f t="shared" si="0"/>
        <v>933592</v>
      </c>
      <c r="M39" s="82">
        <f t="shared" si="1"/>
        <v>23495012</v>
      </c>
      <c r="N39" s="60">
        <v>30</v>
      </c>
    </row>
    <row r="40" spans="1:14" s="61" customFormat="1" x14ac:dyDescent="0.2">
      <c r="A40" s="55">
        <v>31</v>
      </c>
      <c r="B40" s="55"/>
      <c r="C40" s="62" t="s">
        <v>40</v>
      </c>
      <c r="D40" s="90">
        <v>4377776</v>
      </c>
      <c r="E40" s="91">
        <v>0</v>
      </c>
      <c r="F40" s="92">
        <v>0</v>
      </c>
      <c r="G40" s="57">
        <v>31</v>
      </c>
      <c r="H40" s="58">
        <v>31</v>
      </c>
      <c r="I40" s="64"/>
      <c r="J40" s="93">
        <v>114506</v>
      </c>
      <c r="K40" s="94">
        <v>37054</v>
      </c>
      <c r="L40" s="95">
        <f t="shared" si="0"/>
        <v>77452</v>
      </c>
      <c r="M40" s="96">
        <f t="shared" si="1"/>
        <v>4455228</v>
      </c>
      <c r="N40" s="60">
        <v>31</v>
      </c>
    </row>
    <row r="41" spans="1:14" s="61" customFormat="1" x14ac:dyDescent="0.2">
      <c r="A41" s="55">
        <v>32</v>
      </c>
      <c r="B41" s="55"/>
      <c r="C41" s="62" t="s">
        <v>56</v>
      </c>
      <c r="D41" s="63">
        <v>2604493</v>
      </c>
      <c r="E41" s="65">
        <v>0</v>
      </c>
      <c r="F41" s="66">
        <v>0</v>
      </c>
      <c r="G41" s="57">
        <v>32</v>
      </c>
      <c r="H41" s="58">
        <v>32</v>
      </c>
      <c r="I41" s="64"/>
      <c r="J41" s="67">
        <v>359911</v>
      </c>
      <c r="K41" s="68">
        <v>143461</v>
      </c>
      <c r="L41" s="31">
        <f t="shared" si="0"/>
        <v>216450</v>
      </c>
      <c r="M41" s="33">
        <f t="shared" si="1"/>
        <v>2820943</v>
      </c>
      <c r="N41" s="60">
        <v>32</v>
      </c>
    </row>
    <row r="42" spans="1:14" s="61" customFormat="1" x14ac:dyDescent="0.2">
      <c r="A42" s="55">
        <v>33</v>
      </c>
      <c r="B42" s="55"/>
      <c r="C42" s="62" t="s">
        <v>57</v>
      </c>
      <c r="D42" s="63">
        <v>621</v>
      </c>
      <c r="E42" s="65">
        <v>0</v>
      </c>
      <c r="F42" s="66">
        <v>0</v>
      </c>
      <c r="G42" s="57">
        <v>33</v>
      </c>
      <c r="H42" s="58">
        <v>33</v>
      </c>
      <c r="I42" s="64"/>
      <c r="J42" s="67">
        <v>0</v>
      </c>
      <c r="K42" s="68">
        <v>0</v>
      </c>
      <c r="L42" s="31">
        <f t="shared" si="0"/>
        <v>0</v>
      </c>
      <c r="M42" s="33">
        <f t="shared" si="1"/>
        <v>621</v>
      </c>
      <c r="N42" s="60">
        <v>33</v>
      </c>
    </row>
    <row r="43" spans="1:14" s="61" customFormat="1" x14ac:dyDescent="0.2">
      <c r="A43" s="55">
        <v>34</v>
      </c>
      <c r="B43" s="55"/>
      <c r="C43" s="62" t="s">
        <v>41</v>
      </c>
      <c r="D43" s="63">
        <v>0</v>
      </c>
      <c r="E43" s="65">
        <v>0</v>
      </c>
      <c r="F43" s="66">
        <v>0</v>
      </c>
      <c r="G43" s="57">
        <v>34</v>
      </c>
      <c r="H43" s="58">
        <v>34</v>
      </c>
      <c r="I43" s="64"/>
      <c r="J43" s="67">
        <v>0</v>
      </c>
      <c r="K43" s="68">
        <v>0</v>
      </c>
      <c r="L43" s="31">
        <f t="shared" si="0"/>
        <v>0</v>
      </c>
      <c r="M43" s="33">
        <f t="shared" si="1"/>
        <v>0</v>
      </c>
      <c r="N43" s="60">
        <v>34</v>
      </c>
    </row>
    <row r="44" spans="1:14" s="61" customFormat="1" x14ac:dyDescent="0.2">
      <c r="A44" s="55">
        <v>35</v>
      </c>
      <c r="B44" s="55"/>
      <c r="C44" s="62" t="s">
        <v>42</v>
      </c>
      <c r="D44" s="63">
        <v>2261</v>
      </c>
      <c r="E44" s="65">
        <v>0</v>
      </c>
      <c r="F44" s="66">
        <v>0</v>
      </c>
      <c r="G44" s="57">
        <v>35</v>
      </c>
      <c r="H44" s="58">
        <v>35</v>
      </c>
      <c r="I44" s="64"/>
      <c r="J44" s="67">
        <v>-8</v>
      </c>
      <c r="K44" s="68">
        <v>-14</v>
      </c>
      <c r="L44" s="31">
        <f t="shared" si="0"/>
        <v>6</v>
      </c>
      <c r="M44" s="33">
        <f t="shared" si="1"/>
        <v>2267</v>
      </c>
      <c r="N44" s="60">
        <v>35</v>
      </c>
    </row>
    <row r="45" spans="1:14" s="61" customFormat="1" x14ac:dyDescent="0.2">
      <c r="A45" s="55">
        <v>36</v>
      </c>
      <c r="B45" s="55"/>
      <c r="C45" s="62" t="s">
        <v>43</v>
      </c>
      <c r="D45" s="63">
        <v>128369</v>
      </c>
      <c r="E45" s="65">
        <v>0</v>
      </c>
      <c r="F45" s="66">
        <v>0</v>
      </c>
      <c r="G45" s="57">
        <v>36</v>
      </c>
      <c r="H45" s="58">
        <v>36</v>
      </c>
      <c r="I45" s="64"/>
      <c r="J45" s="67">
        <v>2520</v>
      </c>
      <c r="K45" s="68">
        <v>1444</v>
      </c>
      <c r="L45" s="31">
        <f t="shared" si="0"/>
        <v>1076</v>
      </c>
      <c r="M45" s="33">
        <f t="shared" si="1"/>
        <v>129445</v>
      </c>
      <c r="N45" s="60">
        <v>36</v>
      </c>
    </row>
    <row r="46" spans="1:14" s="61" customFormat="1" x14ac:dyDescent="0.2">
      <c r="A46" s="55">
        <v>37</v>
      </c>
      <c r="B46" s="55"/>
      <c r="C46" s="62" t="s">
        <v>44</v>
      </c>
      <c r="D46" s="63">
        <v>316283</v>
      </c>
      <c r="E46" s="65">
        <v>0</v>
      </c>
      <c r="F46" s="66">
        <v>0</v>
      </c>
      <c r="G46" s="57">
        <v>37</v>
      </c>
      <c r="H46" s="58">
        <v>37</v>
      </c>
      <c r="I46" s="64"/>
      <c r="J46" s="67">
        <v>86086</v>
      </c>
      <c r="K46" s="68">
        <v>38792</v>
      </c>
      <c r="L46" s="31">
        <f t="shared" si="0"/>
        <v>47294</v>
      </c>
      <c r="M46" s="33">
        <f t="shared" si="1"/>
        <v>363577</v>
      </c>
      <c r="N46" s="60">
        <v>37</v>
      </c>
    </row>
    <row r="47" spans="1:14" s="61" customFormat="1" x14ac:dyDescent="0.2">
      <c r="A47" s="55">
        <v>38</v>
      </c>
      <c r="B47" s="55"/>
      <c r="C47" s="62" t="s">
        <v>58</v>
      </c>
      <c r="D47" s="63">
        <v>25618</v>
      </c>
      <c r="E47" s="65">
        <v>0</v>
      </c>
      <c r="F47" s="66">
        <v>0</v>
      </c>
      <c r="G47" s="57">
        <v>38</v>
      </c>
      <c r="H47" s="58">
        <v>38</v>
      </c>
      <c r="I47" s="64"/>
      <c r="J47" s="67">
        <v>33040</v>
      </c>
      <c r="K47" s="68">
        <v>30</v>
      </c>
      <c r="L47" s="31">
        <f t="shared" si="0"/>
        <v>33010</v>
      </c>
      <c r="M47" s="33">
        <f t="shared" si="1"/>
        <v>58628</v>
      </c>
      <c r="N47" s="60">
        <v>38</v>
      </c>
    </row>
    <row r="48" spans="1:14" s="61" customFormat="1" x14ac:dyDescent="0.2">
      <c r="A48" s="55">
        <v>39</v>
      </c>
      <c r="B48" s="55"/>
      <c r="C48" s="56" t="s">
        <v>45</v>
      </c>
      <c r="D48" s="76">
        <f>SUM(D40:D47)</f>
        <v>7455421</v>
      </c>
      <c r="E48" s="83">
        <f>SUM(E40:E47)</f>
        <v>0</v>
      </c>
      <c r="F48" s="78">
        <f>SUM(F40:F47)</f>
        <v>0</v>
      </c>
      <c r="G48" s="57">
        <v>39</v>
      </c>
      <c r="H48" s="58">
        <v>39</v>
      </c>
      <c r="I48" s="59"/>
      <c r="J48" s="79">
        <f>SUM(J40:J47)</f>
        <v>596055</v>
      </c>
      <c r="K48" s="80">
        <f>SUM(K40:K47)</f>
        <v>220767</v>
      </c>
      <c r="L48" s="81">
        <f t="shared" si="0"/>
        <v>375288</v>
      </c>
      <c r="M48" s="82">
        <f t="shared" si="1"/>
        <v>7830709</v>
      </c>
      <c r="N48" s="60">
        <v>39</v>
      </c>
    </row>
    <row r="49" spans="1:14" s="61" customFormat="1" x14ac:dyDescent="0.2">
      <c r="A49" s="55">
        <v>40</v>
      </c>
      <c r="B49" s="55"/>
      <c r="C49" s="62" t="s">
        <v>46</v>
      </c>
      <c r="D49" s="90">
        <v>0</v>
      </c>
      <c r="E49" s="91">
        <v>0</v>
      </c>
      <c r="F49" s="92">
        <v>0</v>
      </c>
      <c r="G49" s="57">
        <v>40</v>
      </c>
      <c r="H49" s="58">
        <v>40</v>
      </c>
      <c r="I49" s="64"/>
      <c r="J49" s="93">
        <v>0</v>
      </c>
      <c r="K49" s="94">
        <v>0</v>
      </c>
      <c r="L49" s="95">
        <f t="shared" si="0"/>
        <v>0</v>
      </c>
      <c r="M49" s="96">
        <f t="shared" si="1"/>
        <v>0</v>
      </c>
      <c r="N49" s="60">
        <v>40</v>
      </c>
    </row>
    <row r="50" spans="1:14" s="61" customFormat="1" x14ac:dyDescent="0.2">
      <c r="A50" s="55">
        <v>41</v>
      </c>
      <c r="B50" s="55"/>
      <c r="C50" s="62" t="s">
        <v>47</v>
      </c>
      <c r="D50" s="63">
        <v>0</v>
      </c>
      <c r="E50" s="65">
        <v>0</v>
      </c>
      <c r="F50" s="66">
        <v>0</v>
      </c>
      <c r="G50" s="57">
        <v>41</v>
      </c>
      <c r="H50" s="58">
        <v>41</v>
      </c>
      <c r="I50" s="64"/>
      <c r="J50" s="67">
        <v>0</v>
      </c>
      <c r="K50" s="68">
        <v>0</v>
      </c>
      <c r="L50" s="31">
        <f t="shared" si="0"/>
        <v>0</v>
      </c>
      <c r="M50" s="33">
        <f t="shared" si="1"/>
        <v>0</v>
      </c>
      <c r="N50" s="60">
        <v>41</v>
      </c>
    </row>
    <row r="51" spans="1:14" s="61" customFormat="1" x14ac:dyDescent="0.2">
      <c r="A51" s="55">
        <v>42</v>
      </c>
      <c r="B51" s="55"/>
      <c r="C51" s="62" t="s">
        <v>59</v>
      </c>
      <c r="D51" s="63">
        <v>435958</v>
      </c>
      <c r="E51" s="65">
        <v>0</v>
      </c>
      <c r="F51" s="66">
        <v>0</v>
      </c>
      <c r="G51" s="57">
        <v>42</v>
      </c>
      <c r="H51" s="58">
        <v>42</v>
      </c>
      <c r="I51" s="64"/>
      <c r="J51" s="67">
        <v>93436</v>
      </c>
      <c r="K51" s="68">
        <v>0</v>
      </c>
      <c r="L51" s="31">
        <f t="shared" si="0"/>
        <v>93436</v>
      </c>
      <c r="M51" s="33">
        <f t="shared" si="1"/>
        <v>529394</v>
      </c>
      <c r="N51" s="60">
        <v>42</v>
      </c>
    </row>
    <row r="52" spans="1:14" s="61" customFormat="1" ht="12" thickBot="1" x14ac:dyDescent="0.25">
      <c r="A52" s="55">
        <v>43</v>
      </c>
      <c r="B52" s="55"/>
      <c r="C52" s="56" t="s">
        <v>48</v>
      </c>
      <c r="D52" s="84">
        <f>SUM(D39,D48:D51)</f>
        <v>30452799</v>
      </c>
      <c r="E52" s="85">
        <f>E39+SUM(E48:E51)</f>
        <v>0</v>
      </c>
      <c r="F52" s="86">
        <f>F39+SUM(F48:F51)</f>
        <v>0</v>
      </c>
      <c r="G52" s="57">
        <v>43</v>
      </c>
      <c r="H52" s="58">
        <v>43</v>
      </c>
      <c r="I52" s="59"/>
      <c r="J52" s="87">
        <f>J39+SUM(J48:J51)</f>
        <v>2239801</v>
      </c>
      <c r="K52" s="88">
        <f>K39+SUM(K48:K51)</f>
        <v>837485</v>
      </c>
      <c r="L52" s="88">
        <f t="shared" si="0"/>
        <v>1402316</v>
      </c>
      <c r="M52" s="89">
        <f t="shared" si="1"/>
        <v>31855115</v>
      </c>
      <c r="N52" s="60">
        <v>43</v>
      </c>
    </row>
    <row r="53" spans="1:14" x14ac:dyDescent="0.2">
      <c r="A53" s="6"/>
      <c r="B53" s="5"/>
      <c r="C53" s="5"/>
      <c r="D53" s="7"/>
      <c r="E53" s="7"/>
      <c r="F53" s="7"/>
      <c r="G53" s="40"/>
      <c r="H53" s="46"/>
      <c r="I53" s="7"/>
      <c r="J53" s="7"/>
      <c r="K53" s="7"/>
      <c r="L53" s="7"/>
      <c r="M53" s="7"/>
      <c r="N53" s="40"/>
    </row>
    <row r="54" spans="1:14" x14ac:dyDescent="0.2">
      <c r="A54" s="6"/>
      <c r="B54" s="5"/>
      <c r="C54" s="52" t="s">
        <v>75</v>
      </c>
      <c r="D54" s="7"/>
      <c r="E54" s="7"/>
      <c r="F54" s="7"/>
      <c r="G54" s="40"/>
      <c r="H54" s="46"/>
      <c r="I54" s="7"/>
      <c r="J54" s="7"/>
      <c r="K54" s="7"/>
      <c r="L54" s="7"/>
      <c r="M54" s="7"/>
      <c r="N54" s="40"/>
    </row>
    <row r="55" spans="1:14" x14ac:dyDescent="0.2">
      <c r="A55" s="6"/>
      <c r="B55" s="5"/>
      <c r="C55" s="5"/>
      <c r="D55" s="7"/>
      <c r="E55" s="7"/>
      <c r="F55" s="7"/>
      <c r="G55" s="40"/>
      <c r="H55" s="46"/>
      <c r="I55" s="7"/>
      <c r="J55" s="7"/>
      <c r="K55" s="7"/>
      <c r="L55" s="7"/>
      <c r="M55" s="7"/>
      <c r="N55" s="40"/>
    </row>
    <row r="56" spans="1:14" x14ac:dyDescent="0.2">
      <c r="A56" s="6"/>
      <c r="B56" s="5"/>
      <c r="C56" s="5"/>
      <c r="D56" s="7"/>
      <c r="E56" s="7"/>
      <c r="F56" s="7"/>
      <c r="G56" s="40"/>
      <c r="H56" s="46"/>
      <c r="I56" s="7"/>
      <c r="J56" s="7"/>
      <c r="K56" s="7"/>
      <c r="L56" s="7"/>
      <c r="M56" s="7"/>
      <c r="N56" s="40"/>
    </row>
    <row r="57" spans="1:14" x14ac:dyDescent="0.2">
      <c r="A57" s="6"/>
      <c r="B57" s="5"/>
      <c r="C57" s="5"/>
      <c r="D57" s="7"/>
      <c r="E57" s="7"/>
      <c r="F57" s="7"/>
      <c r="G57" s="40"/>
      <c r="H57" s="46"/>
      <c r="I57" s="7"/>
      <c r="J57" s="7"/>
      <c r="K57" s="7"/>
      <c r="L57" s="7"/>
      <c r="M57" s="7"/>
      <c r="N57" s="40"/>
    </row>
    <row r="58" spans="1:14" x14ac:dyDescent="0.2">
      <c r="A58" s="6"/>
      <c r="B58" s="5"/>
      <c r="C58" s="5"/>
      <c r="D58" s="7"/>
      <c r="E58" s="7"/>
      <c r="F58" s="7"/>
      <c r="G58" s="40"/>
      <c r="H58" s="46"/>
      <c r="I58" s="7"/>
      <c r="J58" s="7"/>
      <c r="K58" s="7"/>
      <c r="L58" s="7"/>
      <c r="M58" s="7"/>
      <c r="N58" s="40"/>
    </row>
    <row r="59" spans="1:14" x14ac:dyDescent="0.2">
      <c r="A59" s="6"/>
      <c r="B59" s="5"/>
      <c r="C59" s="5"/>
      <c r="D59" s="7"/>
      <c r="E59" s="7"/>
      <c r="F59" s="7"/>
      <c r="G59" s="40"/>
      <c r="H59" s="46"/>
      <c r="I59" s="7"/>
      <c r="J59" s="7"/>
      <c r="K59" s="7"/>
      <c r="L59" s="7"/>
      <c r="M59" s="7"/>
      <c r="N59" s="40"/>
    </row>
    <row r="60" spans="1:14" x14ac:dyDescent="0.2">
      <c r="A60" s="6"/>
      <c r="B60" s="5"/>
      <c r="C60" s="5"/>
      <c r="D60" s="7"/>
      <c r="E60" s="7"/>
      <c r="F60" s="7"/>
      <c r="G60" s="40"/>
      <c r="H60" s="46"/>
      <c r="I60" s="7"/>
      <c r="J60" s="7"/>
      <c r="K60" s="7"/>
      <c r="L60" s="7"/>
      <c r="M60" s="7"/>
      <c r="N60" s="40"/>
    </row>
    <row r="61" spans="1:14" x14ac:dyDescent="0.2">
      <c r="A61" s="41"/>
      <c r="B61" s="42"/>
      <c r="C61" s="42"/>
      <c r="D61" s="43"/>
      <c r="E61" s="43"/>
      <c r="F61" s="43"/>
      <c r="G61" s="44"/>
      <c r="H61" s="47"/>
      <c r="I61" s="43"/>
      <c r="J61" s="43"/>
      <c r="K61" s="43"/>
      <c r="L61" s="43"/>
      <c r="M61" s="43"/>
      <c r="N61" s="44"/>
    </row>
    <row r="62" spans="1:14" x14ac:dyDescent="0.2">
      <c r="A62" s="106" t="s">
        <v>16</v>
      </c>
      <c r="B62" s="3"/>
      <c r="C62" s="3"/>
      <c r="D62" s="8"/>
      <c r="E62" s="8"/>
      <c r="F62" s="39"/>
      <c r="I62" s="8"/>
      <c r="J62" s="8"/>
      <c r="K62" s="8"/>
      <c r="L62" s="8"/>
      <c r="M62" s="8"/>
      <c r="N62" s="107" t="s">
        <v>16</v>
      </c>
    </row>
    <row r="63" spans="1:14" x14ac:dyDescent="0.2">
      <c r="A63" s="3"/>
      <c r="B63" s="3"/>
      <c r="C63" s="3"/>
      <c r="D63" s="8"/>
      <c r="E63" s="8"/>
      <c r="F63" s="8"/>
      <c r="G63" s="8"/>
      <c r="H63" s="9"/>
      <c r="I63" s="9"/>
      <c r="J63" s="9"/>
      <c r="K63" s="9"/>
      <c r="L63" s="9"/>
      <c r="M63" s="9"/>
      <c r="N63" s="9"/>
    </row>
    <row r="64" spans="1:14" x14ac:dyDescent="0.2">
      <c r="A64" s="3"/>
      <c r="B64" s="3"/>
      <c r="C64" s="3"/>
      <c r="D64" s="8"/>
      <c r="E64" s="8"/>
      <c r="F64" s="8"/>
      <c r="G64" s="8"/>
      <c r="H64" s="9"/>
      <c r="I64" s="9"/>
      <c r="J64" s="9"/>
      <c r="K64" s="9"/>
      <c r="L64" s="9"/>
      <c r="M64" s="9"/>
      <c r="N64" s="9"/>
    </row>
    <row r="65" spans="1:13" x14ac:dyDescent="0.2">
      <c r="A65" s="3"/>
      <c r="B65" s="3"/>
      <c r="C65" s="3"/>
      <c r="D65" s="3"/>
      <c r="E65" s="3"/>
      <c r="F65" s="3"/>
      <c r="G65" s="3"/>
    </row>
    <row r="66" spans="1:13" x14ac:dyDescent="0.2">
      <c r="A66" s="3"/>
      <c r="B66" s="3"/>
      <c r="C66" s="3"/>
      <c r="D66" s="11"/>
      <c r="E66" s="11"/>
      <c r="F66" s="11"/>
      <c r="G66" s="3"/>
      <c r="J66" s="12"/>
      <c r="K66" s="12"/>
      <c r="L66" s="12"/>
      <c r="M66" s="12"/>
    </row>
    <row r="67" spans="1:13" x14ac:dyDescent="0.2">
      <c r="A67" s="3"/>
      <c r="B67" s="3"/>
      <c r="C67" s="3"/>
      <c r="D67" s="11"/>
      <c r="E67" s="11"/>
      <c r="F67" s="11"/>
      <c r="G67" s="3"/>
      <c r="J67" s="12"/>
      <c r="K67" s="12"/>
      <c r="L67" s="12"/>
      <c r="M67" s="12"/>
    </row>
    <row r="68" spans="1:13" x14ac:dyDescent="0.2">
      <c r="A68" s="3"/>
      <c r="B68" s="3"/>
      <c r="C68" s="3"/>
      <c r="D68" s="11"/>
      <c r="E68" s="11"/>
      <c r="F68" s="11"/>
      <c r="G68" s="3"/>
      <c r="J68" s="12"/>
      <c r="K68" s="12"/>
      <c r="L68" s="12"/>
      <c r="M68" s="12"/>
    </row>
    <row r="69" spans="1:13" x14ac:dyDescent="0.2">
      <c r="A69" s="3"/>
      <c r="B69" s="3"/>
      <c r="C69" s="3"/>
      <c r="D69" s="11"/>
      <c r="E69" s="3"/>
      <c r="F69" s="3"/>
      <c r="G69" s="3"/>
      <c r="J69" s="12"/>
      <c r="M69" s="12"/>
    </row>
    <row r="70" spans="1:13" x14ac:dyDescent="0.2">
      <c r="A70" s="3"/>
      <c r="B70" s="3"/>
      <c r="C70" s="3"/>
      <c r="D70" s="11"/>
      <c r="E70" s="3"/>
      <c r="F70" s="3"/>
      <c r="G70" s="3"/>
      <c r="J70" s="12"/>
      <c r="M70" s="12"/>
    </row>
    <row r="71" spans="1:13" x14ac:dyDescent="0.2">
      <c r="A71" s="3"/>
      <c r="B71" s="3"/>
      <c r="C71" s="3"/>
      <c r="D71" s="3"/>
      <c r="E71" s="3"/>
      <c r="F71" s="3"/>
      <c r="G71" s="3"/>
    </row>
    <row r="72" spans="1:13" x14ac:dyDescent="0.2">
      <c r="A72" s="3"/>
      <c r="B72" s="3"/>
      <c r="C72" s="3"/>
      <c r="D72" s="3"/>
      <c r="E72" s="3"/>
      <c r="F72" s="3"/>
      <c r="G72" s="3"/>
    </row>
    <row r="73" spans="1:13" x14ac:dyDescent="0.2">
      <c r="A73" s="3"/>
      <c r="B73" s="3"/>
      <c r="C73" s="3"/>
      <c r="D73" s="3"/>
      <c r="E73" s="3"/>
      <c r="F73" s="3"/>
      <c r="G73" s="3"/>
    </row>
    <row r="74" spans="1:13" x14ac:dyDescent="0.2">
      <c r="A74" s="3"/>
      <c r="B74" s="3"/>
      <c r="C74" s="3"/>
      <c r="D74" s="3"/>
      <c r="E74" s="3"/>
      <c r="F74" s="3"/>
      <c r="G74" s="3"/>
    </row>
    <row r="75" spans="1:13" x14ac:dyDescent="0.2">
      <c r="A75" s="3"/>
      <c r="B75" s="3"/>
      <c r="C75" s="3"/>
      <c r="D75" s="3"/>
      <c r="E75" s="3"/>
      <c r="F75" s="3"/>
      <c r="G75" s="3"/>
    </row>
    <row r="76" spans="1:13" x14ac:dyDescent="0.2">
      <c r="A76" s="3"/>
      <c r="B76" s="3"/>
      <c r="C76" s="3"/>
      <c r="D76" s="3"/>
      <c r="E76" s="3"/>
      <c r="F76" s="3"/>
      <c r="G76" s="3"/>
    </row>
    <row r="77" spans="1:13" x14ac:dyDescent="0.2">
      <c r="A77" s="3"/>
      <c r="B77" s="3"/>
      <c r="C77" s="3"/>
      <c r="D77" s="3"/>
      <c r="E77" s="3"/>
      <c r="F77" s="3"/>
      <c r="G77" s="3"/>
    </row>
    <row r="78" spans="1:13" x14ac:dyDescent="0.2">
      <c r="A78" s="3"/>
      <c r="B78" s="3"/>
      <c r="C78" s="3"/>
      <c r="D78" s="3"/>
      <c r="E78" s="3"/>
      <c r="F78" s="3"/>
      <c r="G78" s="3"/>
    </row>
    <row r="79" spans="1:13" x14ac:dyDescent="0.2">
      <c r="A79" s="3"/>
      <c r="B79" s="3"/>
      <c r="C79" s="3"/>
      <c r="D79" s="3"/>
      <c r="E79" s="3"/>
      <c r="F79" s="3"/>
      <c r="G79" s="3"/>
    </row>
    <row r="80" spans="1:13" x14ac:dyDescent="0.2">
      <c r="A80" s="3"/>
      <c r="B80" s="3"/>
      <c r="C80" s="3"/>
      <c r="D80" s="3"/>
      <c r="E80" s="3"/>
      <c r="F80" s="3"/>
      <c r="G80" s="3"/>
    </row>
    <row r="81" spans="1:7" x14ac:dyDescent="0.2">
      <c r="A81" s="3"/>
      <c r="B81" s="3"/>
      <c r="C81" s="3"/>
      <c r="D81" s="3"/>
      <c r="E81" s="3"/>
      <c r="F81" s="3"/>
      <c r="G81" s="3"/>
    </row>
    <row r="82" spans="1:7" x14ac:dyDescent="0.2">
      <c r="A82" s="3"/>
      <c r="B82" s="3"/>
      <c r="C82" s="3"/>
      <c r="D82" s="3"/>
      <c r="E82" s="3"/>
      <c r="F82" s="3"/>
      <c r="G82" s="3"/>
    </row>
    <row r="83" spans="1:7" x14ac:dyDescent="0.2">
      <c r="A83" s="3"/>
      <c r="B83" s="3"/>
      <c r="C83" s="3"/>
      <c r="D83" s="3"/>
      <c r="E83" s="3"/>
      <c r="F83" s="3"/>
      <c r="G83" s="3"/>
    </row>
    <row r="84" spans="1:7" x14ac:dyDescent="0.2">
      <c r="A84" s="3"/>
      <c r="B84" s="3"/>
      <c r="C84" s="3"/>
      <c r="D84" s="3"/>
      <c r="E84" s="3"/>
      <c r="F84" s="3"/>
      <c r="G84" s="3"/>
    </row>
    <row r="85" spans="1:7" x14ac:dyDescent="0.2">
      <c r="A85" s="3"/>
      <c r="B85" s="3"/>
      <c r="C85" s="3"/>
      <c r="D85" s="3"/>
      <c r="E85" s="3"/>
      <c r="F85" s="3"/>
      <c r="G85" s="3"/>
    </row>
  </sheetData>
  <mergeCells count="4">
    <mergeCell ref="H2:N2"/>
    <mergeCell ref="H3:N3"/>
    <mergeCell ref="A2:G2"/>
    <mergeCell ref="A3:G3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2012-02-23T20:44:52Z</cp:lastPrinted>
  <dcterms:created xsi:type="dcterms:W3CDTF">2005-01-20T15:31:58Z</dcterms:created>
  <dcterms:modified xsi:type="dcterms:W3CDTF">2014-02-06T20:01:25Z</dcterms:modified>
</cp:coreProperties>
</file>