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35" windowWidth="9570" windowHeight="11550"/>
  </bookViews>
  <sheets>
    <sheet name="34" sheetId="1" r:id="rId1"/>
    <sheet name="35 - 36" sheetId="2" r:id="rId2"/>
  </sheets>
  <calcPr calcId="145621"/>
</workbook>
</file>

<file path=xl/calcChain.xml><?xml version="1.0" encoding="utf-8"?>
<calcChain xmlns="http://schemas.openxmlformats.org/spreadsheetml/2006/main">
  <c r="K52" i="2" l="1"/>
  <c r="J52" i="2"/>
  <c r="L51" i="2"/>
  <c r="M51" i="2" s="1"/>
  <c r="L52" i="2"/>
  <c r="L49" i="2"/>
  <c r="M49" i="2" s="1"/>
  <c r="K48" i="2"/>
  <c r="J48" i="2"/>
  <c r="L47" i="2"/>
  <c r="M47" i="2" s="1"/>
  <c r="M46" i="2"/>
  <c r="L46" i="2"/>
  <c r="L45" i="2"/>
  <c r="M45" i="2" s="1"/>
  <c r="M44" i="2"/>
  <c r="L44" i="2"/>
  <c r="L43" i="2"/>
  <c r="M43" i="2" s="1"/>
  <c r="M42" i="2"/>
  <c r="L42" i="2"/>
  <c r="L41" i="2"/>
  <c r="M41" i="2" s="1"/>
  <c r="M40" i="2"/>
  <c r="L40" i="2"/>
  <c r="M39" i="2"/>
  <c r="L39" i="2"/>
  <c r="K39" i="2"/>
  <c r="J39" i="2"/>
  <c r="L38" i="2"/>
  <c r="M38" i="2" s="1"/>
  <c r="M37" i="2"/>
  <c r="L37" i="2"/>
  <c r="L36" i="2"/>
  <c r="M36" i="2" s="1"/>
  <c r="M35" i="2"/>
  <c r="L35" i="2"/>
  <c r="L34" i="2"/>
  <c r="M34" i="2" s="1"/>
  <c r="M33" i="2"/>
  <c r="L33" i="2"/>
  <c r="L32" i="2"/>
  <c r="M32" i="2" s="1"/>
  <c r="M31" i="2"/>
  <c r="L31" i="2"/>
  <c r="L30" i="2"/>
  <c r="M30" i="2" s="1"/>
  <c r="M29" i="2"/>
  <c r="L29" i="2"/>
  <c r="L28" i="2"/>
  <c r="M28" i="2" s="1"/>
  <c r="M27" i="2"/>
  <c r="L27" i="2"/>
  <c r="L26" i="2"/>
  <c r="M26" i="2" s="1"/>
  <c r="M25" i="2"/>
  <c r="L25" i="2"/>
  <c r="L24" i="2"/>
  <c r="M24" i="2" s="1"/>
  <c r="M23" i="2"/>
  <c r="L23" i="2"/>
  <c r="L22" i="2"/>
  <c r="M22" i="2" s="1"/>
  <c r="M21" i="2"/>
  <c r="L21" i="2"/>
  <c r="L20" i="2"/>
  <c r="M20" i="2" s="1"/>
  <c r="M19" i="2"/>
  <c r="L19" i="2"/>
  <c r="L18" i="2"/>
  <c r="M18" i="2" s="1"/>
  <c r="M17" i="2"/>
  <c r="L17" i="2"/>
  <c r="L16" i="2"/>
  <c r="M16" i="2" s="1"/>
  <c r="M15" i="2"/>
  <c r="L15" i="2"/>
  <c r="L14" i="2"/>
  <c r="M14" i="2" s="1"/>
  <c r="M13" i="2"/>
  <c r="L13" i="2"/>
  <c r="L12" i="2"/>
  <c r="M12" i="2" s="1"/>
  <c r="M11" i="2"/>
  <c r="L11" i="2"/>
  <c r="L10" i="2"/>
  <c r="M10" i="2" s="1"/>
  <c r="M52" i="2" l="1"/>
  <c r="M48" i="2"/>
  <c r="L48" i="2"/>
  <c r="D48" i="2" l="1"/>
  <c r="D39" i="2"/>
  <c r="D52" i="2" l="1"/>
  <c r="N1" i="2"/>
  <c r="E39" i="2"/>
  <c r="F39" i="2"/>
  <c r="E48" i="2"/>
  <c r="E52" i="2" s="1"/>
  <c r="F48" i="2"/>
  <c r="F52" i="2" l="1"/>
</calcChain>
</file>

<file path=xl/sharedStrings.xml><?xml version="1.0" encoding="utf-8"?>
<sst xmlns="http://schemas.openxmlformats.org/spreadsheetml/2006/main" count="117" uniqueCount="100">
  <si>
    <t>Railroad Annual Report R-1</t>
  </si>
  <si>
    <t>NOTES AND REMARKS</t>
  </si>
  <si>
    <t>( ) = Credits</t>
  </si>
  <si>
    <t>Dollars in thousands</t>
  </si>
  <si>
    <t>Road Initials: CSXT  Year: 2012</t>
  </si>
  <si>
    <t xml:space="preserve">           GRAND TOTAL</t>
  </si>
  <si>
    <t xml:space="preserve"> (90)   Construction work in progress</t>
  </si>
  <si>
    <t xml:space="preserve"> (80)   Other elements of investment</t>
  </si>
  <si>
    <t xml:space="preserve"> (76)   Interest during construction</t>
  </si>
  <si>
    <t xml:space="preserve">           TOTAL EXPENDITURES FOR EQUIPMENT</t>
  </si>
  <si>
    <t xml:space="preserve"> (59)   Computer systems &amp; word processing equipment</t>
  </si>
  <si>
    <t xml:space="preserve"> (58)   Miscellaneous equipment</t>
  </si>
  <si>
    <t xml:space="preserve"> (57)   Work equipment</t>
  </si>
  <si>
    <t xml:space="preserve"> (56)   Floating equipment</t>
  </si>
  <si>
    <t xml:space="preserve"> (55)   Highway revenue equipment</t>
  </si>
  <si>
    <t xml:space="preserve"> (54)   Passenger train cars</t>
  </si>
  <si>
    <t xml:space="preserve"> (53)   Freight train cars</t>
  </si>
  <si>
    <t xml:space="preserve"> (52)   Locomotives</t>
  </si>
  <si>
    <t xml:space="preserve">           TOTAL EXPENDITURES FOR ROAD</t>
  </si>
  <si>
    <t xml:space="preserve">           Other lease/rentals</t>
  </si>
  <si>
    <t xml:space="preserve"> (45)   Power plant machinery</t>
  </si>
  <si>
    <t xml:space="preserve"> (44)   Shop machinery</t>
  </si>
  <si>
    <t xml:space="preserve"> (39)   Public improvements - construction</t>
  </si>
  <si>
    <t xml:space="preserve"> (37)   Roadway machines</t>
  </si>
  <si>
    <t xml:space="preserve"> (35)   Miscellaneous structures</t>
  </si>
  <si>
    <t xml:space="preserve"> (31)   Power transmission systems</t>
  </si>
  <si>
    <t xml:space="preserve"> (29)   Power plants</t>
  </si>
  <si>
    <t xml:space="preserve"> (27)   Signals and interlockers</t>
  </si>
  <si>
    <t xml:space="preserve"> (26)   Communications systems</t>
  </si>
  <si>
    <t xml:space="preserve"> (25)   TOFC/COFC terminals</t>
  </si>
  <si>
    <t xml:space="preserve"> (24)   Coal and ore wharves</t>
  </si>
  <si>
    <t xml:space="preserve"> (23)   Wharves and docks</t>
  </si>
  <si>
    <t xml:space="preserve"> (22)   Storage warehouses</t>
  </si>
  <si>
    <t xml:space="preserve"> (20)   Shops and enginehouses</t>
  </si>
  <si>
    <t xml:space="preserve"> (19)   Fuel stations</t>
  </si>
  <si>
    <t xml:space="preserve"> (18)   Water stations</t>
  </si>
  <si>
    <t xml:space="preserve"> (17)   Roadway buildings</t>
  </si>
  <si>
    <t xml:space="preserve"> (16)   Station and office buildings</t>
  </si>
  <si>
    <t xml:space="preserve"> (13)   Fences, snowsheds and signs</t>
  </si>
  <si>
    <t xml:space="preserve"> (11)   Ballast</t>
  </si>
  <si>
    <t xml:space="preserve">  (9)    Rail and other track material</t>
  </si>
  <si>
    <t xml:space="preserve">  (8)    Ties</t>
  </si>
  <si>
    <t xml:space="preserve">  (7)    Elevated structures</t>
  </si>
  <si>
    <t xml:space="preserve">  (6)    Bridges, trestles and culverts</t>
  </si>
  <si>
    <t xml:space="preserve">  (5)    Tunnels and subways</t>
  </si>
  <si>
    <t xml:space="preserve">  (4)    Other right-of-way expenditures</t>
  </si>
  <si>
    <t xml:space="preserve">  (3)    Grading</t>
  </si>
  <si>
    <t xml:space="preserve">  (2)    Land for transportation purposes</t>
  </si>
  <si>
    <t>(h)</t>
  </si>
  <si>
    <t>(g)</t>
  </si>
  <si>
    <t>(f)</t>
  </si>
  <si>
    <t>(e)</t>
  </si>
  <si>
    <t>(d)</t>
  </si>
  <si>
    <t>(c)</t>
  </si>
  <si>
    <t>(b)</t>
  </si>
  <si>
    <t>(a)</t>
  </si>
  <si>
    <t>No.</t>
  </si>
  <si>
    <t>close of year</t>
  </si>
  <si>
    <t>during the year</t>
  </si>
  <si>
    <t>reorganizations, etc.</t>
  </si>
  <si>
    <t>&amp; road extensions</t>
  </si>
  <si>
    <t>of year</t>
  </si>
  <si>
    <t>Account</t>
  </si>
  <si>
    <t>Line</t>
  </si>
  <si>
    <t>Balance at</t>
  </si>
  <si>
    <t>Net changes</t>
  </si>
  <si>
    <t>Credits for property retired</t>
  </si>
  <si>
    <t>Expenditures for additions</t>
  </si>
  <si>
    <t>Cross</t>
  </si>
  <si>
    <t>of existing lines,</t>
  </si>
  <si>
    <t>road &amp; equipment</t>
  </si>
  <si>
    <t>Beginning</t>
  </si>
  <si>
    <t>the year for purchase</t>
  </si>
  <si>
    <t>the year for original</t>
  </si>
  <si>
    <t>Expenditures during</t>
  </si>
  <si>
    <t>(Dollars in Thousands)</t>
  </si>
  <si>
    <t>330.  ROAD PROPERTY AND EQUIPMENT AND IMPROVEMENTS TO LEASED PROPERTY AND EQUIPMENT - (Continued)</t>
  </si>
  <si>
    <t>330.  ROAD PROPERTY AND EQUIPMENT AND IMPROVEMENTS TO LEASED PROPERTY AND EQUIPMENT</t>
  </si>
  <si>
    <t>INSTRUCTIONS CONCERNING RETURNS TO BE MADE IN SCHEDULE 330</t>
  </si>
  <si>
    <t>1.</t>
  </si>
  <si>
    <t>Give particulars of balances at the beginning and close of the year and of all changes during the year in Account No. 731, "Road and Equipment Property" and Account No. 732, "Improvements on Leased Property" classified by primary accounts in accordance with the Uniform System of Accounts for Railroad Companies.  The balances, by primary accounts, should, insofar as known, be stated in column (b) and all changes made during the year should be analyzed in columns (c) to (f), inclusive.  Column (g) should be the net of the amounts in columns (c) through (f).  Column (h) is the aggregate of columns (b) through (f), inclusive.  Grand totals of columns (b) and (h) should equal the sum of Accounts 731 and 732 for the respective periods; if not, a full explanation should be made in a footnote.</t>
  </si>
  <si>
    <t>2.</t>
  </si>
  <si>
    <t>In column (c), show disbursements made for the specific purpose of purchasing, constructing, and equipping new lines, and for the extension of old lines, as provided for in Instruction 2-1, "Items to be charged" in the Uniform System of Accounts for Railroad Companies for such items.</t>
  </si>
  <si>
    <t>3.</t>
  </si>
  <si>
    <t>In column (d), show the cost of a railway or portion thereof, acquired as an operating entity or system by purchase, merger, consolidation, reorganization, receivership sale or transfer, or otherwise.</t>
  </si>
  <si>
    <t>4.</t>
  </si>
  <si>
    <t>Columns (c) and (e) should include all entries covering expenditures for additions and betterments, as defined, whether or not replacing other property.</t>
  </si>
  <si>
    <t>5.</t>
  </si>
  <si>
    <t>All credits representing property sold, abandoned, or otherwise retired should be shown in column (f).</t>
  </si>
  <si>
    <t>6.</t>
  </si>
  <si>
    <t>Both the debit and credit involved in each transfer, adjustment, or clearance, between road and equipment accounts, should be included in the column in which the item was initially included.  Also, the transfer of prior years' debits or credits from investment in road and equipment to operating expenses or other accounts, or vice versa, should be included in the column applicable to current items of like nature.  Each such transfer, adjustment, or clearance should be fully explained when in excess of $100,000.</t>
  </si>
  <si>
    <t>7.</t>
  </si>
  <si>
    <t>If during the year an individual charge of $100,000 or more was made to Account No. 2, "Land for Transportation Purposes," state the cost, location, area, and other details which will identify the property in a footnote.</t>
  </si>
  <si>
    <t>8.</t>
  </si>
  <si>
    <t>Report on line 29 amounts not included in the primary road accounts.  The items reported should be briefly identified and explained under "Notes and Remarks" below.  Amounts should be reported on this line only under special circumstances, usually after permission is obtained from the Board for exceptions to prescribed accounting.  Reference to such authority should be made when explaining the amounts reported.  Respondents must not make arbitrary changes to the printed stub or column headings without specific authority from the Board.</t>
  </si>
  <si>
    <t>9.</t>
  </si>
  <si>
    <t>If during the year a segment of transportation property was acquired, state in a footnote the name of the vendor, the mileage acquired, and the date of acquisition, giving location and cost of the property to the respondent.  Also furnish a statement of the amount included in each primary account representing such property acquired, referring to the column or columns in which the entries appear.</t>
  </si>
  <si>
    <t>10.</t>
  </si>
  <si>
    <t>If an amount of less than $5,000 is used as the minimum for additions and betterments to property investment accounts as provided for in Instruction 2-2 of the Uniform System of Accounts for Railroad Companies, state the amount used in a footnote.</t>
  </si>
  <si>
    <t>See Notes on Page 34.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</si>
</sst>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0" x14ac:knownFonts="1">
    <font>
      <sz val="10"/>
      <name val="Arial"/>
    </font>
    <font>
      <sz val="10"/>
      <name val="Arial"/>
      <family val="2"/>
    </font>
    <font>
      <sz val="8"/>
      <name val="Arial"/>
      <family val="2"/>
    </font>
    <font>
      <sz val="8"/>
      <name val="Times New Roman"/>
      <family val="1"/>
    </font>
    <font>
      <b/>
      <sz val="8"/>
      <name val="Times New Roman"/>
      <family val="1"/>
    </font>
    <font>
      <sz val="8"/>
      <color indexed="12"/>
      <name val="Times New Roman"/>
      <family val="1"/>
    </font>
    <font>
      <b/>
      <sz val="8"/>
      <color indexed="12"/>
      <name val="Times New Roman"/>
      <family val="1"/>
    </font>
    <font>
      <sz val="8"/>
      <color indexed="8"/>
      <name val="Times New Roman"/>
      <family val="1"/>
    </font>
    <font>
      <b/>
      <sz val="8"/>
      <color indexed="8"/>
      <name val="Times New Roman"/>
      <family val="1"/>
    </font>
    <font>
      <b/>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40">
    <xf numFmtId="0" fontId="0" fillId="0" borderId="0" xfId="0"/>
    <xf numFmtId="0" fontId="2" fillId="0" borderId="0" xfId="3" applyFont="1"/>
    <xf numFmtId="0" fontId="3" fillId="0" borderId="0" xfId="3" applyFont="1"/>
    <xf numFmtId="0" fontId="4" fillId="0" borderId="0" xfId="3" applyFont="1"/>
    <xf numFmtId="37" fontId="5" fillId="0" borderId="0" xfId="3" applyNumberFormat="1" applyFont="1" applyProtection="1">
      <protection locked="0"/>
    </xf>
    <xf numFmtId="37" fontId="6" fillId="0" borderId="0" xfId="3" applyNumberFormat="1" applyFont="1" applyProtection="1">
      <protection locked="0"/>
    </xf>
    <xf numFmtId="0" fontId="7" fillId="0" borderId="0" xfId="3" applyFont="1"/>
    <xf numFmtId="0" fontId="8" fillId="0" borderId="0" xfId="3" applyFont="1"/>
    <xf numFmtId="0" fontId="8" fillId="0" borderId="0" xfId="3" applyFont="1" applyBorder="1" applyAlignment="1">
      <alignment horizontal="right"/>
    </xf>
    <xf numFmtId="0" fontId="8" fillId="0" borderId="8" xfId="3" applyFont="1" applyBorder="1"/>
    <xf numFmtId="0" fontId="8" fillId="0" borderId="1" xfId="3" applyFont="1" applyBorder="1"/>
    <xf numFmtId="0" fontId="8" fillId="0" borderId="7" xfId="3" applyFont="1" applyBorder="1"/>
    <xf numFmtId="0" fontId="4" fillId="0" borderId="1" xfId="3" applyFont="1" applyBorder="1"/>
    <xf numFmtId="0" fontId="4" fillId="0" borderId="7" xfId="3" applyFont="1" applyBorder="1"/>
    <xf numFmtId="0" fontId="8" fillId="0" borderId="6" xfId="3" applyFont="1" applyBorder="1"/>
    <xf numFmtId="0" fontId="8" fillId="0" borderId="0" xfId="3" applyFont="1" applyBorder="1"/>
    <xf numFmtId="0" fontId="8" fillId="0" borderId="5" xfId="3" applyFont="1" applyBorder="1"/>
    <xf numFmtId="0" fontId="4" fillId="0" borderId="0" xfId="3" applyFont="1" applyBorder="1"/>
    <xf numFmtId="0" fontId="4" fillId="0" borderId="5" xfId="3" applyFont="1" applyBorder="1"/>
    <xf numFmtId="0" fontId="3" fillId="0" borderId="0" xfId="3" applyFont="1" applyBorder="1"/>
    <xf numFmtId="0" fontId="2" fillId="0" borderId="0" xfId="3" applyFont="1" applyFill="1"/>
    <xf numFmtId="0" fontId="7" fillId="0" borderId="9" xfId="3" applyFont="1" applyFill="1" applyBorder="1" applyAlignment="1">
      <alignment horizontal="center"/>
    </xf>
    <xf numFmtId="164" fontId="3" fillId="0" borderId="10" xfId="2" applyNumberFormat="1" applyFont="1" applyFill="1" applyBorder="1" applyProtection="1">
      <protection locked="0"/>
    </xf>
    <xf numFmtId="164" fontId="7" fillId="0" borderId="11" xfId="2" applyNumberFormat="1" applyFont="1" applyFill="1" applyBorder="1" applyProtection="1">
      <protection locked="0"/>
    </xf>
    <xf numFmtId="164" fontId="7" fillId="2" borderId="12" xfId="2" applyNumberFormat="1" applyFont="1" applyFill="1" applyBorder="1" applyProtection="1">
      <protection locked="0"/>
    </xf>
    <xf numFmtId="0" fontId="7" fillId="0" borderId="7" xfId="3" applyFont="1" applyFill="1" applyBorder="1"/>
    <xf numFmtId="0" fontId="7" fillId="0" borderId="13" xfId="3" applyFont="1" applyFill="1" applyBorder="1" applyAlignment="1">
      <alignment horizontal="center"/>
    </xf>
    <xf numFmtId="0" fontId="7" fillId="0" borderId="14" xfId="3" applyFont="1" applyFill="1" applyBorder="1" applyAlignment="1">
      <alignment horizontal="center"/>
    </xf>
    <xf numFmtId="164" fontId="7" fillId="0" borderId="10" xfId="2" applyNumberFormat="1" applyFont="1" applyFill="1" applyBorder="1" applyProtection="1">
      <protection locked="0"/>
    </xf>
    <xf numFmtId="164" fontId="7" fillId="0" borderId="15" xfId="2" applyNumberFormat="1" applyFont="1" applyFill="1" applyBorder="1" applyProtection="1"/>
    <xf numFmtId="164" fontId="7" fillId="0" borderId="16" xfId="2" applyNumberFormat="1" applyFont="1" applyFill="1" applyBorder="1" applyProtection="1">
      <protection locked="0"/>
    </xf>
    <xf numFmtId="0" fontId="3" fillId="0" borderId="7" xfId="3" applyFont="1" applyFill="1" applyBorder="1"/>
    <xf numFmtId="0" fontId="3" fillId="0" borderId="13" xfId="3" applyFont="1" applyFill="1" applyBorder="1" applyAlignment="1">
      <alignment horizontal="center"/>
    </xf>
    <xf numFmtId="165" fontId="3" fillId="0" borderId="17" xfId="1" applyNumberFormat="1" applyFont="1" applyFill="1" applyBorder="1" applyProtection="1">
      <protection locked="0"/>
    </xf>
    <xf numFmtId="165" fontId="7" fillId="0" borderId="9" xfId="1" applyNumberFormat="1" applyFont="1" applyFill="1" applyBorder="1" applyProtection="1">
      <protection locked="0"/>
    </xf>
    <xf numFmtId="165" fontId="7" fillId="2" borderId="9" xfId="1" applyNumberFormat="1" applyFont="1" applyFill="1" applyBorder="1" applyProtection="1">
      <protection locked="0"/>
    </xf>
    <xf numFmtId="165" fontId="7" fillId="2" borderId="14" xfId="1" applyNumberFormat="1" applyFont="1" applyFill="1" applyBorder="1" applyProtection="1">
      <protection locked="0"/>
    </xf>
    <xf numFmtId="0" fontId="7" fillId="0" borderId="18" xfId="3" applyFont="1" applyFill="1" applyBorder="1"/>
    <xf numFmtId="165" fontId="7" fillId="2" borderId="17" xfId="1"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3" fillId="0" borderId="18" xfId="3" applyFont="1" applyFill="1" applyBorder="1"/>
    <xf numFmtId="164" fontId="3" fillId="0" borderId="17" xfId="2" applyNumberFormat="1" applyFont="1" applyFill="1" applyBorder="1" applyProtection="1">
      <protection locked="0"/>
    </xf>
    <xf numFmtId="164" fontId="7" fillId="0" borderId="9" xfId="2" applyNumberFormat="1" applyFont="1" applyFill="1" applyBorder="1" applyProtection="1">
      <protection locked="0"/>
    </xf>
    <xf numFmtId="164" fontId="7" fillId="2" borderId="9" xfId="2" applyNumberFormat="1" applyFont="1" applyFill="1" applyBorder="1" applyProtection="1">
      <protection locked="0"/>
    </xf>
    <xf numFmtId="164" fontId="7" fillId="2" borderId="14" xfId="2" applyNumberFormat="1" applyFont="1" applyFill="1" applyBorder="1" applyProtection="1">
      <protection locked="0"/>
    </xf>
    <xf numFmtId="164" fontId="7" fillId="2" borderId="17" xfId="2" applyNumberFormat="1" applyFont="1" applyFill="1" applyBorder="1" applyProtection="1">
      <protection locked="0"/>
    </xf>
    <xf numFmtId="164" fontId="7" fillId="2" borderId="13" xfId="2" applyNumberFormat="1" applyFont="1" applyFill="1" applyBorder="1" applyProtection="1">
      <protection locked="0"/>
    </xf>
    <xf numFmtId="164" fontId="7" fillId="0" borderId="19" xfId="2" applyNumberFormat="1" applyFont="1" applyFill="1" applyBorder="1" applyProtection="1">
      <protection locked="0"/>
    </xf>
    <xf numFmtId="164" fontId="3" fillId="0" borderId="20" xfId="2" applyNumberFormat="1" applyFont="1" applyFill="1" applyBorder="1" applyProtection="1">
      <protection locked="0"/>
    </xf>
    <xf numFmtId="164" fontId="7" fillId="0" borderId="8" xfId="2" applyNumberFormat="1" applyFont="1" applyFill="1" applyBorder="1" applyProtection="1">
      <protection locked="0"/>
    </xf>
    <xf numFmtId="164" fontId="7" fillId="2" borderId="8" xfId="2" applyNumberFormat="1" applyFont="1" applyFill="1" applyBorder="1" applyProtection="1">
      <protection locked="0"/>
    </xf>
    <xf numFmtId="164" fontId="7" fillId="2" borderId="21" xfId="2" applyNumberFormat="1" applyFont="1" applyFill="1" applyBorder="1" applyProtection="1">
      <protection locked="0"/>
    </xf>
    <xf numFmtId="164" fontId="7" fillId="0" borderId="20" xfId="2" applyNumberFormat="1" applyFont="1" applyFill="1" applyBorder="1" applyProtection="1">
      <protection locked="0"/>
    </xf>
    <xf numFmtId="164" fontId="7" fillId="2" borderId="22" xfId="2" applyNumberFormat="1" applyFont="1" applyFill="1" applyBorder="1" applyProtection="1"/>
    <xf numFmtId="164" fontId="7" fillId="0" borderId="23" xfId="2" applyNumberFormat="1" applyFont="1" applyFill="1" applyBorder="1" applyProtection="1">
      <protection locked="0"/>
    </xf>
    <xf numFmtId="164" fontId="7" fillId="0" borderId="22" xfId="2" applyNumberFormat="1" applyFont="1" applyFill="1" applyBorder="1" applyProtection="1"/>
    <xf numFmtId="0" fontId="7" fillId="0" borderId="9" xfId="3" applyFont="1" applyBorder="1" applyAlignment="1">
      <alignment horizontal="center"/>
    </xf>
    <xf numFmtId="165" fontId="7" fillId="0" borderId="9" xfId="1" applyNumberFormat="1" applyFont="1" applyBorder="1" applyProtection="1">
      <protection locked="0"/>
    </xf>
    <xf numFmtId="0" fontId="7" fillId="0" borderId="18" xfId="3" applyFont="1" applyBorder="1"/>
    <xf numFmtId="0" fontId="7" fillId="0" borderId="13" xfId="3" applyFont="1" applyBorder="1" applyAlignment="1">
      <alignment horizontal="center"/>
    </xf>
    <xf numFmtId="0" fontId="7" fillId="0" borderId="14" xfId="3" applyFont="1" applyBorder="1" applyAlignment="1">
      <alignment horizontal="center"/>
    </xf>
    <xf numFmtId="165" fontId="7" fillId="0" borderId="19" xfId="1" applyNumberFormat="1" applyFont="1" applyBorder="1" applyProtection="1">
      <protection locked="0"/>
    </xf>
    <xf numFmtId="0" fontId="3" fillId="0" borderId="18" xfId="3" applyFont="1" applyBorder="1"/>
    <xf numFmtId="0" fontId="3" fillId="0" borderId="13" xfId="3" applyFont="1" applyBorder="1" applyAlignment="1">
      <alignment horizontal="center"/>
    </xf>
    <xf numFmtId="0" fontId="3" fillId="0" borderId="13" xfId="3" applyFont="1" applyBorder="1" applyAlignment="1">
      <alignment horizontal="centerContinuous"/>
    </xf>
    <xf numFmtId="165" fontId="7" fillId="0" borderId="17" xfId="1" applyNumberFormat="1" applyFont="1" applyBorder="1" applyProtection="1">
      <protection locked="0"/>
    </xf>
    <xf numFmtId="165" fontId="7" fillId="0" borderId="17" xfId="1" applyNumberFormat="1" applyFont="1" applyFill="1" applyBorder="1" applyProtection="1">
      <protection locked="0"/>
    </xf>
    <xf numFmtId="165" fontId="3" fillId="0" borderId="17" xfId="1" applyNumberFormat="1" applyFont="1" applyBorder="1" applyProtection="1">
      <protection locked="0"/>
    </xf>
    <xf numFmtId="164" fontId="7" fillId="0" borderId="24" xfId="2" applyNumberFormat="1" applyFont="1" applyBorder="1" applyProtection="1">
      <protection locked="0"/>
    </xf>
    <xf numFmtId="164" fontId="7" fillId="0" borderId="25" xfId="2" applyNumberFormat="1" applyFont="1" applyBorder="1" applyProtection="1">
      <protection locked="0"/>
    </xf>
    <xf numFmtId="164" fontId="7" fillId="2" borderId="25" xfId="2" applyNumberFormat="1" applyFont="1" applyFill="1" applyBorder="1" applyProtection="1">
      <protection locked="0"/>
    </xf>
    <xf numFmtId="164" fontId="7" fillId="2" borderId="26" xfId="2" applyNumberFormat="1" applyFont="1" applyFill="1" applyBorder="1" applyProtection="1">
      <protection locked="0"/>
    </xf>
    <xf numFmtId="164" fontId="7" fillId="2" borderId="24" xfId="2" applyNumberFormat="1" applyFont="1" applyFill="1" applyBorder="1" applyProtection="1">
      <protection locked="0"/>
    </xf>
    <xf numFmtId="164" fontId="7" fillId="2" borderId="27" xfId="2" applyNumberFormat="1" applyFont="1" applyFill="1" applyBorder="1" applyProtection="1">
      <protection locked="0"/>
    </xf>
    <xf numFmtId="164" fontId="7" fillId="0" borderId="28" xfId="2" applyNumberFormat="1" applyFont="1" applyBorder="1" applyProtection="1">
      <protection locked="0"/>
    </xf>
    <xf numFmtId="0" fontId="3" fillId="0" borderId="8" xfId="3" applyFont="1" applyBorder="1" applyAlignment="1">
      <alignment horizontal="center"/>
    </xf>
    <xf numFmtId="0" fontId="3" fillId="0" borderId="22" xfId="3" applyFont="1" applyBorder="1" applyAlignment="1">
      <alignment horizontal="center"/>
    </xf>
    <xf numFmtId="0" fontId="3" fillId="0" borderId="22" xfId="3" applyFont="1" applyBorder="1"/>
    <xf numFmtId="0" fontId="3" fillId="0" borderId="7" xfId="3" applyFont="1" applyBorder="1" applyAlignment="1">
      <alignment horizontal="center"/>
    </xf>
    <xf numFmtId="0" fontId="3" fillId="0" borderId="6" xfId="3" applyFont="1" applyBorder="1" applyAlignment="1">
      <alignment horizontal="center"/>
    </xf>
    <xf numFmtId="0" fontId="3" fillId="0" borderId="29" xfId="3" applyFont="1" applyBorder="1" applyAlignment="1">
      <alignment horizontal="center"/>
    </xf>
    <xf numFmtId="0" fontId="3" fillId="0" borderId="5" xfId="3" applyFont="1" applyBorder="1" applyAlignment="1">
      <alignment horizontal="center"/>
    </xf>
    <xf numFmtId="44" fontId="3" fillId="0" borderId="29" xfId="2" applyFont="1" applyBorder="1" applyAlignment="1">
      <alignment horizontal="center"/>
    </xf>
    <xf numFmtId="0" fontId="3" fillId="0" borderId="29" xfId="3" applyFont="1" applyBorder="1"/>
    <xf numFmtId="0" fontId="3" fillId="0" borderId="6" xfId="3" applyFont="1" applyBorder="1"/>
    <xf numFmtId="0" fontId="3" fillId="0" borderId="4" xfId="3" applyFont="1" applyBorder="1"/>
    <xf numFmtId="0" fontId="3" fillId="0" borderId="30" xfId="3" applyFont="1" applyBorder="1"/>
    <xf numFmtId="0" fontId="3" fillId="0" borderId="4" xfId="3" applyFont="1" applyBorder="1" applyAlignment="1">
      <alignment horizontal="center"/>
    </xf>
    <xf numFmtId="0" fontId="3" fillId="0" borderId="30" xfId="3" applyFont="1" applyBorder="1" applyAlignment="1">
      <alignment horizontal="center"/>
    </xf>
    <xf numFmtId="0" fontId="3" fillId="0" borderId="2" xfId="3" applyFont="1" applyBorder="1"/>
    <xf numFmtId="0" fontId="4" fillId="0" borderId="8" xfId="3" applyFont="1" applyBorder="1"/>
    <xf numFmtId="0" fontId="4" fillId="0" borderId="8" xfId="3" applyFont="1" applyBorder="1" applyAlignment="1">
      <alignment horizontal="centerContinuous"/>
    </xf>
    <xf numFmtId="0" fontId="4" fillId="0" borderId="1" xfId="3" applyFont="1" applyBorder="1" applyAlignment="1">
      <alignment horizontal="centerContinuous"/>
    </xf>
    <xf numFmtId="0" fontId="4" fillId="0" borderId="7" xfId="3" applyFont="1" applyBorder="1" applyAlignment="1">
      <alignment horizontal="centerContinuous"/>
    </xf>
    <xf numFmtId="0" fontId="6" fillId="0" borderId="0" xfId="3" applyFont="1" applyProtection="1">
      <protection locked="0"/>
    </xf>
    <xf numFmtId="0" fontId="4" fillId="0" borderId="0" xfId="0" applyFont="1"/>
    <xf numFmtId="0" fontId="4" fillId="0" borderId="0" xfId="0" applyFont="1" applyAlignment="1">
      <alignment horizontal="right"/>
    </xf>
    <xf numFmtId="0" fontId="2" fillId="0" borderId="0" xfId="0" applyFont="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0" xfId="0" applyFont="1" applyBorder="1"/>
    <xf numFmtId="0" fontId="4" fillId="0" borderId="6" xfId="0" applyFont="1" applyBorder="1"/>
    <xf numFmtId="0" fontId="3" fillId="0" borderId="5" xfId="0" quotePrefix="1" applyFont="1" applyBorder="1" applyAlignment="1">
      <alignment horizontal="center" vertical="top"/>
    </xf>
    <xf numFmtId="0" fontId="3" fillId="0" borderId="0" xfId="0" applyFont="1" applyBorder="1" applyAlignment="1">
      <alignment vertical="top" wrapText="1"/>
    </xf>
    <xf numFmtId="0" fontId="3" fillId="0" borderId="6" xfId="0" applyFont="1" applyBorder="1"/>
    <xf numFmtId="0" fontId="3" fillId="0" borderId="7" xfId="0" quotePrefix="1" applyFont="1" applyBorder="1" applyAlignment="1">
      <alignment horizontal="center" vertical="top"/>
    </xf>
    <xf numFmtId="0" fontId="3" fillId="0" borderId="1" xfId="0" applyFont="1" applyBorder="1" applyAlignment="1">
      <alignment vertical="top" wrapText="1"/>
    </xf>
    <xf numFmtId="0" fontId="3" fillId="0" borderId="8" xfId="0" applyFont="1" applyBorder="1"/>
    <xf numFmtId="0" fontId="3" fillId="0" borderId="5" xfId="0" applyFont="1" applyBorder="1" applyAlignment="1">
      <alignment horizontal="centerContinuous"/>
    </xf>
    <xf numFmtId="0" fontId="3" fillId="0" borderId="0" xfId="0" applyFont="1" applyBorder="1" applyAlignment="1">
      <alignment horizontal="centerContinuous"/>
    </xf>
    <xf numFmtId="0" fontId="3" fillId="0" borderId="6" xfId="0" applyFont="1" applyBorder="1" applyAlignment="1">
      <alignment horizontal="centerContinuous"/>
    </xf>
    <xf numFmtId="0" fontId="3" fillId="0" borderId="5" xfId="0" applyFont="1" applyBorder="1"/>
    <xf numFmtId="0" fontId="3" fillId="0" borderId="0" xfId="0" applyFont="1" applyBorder="1"/>
    <xf numFmtId="0" fontId="3" fillId="0" borderId="7" xfId="0" applyFont="1" applyBorder="1"/>
    <xf numFmtId="0" fontId="3" fillId="0" borderId="1" xfId="0" applyFont="1" applyBorder="1"/>
    <xf numFmtId="0" fontId="3" fillId="0" borderId="0" xfId="0" applyFont="1"/>
    <xf numFmtId="0" fontId="2" fillId="0" borderId="5" xfId="0" applyFont="1" applyBorder="1"/>
    <xf numFmtId="0" fontId="2" fillId="0" borderId="0" xfId="0" applyFont="1" applyBorder="1"/>
    <xf numFmtId="0" fontId="2" fillId="0" borderId="6" xfId="0" applyFont="1" applyBorder="1"/>
    <xf numFmtId="0" fontId="4" fillId="0" borderId="0" xfId="3" applyNumberFormat="1" applyFont="1" applyAlignment="1" applyProtection="1">
      <alignment horizontal="left"/>
      <protection locked="0"/>
    </xf>
    <xf numFmtId="0" fontId="8" fillId="0" borderId="0" xfId="3" applyFont="1" applyAlignment="1" applyProtection="1">
      <alignment horizontal="right"/>
      <protection locked="0"/>
    </xf>
    <xf numFmtId="0" fontId="4" fillId="0" borderId="0" xfId="3" applyFont="1" applyAlignment="1">
      <alignment horizontal="left"/>
    </xf>
    <xf numFmtId="0" fontId="8" fillId="3" borderId="0" xfId="3" applyFont="1" applyFill="1" applyAlignment="1" applyProtection="1">
      <alignment horizontal="right"/>
      <protection locked="0"/>
    </xf>
    <xf numFmtId="0" fontId="4" fillId="0" borderId="0" xfId="0" applyFont="1" applyAlignment="1">
      <alignment horizontal="left"/>
    </xf>
    <xf numFmtId="0" fontId="4" fillId="0" borderId="0" xfId="0" applyFont="1" applyAlignment="1" applyProtection="1">
      <alignment horizontal="right"/>
      <protection locked="0"/>
    </xf>
    <xf numFmtId="0" fontId="4"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4"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4" fillId="0" borderId="2" xfId="3" applyFont="1" applyBorder="1" applyAlignment="1">
      <alignment horizontal="center"/>
    </xf>
    <xf numFmtId="0" fontId="2" fillId="0" borderId="3" xfId="3" applyFont="1" applyBorder="1" applyAlignment="1">
      <alignment horizontal="center"/>
    </xf>
    <xf numFmtId="0" fontId="2" fillId="0" borderId="4" xfId="3" applyFont="1" applyBorder="1" applyAlignment="1">
      <alignment horizontal="center"/>
    </xf>
    <xf numFmtId="0" fontId="3" fillId="0" borderId="5" xfId="3" applyFont="1" applyBorder="1" applyAlignment="1">
      <alignment horizontal="center" vertical="center"/>
    </xf>
    <xf numFmtId="0" fontId="2" fillId="0" borderId="0" xfId="3" applyFont="1" applyBorder="1" applyAlignment="1">
      <alignment horizontal="center" vertical="center"/>
    </xf>
    <xf numFmtId="0" fontId="2" fillId="0" borderId="6"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topLeftCell="A19" zoomScaleNormal="100" zoomScaleSheetLayoutView="115" workbookViewId="0">
      <selection activeCell="C22" sqref="C22"/>
    </sheetView>
  </sheetViews>
  <sheetFormatPr defaultRowHeight="11.25" x14ac:dyDescent="0.2"/>
  <cols>
    <col min="1" max="1" width="4.7109375" style="118" customWidth="1"/>
    <col min="2" max="2" width="80.7109375" style="118" customWidth="1"/>
    <col min="3" max="3" width="4.7109375" style="118" customWidth="1"/>
    <col min="4" max="16384" width="9.140625" style="98"/>
  </cols>
  <sheetData>
    <row r="1" spans="1:3" x14ac:dyDescent="0.2">
      <c r="A1" s="126">
        <v>34</v>
      </c>
      <c r="B1" s="96"/>
      <c r="C1" s="127" t="s">
        <v>4</v>
      </c>
    </row>
    <row r="2" spans="1:3" x14ac:dyDescent="0.2">
      <c r="A2" s="99"/>
      <c r="B2" s="100"/>
      <c r="C2" s="101"/>
    </row>
    <row r="3" spans="1:3" x14ac:dyDescent="0.2">
      <c r="A3" s="128" t="s">
        <v>78</v>
      </c>
      <c r="B3" s="129"/>
      <c r="C3" s="130"/>
    </row>
    <row r="4" spans="1:3" x14ac:dyDescent="0.2">
      <c r="A4" s="102"/>
      <c r="B4" s="103"/>
      <c r="C4" s="104"/>
    </row>
    <row r="5" spans="1:3" ht="86.25" customHeight="1" x14ac:dyDescent="0.2">
      <c r="A5" s="105" t="s">
        <v>79</v>
      </c>
      <c r="B5" s="106" t="s">
        <v>80</v>
      </c>
      <c r="C5" s="107"/>
    </row>
    <row r="6" spans="1:3" ht="42.75" customHeight="1" x14ac:dyDescent="0.2">
      <c r="A6" s="105" t="s">
        <v>81</v>
      </c>
      <c r="B6" s="106" t="s">
        <v>82</v>
      </c>
      <c r="C6" s="107"/>
    </row>
    <row r="7" spans="1:3" ht="33.75" customHeight="1" x14ac:dyDescent="0.2">
      <c r="A7" s="105" t="s">
        <v>83</v>
      </c>
      <c r="B7" s="106" t="s">
        <v>84</v>
      </c>
      <c r="C7" s="107"/>
    </row>
    <row r="8" spans="1:3" ht="32.25" customHeight="1" x14ac:dyDescent="0.2">
      <c r="A8" s="105" t="s">
        <v>85</v>
      </c>
      <c r="B8" s="106" t="s">
        <v>86</v>
      </c>
      <c r="C8" s="107"/>
    </row>
    <row r="9" spans="1:3" ht="20.25" customHeight="1" x14ac:dyDescent="0.2">
      <c r="A9" s="105" t="s">
        <v>87</v>
      </c>
      <c r="B9" s="106" t="s">
        <v>88</v>
      </c>
      <c r="C9" s="107"/>
    </row>
    <row r="10" spans="1:3" ht="62.25" customHeight="1" x14ac:dyDescent="0.2">
      <c r="A10" s="105" t="s">
        <v>89</v>
      </c>
      <c r="B10" s="106" t="s">
        <v>90</v>
      </c>
      <c r="C10" s="107"/>
    </row>
    <row r="11" spans="1:3" ht="31.5" customHeight="1" x14ac:dyDescent="0.2">
      <c r="A11" s="105" t="s">
        <v>91</v>
      </c>
      <c r="B11" s="106" t="s">
        <v>92</v>
      </c>
      <c r="C11" s="107"/>
    </row>
    <row r="12" spans="1:3" ht="67.5" customHeight="1" x14ac:dyDescent="0.2">
      <c r="A12" s="105" t="s">
        <v>93</v>
      </c>
      <c r="B12" s="106" t="s">
        <v>94</v>
      </c>
      <c r="C12" s="107"/>
    </row>
    <row r="13" spans="1:3" ht="51" customHeight="1" x14ac:dyDescent="0.2">
      <c r="A13" s="105" t="s">
        <v>95</v>
      </c>
      <c r="B13" s="106" t="s">
        <v>96</v>
      </c>
      <c r="C13" s="107"/>
    </row>
    <row r="14" spans="1:3" ht="43.5" customHeight="1" x14ac:dyDescent="0.2">
      <c r="A14" s="108" t="s">
        <v>97</v>
      </c>
      <c r="B14" s="109" t="s">
        <v>98</v>
      </c>
      <c r="C14" s="110"/>
    </row>
    <row r="15" spans="1:3" x14ac:dyDescent="0.2">
      <c r="A15" s="131" t="s">
        <v>1</v>
      </c>
      <c r="B15" s="132"/>
      <c r="C15" s="133"/>
    </row>
    <row r="16" spans="1:3" x14ac:dyDescent="0.2">
      <c r="A16" s="111"/>
      <c r="B16" s="112"/>
      <c r="C16" s="113"/>
    </row>
    <row r="17" spans="1:3" x14ac:dyDescent="0.2">
      <c r="A17" s="114"/>
      <c r="B17" s="115" t="s">
        <v>2</v>
      </c>
      <c r="C17" s="107"/>
    </row>
    <row r="18" spans="1:3" x14ac:dyDescent="0.2">
      <c r="A18" s="114"/>
      <c r="B18" s="115" t="s">
        <v>3</v>
      </c>
      <c r="C18" s="107"/>
    </row>
    <row r="19" spans="1:3" x14ac:dyDescent="0.2">
      <c r="A19" s="119"/>
      <c r="B19" s="120"/>
      <c r="C19" s="121"/>
    </row>
    <row r="20" spans="1:3" x14ac:dyDescent="0.2">
      <c r="A20" s="119"/>
      <c r="B20" s="120"/>
      <c r="C20" s="121"/>
    </row>
    <row r="21" spans="1:3" ht="102.75" customHeight="1" x14ac:dyDescent="0.2">
      <c r="A21" s="116"/>
      <c r="B21" s="117"/>
      <c r="C21" s="110"/>
    </row>
    <row r="22" spans="1:3" x14ac:dyDescent="0.2">
      <c r="C22" s="97" t="s">
        <v>0</v>
      </c>
    </row>
  </sheetData>
  <mergeCells count="2">
    <mergeCell ref="A3:C3"/>
    <mergeCell ref="A15:C15"/>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topLeftCell="A16" zoomScale="90" zoomScaleNormal="90" workbookViewId="0">
      <selection activeCell="N62" sqref="N62"/>
    </sheetView>
  </sheetViews>
  <sheetFormatPr defaultColWidth="9.140625" defaultRowHeight="11.25" x14ac:dyDescent="0.2"/>
  <cols>
    <col min="1" max="1" width="4.7109375" style="2" customWidth="1"/>
    <col min="2" max="2" width="5.7109375" style="2" customWidth="1"/>
    <col min="3" max="3" width="34.7109375" style="2" customWidth="1"/>
    <col min="4" max="4" width="12.7109375" style="2" customWidth="1"/>
    <col min="5" max="5" width="13.7109375" style="2" customWidth="1"/>
    <col min="6" max="6" width="14.7109375" style="2" customWidth="1"/>
    <col min="7" max="8" width="4.7109375" style="2" customWidth="1"/>
    <col min="9" max="9" width="5.7109375" style="2" customWidth="1"/>
    <col min="10" max="12" width="18.7109375" style="2" customWidth="1"/>
    <col min="13" max="13" width="19.7109375" style="2" customWidth="1"/>
    <col min="14" max="14" width="4.7109375" style="2" customWidth="1"/>
    <col min="15" max="16384" width="9.140625" style="1"/>
  </cols>
  <sheetData>
    <row r="1" spans="1:14" x14ac:dyDescent="0.2">
      <c r="A1" s="122" t="s">
        <v>4</v>
      </c>
      <c r="B1" s="95"/>
      <c r="C1" s="95"/>
      <c r="D1" s="95"/>
      <c r="F1" s="95"/>
      <c r="G1" s="123">
        <v>35</v>
      </c>
      <c r="H1" s="124">
        <v>36</v>
      </c>
      <c r="I1" s="3"/>
      <c r="J1" s="3"/>
      <c r="K1" s="3"/>
      <c r="L1" s="3"/>
      <c r="N1" s="125" t="str">
        <f>A1</f>
        <v>Road Initials: CSXT  Year: 2012</v>
      </c>
    </row>
    <row r="2" spans="1:14" ht="13.5" customHeight="1" x14ac:dyDescent="0.2">
      <c r="A2" s="134" t="s">
        <v>77</v>
      </c>
      <c r="B2" s="135"/>
      <c r="C2" s="135"/>
      <c r="D2" s="135"/>
      <c r="E2" s="135"/>
      <c r="F2" s="135"/>
      <c r="G2" s="136"/>
      <c r="H2" s="134" t="s">
        <v>76</v>
      </c>
      <c r="I2" s="135"/>
      <c r="J2" s="135"/>
      <c r="K2" s="135"/>
      <c r="L2" s="135"/>
      <c r="M2" s="135"/>
      <c r="N2" s="136"/>
    </row>
    <row r="3" spans="1:14" x14ac:dyDescent="0.2">
      <c r="A3" s="137" t="s">
        <v>75</v>
      </c>
      <c r="B3" s="138"/>
      <c r="C3" s="138"/>
      <c r="D3" s="138"/>
      <c r="E3" s="138"/>
      <c r="F3" s="138"/>
      <c r="G3" s="139"/>
      <c r="H3" s="137" t="s">
        <v>75</v>
      </c>
      <c r="I3" s="138"/>
      <c r="J3" s="138"/>
      <c r="K3" s="138"/>
      <c r="L3" s="138"/>
      <c r="M3" s="138"/>
      <c r="N3" s="139"/>
    </row>
    <row r="4" spans="1:14" x14ac:dyDescent="0.2">
      <c r="A4" s="94"/>
      <c r="B4" s="93"/>
      <c r="C4" s="93"/>
      <c r="D4" s="93"/>
      <c r="E4" s="93"/>
      <c r="F4" s="93"/>
      <c r="G4" s="92"/>
      <c r="H4" s="13"/>
      <c r="I4" s="12"/>
      <c r="J4" s="12"/>
      <c r="K4" s="12"/>
      <c r="L4" s="12"/>
      <c r="M4" s="12"/>
      <c r="N4" s="91"/>
    </row>
    <row r="5" spans="1:14" x14ac:dyDescent="0.2">
      <c r="A5" s="87"/>
      <c r="B5" s="87"/>
      <c r="C5" s="87"/>
      <c r="D5" s="90"/>
      <c r="E5" s="89" t="s">
        <v>74</v>
      </c>
      <c r="F5" s="88" t="s">
        <v>74</v>
      </c>
      <c r="G5" s="87"/>
      <c r="H5" s="87"/>
      <c r="I5" s="87"/>
      <c r="J5" s="87"/>
      <c r="K5" s="86"/>
      <c r="L5" s="86"/>
      <c r="M5" s="86"/>
      <c r="N5" s="86"/>
    </row>
    <row r="6" spans="1:14" x14ac:dyDescent="0.2">
      <c r="A6" s="84"/>
      <c r="B6" s="84"/>
      <c r="C6" s="84"/>
      <c r="D6" s="82" t="s">
        <v>64</v>
      </c>
      <c r="E6" s="81" t="s">
        <v>73</v>
      </c>
      <c r="F6" s="80" t="s">
        <v>72</v>
      </c>
      <c r="G6" s="84"/>
      <c r="H6" s="84"/>
      <c r="I6" s="84"/>
      <c r="J6" s="81"/>
      <c r="K6" s="80"/>
      <c r="L6" s="80"/>
      <c r="M6" s="80"/>
      <c r="N6" s="85"/>
    </row>
    <row r="7" spans="1:14" x14ac:dyDescent="0.2">
      <c r="A7" s="81" t="s">
        <v>63</v>
      </c>
      <c r="B7" s="81" t="s">
        <v>68</v>
      </c>
      <c r="C7" s="84"/>
      <c r="D7" s="82" t="s">
        <v>71</v>
      </c>
      <c r="E7" s="81" t="s">
        <v>70</v>
      </c>
      <c r="F7" s="80" t="s">
        <v>69</v>
      </c>
      <c r="G7" s="81" t="s">
        <v>63</v>
      </c>
      <c r="H7" s="81" t="s">
        <v>63</v>
      </c>
      <c r="I7" s="81" t="s">
        <v>68</v>
      </c>
      <c r="J7" s="81" t="s">
        <v>67</v>
      </c>
      <c r="K7" s="80" t="s">
        <v>66</v>
      </c>
      <c r="L7" s="80" t="s">
        <v>65</v>
      </c>
      <c r="M7" s="80" t="s">
        <v>64</v>
      </c>
      <c r="N7" s="80" t="s">
        <v>63</v>
      </c>
    </row>
    <row r="8" spans="1:14" x14ac:dyDescent="0.2">
      <c r="A8" s="81" t="s">
        <v>56</v>
      </c>
      <c r="B8" s="81" t="s">
        <v>56</v>
      </c>
      <c r="C8" s="83" t="s">
        <v>62</v>
      </c>
      <c r="D8" s="82" t="s">
        <v>61</v>
      </c>
      <c r="E8" s="81" t="s">
        <v>60</v>
      </c>
      <c r="F8" s="80" t="s">
        <v>59</v>
      </c>
      <c r="G8" s="81" t="s">
        <v>56</v>
      </c>
      <c r="H8" s="81" t="s">
        <v>56</v>
      </c>
      <c r="I8" s="81" t="s">
        <v>56</v>
      </c>
      <c r="J8" s="81" t="s">
        <v>58</v>
      </c>
      <c r="K8" s="80" t="s">
        <v>58</v>
      </c>
      <c r="L8" s="80" t="s">
        <v>58</v>
      </c>
      <c r="M8" s="80" t="s">
        <v>57</v>
      </c>
      <c r="N8" s="80" t="s">
        <v>56</v>
      </c>
    </row>
    <row r="9" spans="1:14" ht="12" thickBot="1" x14ac:dyDescent="0.25">
      <c r="A9" s="77"/>
      <c r="B9" s="77"/>
      <c r="C9" s="77" t="s">
        <v>55</v>
      </c>
      <c r="D9" s="79" t="s">
        <v>54</v>
      </c>
      <c r="E9" s="77" t="s">
        <v>53</v>
      </c>
      <c r="F9" s="76" t="s">
        <v>52</v>
      </c>
      <c r="G9" s="78"/>
      <c r="H9" s="77"/>
      <c r="I9" s="77"/>
      <c r="J9" s="77" t="s">
        <v>51</v>
      </c>
      <c r="K9" s="76" t="s">
        <v>50</v>
      </c>
      <c r="L9" s="76" t="s">
        <v>49</v>
      </c>
      <c r="M9" s="76" t="s">
        <v>48</v>
      </c>
      <c r="N9" s="76"/>
    </row>
    <row r="10" spans="1:14" x14ac:dyDescent="0.2">
      <c r="A10" s="64">
        <v>1</v>
      </c>
      <c r="B10" s="64"/>
      <c r="C10" s="63" t="s">
        <v>47</v>
      </c>
      <c r="D10" s="75">
        <v>1823065</v>
      </c>
      <c r="E10" s="74">
        <v>0</v>
      </c>
      <c r="F10" s="73">
        <v>12968</v>
      </c>
      <c r="G10" s="61">
        <v>1</v>
      </c>
      <c r="H10" s="60">
        <v>1</v>
      </c>
      <c r="I10" s="59"/>
      <c r="J10" s="72">
        <v>6406</v>
      </c>
      <c r="K10" s="71">
        <v>92648</v>
      </c>
      <c r="L10" s="70">
        <f>J10-K10-F10</f>
        <v>-99210</v>
      </c>
      <c r="M10" s="69">
        <f t="shared" ref="M10:M38" si="0">D10+L10</f>
        <v>1723855</v>
      </c>
      <c r="N10" s="57">
        <v>1</v>
      </c>
    </row>
    <row r="11" spans="1:14" x14ac:dyDescent="0.2">
      <c r="A11" s="64">
        <v>2</v>
      </c>
      <c r="B11" s="64"/>
      <c r="C11" s="63" t="s">
        <v>46</v>
      </c>
      <c r="D11" s="62">
        <v>2379346</v>
      </c>
      <c r="E11" s="39">
        <v>0</v>
      </c>
      <c r="F11" s="38">
        <v>1751</v>
      </c>
      <c r="G11" s="61">
        <v>2</v>
      </c>
      <c r="H11" s="60">
        <v>2</v>
      </c>
      <c r="I11" s="59"/>
      <c r="J11" s="36">
        <v>29108</v>
      </c>
      <c r="K11" s="35">
        <v>1855</v>
      </c>
      <c r="L11" s="58">
        <f t="shared" ref="L11:L38" si="1">J11-K11-F11</f>
        <v>25502</v>
      </c>
      <c r="M11" s="33">
        <f t="shared" si="0"/>
        <v>2404848</v>
      </c>
      <c r="N11" s="57">
        <v>2</v>
      </c>
    </row>
    <row r="12" spans="1:14" x14ac:dyDescent="0.2">
      <c r="A12" s="64">
        <v>3</v>
      </c>
      <c r="B12" s="64"/>
      <c r="C12" s="63" t="s">
        <v>45</v>
      </c>
      <c r="D12" s="62">
        <v>7897</v>
      </c>
      <c r="E12" s="39">
        <v>0</v>
      </c>
      <c r="F12" s="38">
        <v>0</v>
      </c>
      <c r="G12" s="61">
        <v>3</v>
      </c>
      <c r="H12" s="60">
        <v>3</v>
      </c>
      <c r="I12" s="59"/>
      <c r="J12" s="36">
        <v>1279</v>
      </c>
      <c r="K12" s="35">
        <v>207</v>
      </c>
      <c r="L12" s="34">
        <f t="shared" si="1"/>
        <v>1072</v>
      </c>
      <c r="M12" s="33">
        <f t="shared" si="0"/>
        <v>8969</v>
      </c>
      <c r="N12" s="57">
        <v>3</v>
      </c>
    </row>
    <row r="13" spans="1:14" x14ac:dyDescent="0.2">
      <c r="A13" s="64">
        <v>4</v>
      </c>
      <c r="B13" s="64"/>
      <c r="C13" s="63" t="s">
        <v>44</v>
      </c>
      <c r="D13" s="62">
        <v>136217</v>
      </c>
      <c r="E13" s="39">
        <v>0</v>
      </c>
      <c r="F13" s="38">
        <v>0</v>
      </c>
      <c r="G13" s="61">
        <v>4</v>
      </c>
      <c r="H13" s="60">
        <v>4</v>
      </c>
      <c r="I13" s="59"/>
      <c r="J13" s="36">
        <v>44</v>
      </c>
      <c r="K13" s="35">
        <v>107</v>
      </c>
      <c r="L13" s="58">
        <f t="shared" si="1"/>
        <v>-63</v>
      </c>
      <c r="M13" s="33">
        <f t="shared" si="0"/>
        <v>136154</v>
      </c>
      <c r="N13" s="57">
        <v>4</v>
      </c>
    </row>
    <row r="14" spans="1:14" x14ac:dyDescent="0.2">
      <c r="A14" s="64">
        <v>5</v>
      </c>
      <c r="B14" s="64"/>
      <c r="C14" s="63" t="s">
        <v>43</v>
      </c>
      <c r="D14" s="62">
        <v>1887515</v>
      </c>
      <c r="E14" s="39">
        <v>0</v>
      </c>
      <c r="F14" s="38">
        <v>28099</v>
      </c>
      <c r="G14" s="61">
        <v>5</v>
      </c>
      <c r="H14" s="60">
        <v>5</v>
      </c>
      <c r="I14" s="59"/>
      <c r="J14" s="36">
        <v>82334</v>
      </c>
      <c r="K14" s="35">
        <v>7556</v>
      </c>
      <c r="L14" s="58">
        <f t="shared" si="1"/>
        <v>46679</v>
      </c>
      <c r="M14" s="33">
        <f t="shared" si="0"/>
        <v>1934194</v>
      </c>
      <c r="N14" s="57">
        <v>5</v>
      </c>
    </row>
    <row r="15" spans="1:14" x14ac:dyDescent="0.2">
      <c r="A15" s="64">
        <v>6</v>
      </c>
      <c r="B15" s="64"/>
      <c r="C15" s="63" t="s">
        <v>42</v>
      </c>
      <c r="D15" s="62">
        <v>10839</v>
      </c>
      <c r="E15" s="39">
        <v>0</v>
      </c>
      <c r="F15" s="38">
        <v>10839</v>
      </c>
      <c r="G15" s="61">
        <v>6</v>
      </c>
      <c r="H15" s="60">
        <v>6</v>
      </c>
      <c r="I15" s="59"/>
      <c r="J15" s="36">
        <v>0</v>
      </c>
      <c r="K15" s="35">
        <v>0</v>
      </c>
      <c r="L15" s="58">
        <f t="shared" si="1"/>
        <v>-10839</v>
      </c>
      <c r="M15" s="33">
        <f t="shared" si="0"/>
        <v>0</v>
      </c>
      <c r="N15" s="57">
        <v>6</v>
      </c>
    </row>
    <row r="16" spans="1:14" x14ac:dyDescent="0.2">
      <c r="A16" s="64">
        <v>7</v>
      </c>
      <c r="B16" s="64"/>
      <c r="C16" s="63" t="s">
        <v>41</v>
      </c>
      <c r="D16" s="62">
        <v>4109153</v>
      </c>
      <c r="E16" s="39">
        <v>0</v>
      </c>
      <c r="F16" s="38">
        <v>0</v>
      </c>
      <c r="G16" s="61">
        <v>7</v>
      </c>
      <c r="H16" s="60">
        <v>7</v>
      </c>
      <c r="I16" s="59"/>
      <c r="J16" s="36">
        <v>342034</v>
      </c>
      <c r="K16" s="35">
        <v>170867</v>
      </c>
      <c r="L16" s="58">
        <f t="shared" si="1"/>
        <v>171167</v>
      </c>
      <c r="M16" s="68">
        <f t="shared" si="0"/>
        <v>4280320</v>
      </c>
      <c r="N16" s="57">
        <v>7</v>
      </c>
    </row>
    <row r="17" spans="1:14" x14ac:dyDescent="0.2">
      <c r="A17" s="64">
        <v>8</v>
      </c>
      <c r="B17" s="64"/>
      <c r="C17" s="63" t="s">
        <v>40</v>
      </c>
      <c r="D17" s="62">
        <v>5885272</v>
      </c>
      <c r="E17" s="39">
        <v>0</v>
      </c>
      <c r="F17" s="38">
        <v>256420</v>
      </c>
      <c r="G17" s="61">
        <v>8</v>
      </c>
      <c r="H17" s="60">
        <v>8</v>
      </c>
      <c r="I17" s="59"/>
      <c r="J17" s="36">
        <v>346427</v>
      </c>
      <c r="K17" s="35">
        <v>133355</v>
      </c>
      <c r="L17" s="58">
        <f t="shared" si="1"/>
        <v>-43348</v>
      </c>
      <c r="M17" s="67">
        <f t="shared" si="0"/>
        <v>5841924</v>
      </c>
      <c r="N17" s="57">
        <v>8</v>
      </c>
    </row>
    <row r="18" spans="1:14" x14ac:dyDescent="0.2">
      <c r="A18" s="64">
        <v>9</v>
      </c>
      <c r="B18" s="64"/>
      <c r="C18" s="63" t="s">
        <v>39</v>
      </c>
      <c r="D18" s="62">
        <v>2442656</v>
      </c>
      <c r="E18" s="39">
        <v>0</v>
      </c>
      <c r="F18" s="38">
        <v>0</v>
      </c>
      <c r="G18" s="61">
        <v>9</v>
      </c>
      <c r="H18" s="60">
        <v>9</v>
      </c>
      <c r="I18" s="59"/>
      <c r="J18" s="36">
        <v>149329</v>
      </c>
      <c r="K18" s="35">
        <v>68007</v>
      </c>
      <c r="L18" s="58">
        <f t="shared" si="1"/>
        <v>81322</v>
      </c>
      <c r="M18" s="66">
        <f t="shared" si="0"/>
        <v>2523978</v>
      </c>
      <c r="N18" s="57">
        <v>9</v>
      </c>
    </row>
    <row r="19" spans="1:14" x14ac:dyDescent="0.2">
      <c r="A19" s="64">
        <v>10</v>
      </c>
      <c r="B19" s="65"/>
      <c r="C19" s="63" t="s">
        <v>38</v>
      </c>
      <c r="D19" s="62">
        <v>21610</v>
      </c>
      <c r="E19" s="39">
        <v>0</v>
      </c>
      <c r="F19" s="38">
        <v>0</v>
      </c>
      <c r="G19" s="61">
        <v>10</v>
      </c>
      <c r="H19" s="60">
        <v>10</v>
      </c>
      <c r="I19" s="59"/>
      <c r="J19" s="36">
        <v>807</v>
      </c>
      <c r="K19" s="35">
        <v>11</v>
      </c>
      <c r="L19" s="58">
        <f t="shared" si="1"/>
        <v>796</v>
      </c>
      <c r="M19" s="33">
        <f t="shared" si="0"/>
        <v>22406</v>
      </c>
      <c r="N19" s="57">
        <v>10</v>
      </c>
    </row>
    <row r="20" spans="1:14" x14ac:dyDescent="0.2">
      <c r="A20" s="64">
        <v>11</v>
      </c>
      <c r="B20" s="64"/>
      <c r="C20" s="63" t="s">
        <v>37</v>
      </c>
      <c r="D20" s="62">
        <v>786837</v>
      </c>
      <c r="E20" s="39">
        <v>0</v>
      </c>
      <c r="F20" s="38">
        <v>582</v>
      </c>
      <c r="G20" s="61">
        <v>11</v>
      </c>
      <c r="H20" s="60">
        <v>11</v>
      </c>
      <c r="I20" s="59"/>
      <c r="J20" s="36">
        <v>67359</v>
      </c>
      <c r="K20" s="35">
        <v>5371</v>
      </c>
      <c r="L20" s="58">
        <f t="shared" si="1"/>
        <v>61406</v>
      </c>
      <c r="M20" s="33">
        <f t="shared" si="0"/>
        <v>848243</v>
      </c>
      <c r="N20" s="57">
        <v>11</v>
      </c>
    </row>
    <row r="21" spans="1:14" x14ac:dyDescent="0.2">
      <c r="A21" s="64">
        <v>12</v>
      </c>
      <c r="B21" s="64"/>
      <c r="C21" s="63" t="s">
        <v>36</v>
      </c>
      <c r="D21" s="62">
        <v>26992</v>
      </c>
      <c r="E21" s="39">
        <v>0</v>
      </c>
      <c r="F21" s="38">
        <v>4556</v>
      </c>
      <c r="G21" s="61">
        <v>12</v>
      </c>
      <c r="H21" s="60">
        <v>12</v>
      </c>
      <c r="I21" s="59"/>
      <c r="J21" s="36">
        <v>-4424</v>
      </c>
      <c r="K21" s="35">
        <v>0</v>
      </c>
      <c r="L21" s="58">
        <f t="shared" si="1"/>
        <v>-8980</v>
      </c>
      <c r="M21" s="33">
        <f t="shared" si="0"/>
        <v>18012</v>
      </c>
      <c r="N21" s="57">
        <v>12</v>
      </c>
    </row>
    <row r="22" spans="1:14" x14ac:dyDescent="0.2">
      <c r="A22" s="64">
        <v>13</v>
      </c>
      <c r="B22" s="64"/>
      <c r="C22" s="63" t="s">
        <v>35</v>
      </c>
      <c r="D22" s="62">
        <v>0</v>
      </c>
      <c r="E22" s="39">
        <v>0</v>
      </c>
      <c r="F22" s="38">
        <v>0</v>
      </c>
      <c r="G22" s="61">
        <v>13</v>
      </c>
      <c r="H22" s="60">
        <v>13</v>
      </c>
      <c r="I22" s="59"/>
      <c r="J22" s="36">
        <v>0</v>
      </c>
      <c r="K22" s="35">
        <v>0</v>
      </c>
      <c r="L22" s="58">
        <f t="shared" si="1"/>
        <v>0</v>
      </c>
      <c r="M22" s="33">
        <f t="shared" si="0"/>
        <v>0</v>
      </c>
      <c r="N22" s="57">
        <v>13</v>
      </c>
    </row>
    <row r="23" spans="1:14" x14ac:dyDescent="0.2">
      <c r="A23" s="64">
        <v>14</v>
      </c>
      <c r="B23" s="64"/>
      <c r="C23" s="63" t="s">
        <v>34</v>
      </c>
      <c r="D23" s="62">
        <v>91296</v>
      </c>
      <c r="E23" s="39">
        <v>0</v>
      </c>
      <c r="F23" s="38">
        <v>0</v>
      </c>
      <c r="G23" s="61">
        <v>14</v>
      </c>
      <c r="H23" s="60">
        <v>14</v>
      </c>
      <c r="I23" s="59"/>
      <c r="J23" s="36">
        <v>5693</v>
      </c>
      <c r="K23" s="35">
        <v>612</v>
      </c>
      <c r="L23" s="58">
        <f t="shared" si="1"/>
        <v>5081</v>
      </c>
      <c r="M23" s="33">
        <f t="shared" si="0"/>
        <v>96377</v>
      </c>
      <c r="N23" s="57">
        <v>14</v>
      </c>
    </row>
    <row r="24" spans="1:14" x14ac:dyDescent="0.2">
      <c r="A24" s="64">
        <v>15</v>
      </c>
      <c r="B24" s="64"/>
      <c r="C24" s="63" t="s">
        <v>33</v>
      </c>
      <c r="D24" s="62">
        <v>320285</v>
      </c>
      <c r="E24" s="39">
        <v>0</v>
      </c>
      <c r="F24" s="38">
        <v>3841</v>
      </c>
      <c r="G24" s="61">
        <v>15</v>
      </c>
      <c r="H24" s="60">
        <v>15</v>
      </c>
      <c r="I24" s="59"/>
      <c r="J24" s="36">
        <v>13488</v>
      </c>
      <c r="K24" s="35">
        <v>26</v>
      </c>
      <c r="L24" s="58">
        <f t="shared" si="1"/>
        <v>9621</v>
      </c>
      <c r="M24" s="33">
        <f t="shared" si="0"/>
        <v>329906</v>
      </c>
      <c r="N24" s="57">
        <v>15</v>
      </c>
    </row>
    <row r="25" spans="1:14" x14ac:dyDescent="0.2">
      <c r="A25" s="64">
        <v>16</v>
      </c>
      <c r="B25" s="64"/>
      <c r="C25" s="63" t="s">
        <v>32</v>
      </c>
      <c r="D25" s="62">
        <v>0</v>
      </c>
      <c r="E25" s="39">
        <v>0</v>
      </c>
      <c r="F25" s="38">
        <v>0</v>
      </c>
      <c r="G25" s="61">
        <v>16</v>
      </c>
      <c r="H25" s="60">
        <v>16</v>
      </c>
      <c r="I25" s="59"/>
      <c r="J25" s="36">
        <v>0</v>
      </c>
      <c r="K25" s="35">
        <v>0</v>
      </c>
      <c r="L25" s="58">
        <f t="shared" si="1"/>
        <v>0</v>
      </c>
      <c r="M25" s="33">
        <f t="shared" si="0"/>
        <v>0</v>
      </c>
      <c r="N25" s="57">
        <v>16</v>
      </c>
    </row>
    <row r="26" spans="1:14" x14ac:dyDescent="0.2">
      <c r="A26" s="64">
        <v>17</v>
      </c>
      <c r="B26" s="64"/>
      <c r="C26" s="63" t="s">
        <v>31</v>
      </c>
      <c r="D26" s="62">
        <v>2474</v>
      </c>
      <c r="E26" s="39">
        <v>0</v>
      </c>
      <c r="F26" s="38">
        <v>0</v>
      </c>
      <c r="G26" s="61">
        <v>17</v>
      </c>
      <c r="H26" s="60">
        <v>17</v>
      </c>
      <c r="I26" s="59"/>
      <c r="J26" s="36">
        <v>0</v>
      </c>
      <c r="K26" s="35">
        <v>0</v>
      </c>
      <c r="L26" s="58">
        <f t="shared" si="1"/>
        <v>0</v>
      </c>
      <c r="M26" s="33">
        <f t="shared" si="0"/>
        <v>2474</v>
      </c>
      <c r="N26" s="57">
        <v>17</v>
      </c>
    </row>
    <row r="27" spans="1:14" x14ac:dyDescent="0.2">
      <c r="A27" s="64">
        <v>18</v>
      </c>
      <c r="B27" s="64"/>
      <c r="C27" s="63" t="s">
        <v>30</v>
      </c>
      <c r="D27" s="62">
        <v>190944</v>
      </c>
      <c r="E27" s="39">
        <v>0</v>
      </c>
      <c r="F27" s="38">
        <v>0</v>
      </c>
      <c r="G27" s="61">
        <v>18</v>
      </c>
      <c r="H27" s="60">
        <v>18</v>
      </c>
      <c r="I27" s="59"/>
      <c r="J27" s="36">
        <v>1392</v>
      </c>
      <c r="K27" s="35">
        <v>502</v>
      </c>
      <c r="L27" s="58">
        <f t="shared" si="1"/>
        <v>890</v>
      </c>
      <c r="M27" s="33">
        <f t="shared" si="0"/>
        <v>191834</v>
      </c>
      <c r="N27" s="57">
        <v>18</v>
      </c>
    </row>
    <row r="28" spans="1:14" x14ac:dyDescent="0.2">
      <c r="A28" s="64">
        <v>19</v>
      </c>
      <c r="B28" s="64"/>
      <c r="C28" s="63" t="s">
        <v>29</v>
      </c>
      <c r="D28" s="62">
        <v>91871</v>
      </c>
      <c r="E28" s="39">
        <v>0</v>
      </c>
      <c r="F28" s="38">
        <v>0</v>
      </c>
      <c r="G28" s="61">
        <v>19</v>
      </c>
      <c r="H28" s="60">
        <v>19</v>
      </c>
      <c r="I28" s="59"/>
      <c r="J28" s="36">
        <v>0</v>
      </c>
      <c r="K28" s="35">
        <v>0</v>
      </c>
      <c r="L28" s="58">
        <f t="shared" si="1"/>
        <v>0</v>
      </c>
      <c r="M28" s="33">
        <f t="shared" si="0"/>
        <v>91871</v>
      </c>
      <c r="N28" s="57">
        <v>19</v>
      </c>
    </row>
    <row r="29" spans="1:14" x14ac:dyDescent="0.2">
      <c r="A29" s="64">
        <v>20</v>
      </c>
      <c r="B29" s="64"/>
      <c r="C29" s="63" t="s">
        <v>28</v>
      </c>
      <c r="D29" s="62">
        <v>456019</v>
      </c>
      <c r="E29" s="39">
        <v>0</v>
      </c>
      <c r="F29" s="38">
        <v>0</v>
      </c>
      <c r="G29" s="61">
        <v>20</v>
      </c>
      <c r="H29" s="60">
        <v>20</v>
      </c>
      <c r="I29" s="59"/>
      <c r="J29" s="36">
        <v>25584</v>
      </c>
      <c r="K29" s="35">
        <v>1852</v>
      </c>
      <c r="L29" s="58">
        <f t="shared" si="1"/>
        <v>23732</v>
      </c>
      <c r="M29" s="33">
        <f t="shared" si="0"/>
        <v>479751</v>
      </c>
      <c r="N29" s="57">
        <v>20</v>
      </c>
    </row>
    <row r="30" spans="1:14" x14ac:dyDescent="0.2">
      <c r="A30" s="64">
        <v>21</v>
      </c>
      <c r="B30" s="64"/>
      <c r="C30" s="63" t="s">
        <v>27</v>
      </c>
      <c r="D30" s="62">
        <v>1679949</v>
      </c>
      <c r="E30" s="39">
        <v>0</v>
      </c>
      <c r="F30" s="38">
        <v>0</v>
      </c>
      <c r="G30" s="61">
        <v>21</v>
      </c>
      <c r="H30" s="60">
        <v>21</v>
      </c>
      <c r="I30" s="59"/>
      <c r="J30" s="36">
        <v>145540</v>
      </c>
      <c r="K30" s="35">
        <v>41149</v>
      </c>
      <c r="L30" s="34">
        <f t="shared" si="1"/>
        <v>104391</v>
      </c>
      <c r="M30" s="33">
        <f t="shared" si="0"/>
        <v>1784340</v>
      </c>
      <c r="N30" s="57">
        <v>21</v>
      </c>
    </row>
    <row r="31" spans="1:14" x14ac:dyDescent="0.2">
      <c r="A31" s="64">
        <v>22</v>
      </c>
      <c r="B31" s="64"/>
      <c r="C31" s="63" t="s">
        <v>26</v>
      </c>
      <c r="D31" s="62">
        <v>2271</v>
      </c>
      <c r="E31" s="39">
        <v>0</v>
      </c>
      <c r="F31" s="38">
        <v>0</v>
      </c>
      <c r="G31" s="61">
        <v>22</v>
      </c>
      <c r="H31" s="60">
        <v>22</v>
      </c>
      <c r="I31" s="59"/>
      <c r="J31" s="36">
        <v>0</v>
      </c>
      <c r="K31" s="35">
        <v>0</v>
      </c>
      <c r="L31" s="58">
        <f t="shared" si="1"/>
        <v>0</v>
      </c>
      <c r="M31" s="33">
        <f t="shared" si="0"/>
        <v>2271</v>
      </c>
      <c r="N31" s="57">
        <v>22</v>
      </c>
    </row>
    <row r="32" spans="1:14" x14ac:dyDescent="0.2">
      <c r="A32" s="64">
        <v>23</v>
      </c>
      <c r="B32" s="64"/>
      <c r="C32" s="63" t="s">
        <v>25</v>
      </c>
      <c r="D32" s="62">
        <v>44155</v>
      </c>
      <c r="E32" s="39">
        <v>0</v>
      </c>
      <c r="F32" s="38">
        <v>0</v>
      </c>
      <c r="G32" s="61">
        <v>23</v>
      </c>
      <c r="H32" s="60">
        <v>23</v>
      </c>
      <c r="I32" s="59"/>
      <c r="J32" s="36">
        <v>387</v>
      </c>
      <c r="K32" s="35">
        <v>49</v>
      </c>
      <c r="L32" s="58">
        <f t="shared" si="1"/>
        <v>338</v>
      </c>
      <c r="M32" s="33">
        <f t="shared" si="0"/>
        <v>44493</v>
      </c>
      <c r="N32" s="57">
        <v>23</v>
      </c>
    </row>
    <row r="33" spans="1:14" x14ac:dyDescent="0.2">
      <c r="A33" s="64">
        <v>24</v>
      </c>
      <c r="B33" s="64"/>
      <c r="C33" s="63" t="s">
        <v>24</v>
      </c>
      <c r="D33" s="62">
        <v>366</v>
      </c>
      <c r="E33" s="39">
        <v>0</v>
      </c>
      <c r="F33" s="38">
        <v>0</v>
      </c>
      <c r="G33" s="61">
        <v>24</v>
      </c>
      <c r="H33" s="60">
        <v>24</v>
      </c>
      <c r="I33" s="59"/>
      <c r="J33" s="36">
        <v>-366</v>
      </c>
      <c r="K33" s="35">
        <v>0</v>
      </c>
      <c r="L33" s="58">
        <f t="shared" si="1"/>
        <v>-366</v>
      </c>
      <c r="M33" s="33">
        <f t="shared" si="0"/>
        <v>0</v>
      </c>
      <c r="N33" s="57">
        <v>24</v>
      </c>
    </row>
    <row r="34" spans="1:14" x14ac:dyDescent="0.2">
      <c r="A34" s="64">
        <v>25</v>
      </c>
      <c r="B34" s="64"/>
      <c r="C34" s="63" t="s">
        <v>23</v>
      </c>
      <c r="D34" s="62">
        <v>434666</v>
      </c>
      <c r="E34" s="39">
        <v>0</v>
      </c>
      <c r="F34" s="38">
        <v>1907</v>
      </c>
      <c r="G34" s="61">
        <v>25</v>
      </c>
      <c r="H34" s="60">
        <v>25</v>
      </c>
      <c r="I34" s="59"/>
      <c r="J34" s="36">
        <v>40623</v>
      </c>
      <c r="K34" s="35">
        <v>18104</v>
      </c>
      <c r="L34" s="58">
        <f t="shared" si="1"/>
        <v>20612</v>
      </c>
      <c r="M34" s="33">
        <f t="shared" si="0"/>
        <v>455278</v>
      </c>
      <c r="N34" s="57">
        <v>25</v>
      </c>
    </row>
    <row r="35" spans="1:14" x14ac:dyDescent="0.2">
      <c r="A35" s="64">
        <v>26</v>
      </c>
      <c r="B35" s="64"/>
      <c r="C35" s="63" t="s">
        <v>22</v>
      </c>
      <c r="D35" s="62">
        <v>504633</v>
      </c>
      <c r="E35" s="39">
        <v>0</v>
      </c>
      <c r="F35" s="38">
        <v>0</v>
      </c>
      <c r="G35" s="61">
        <v>26</v>
      </c>
      <c r="H35" s="60">
        <v>26</v>
      </c>
      <c r="I35" s="59"/>
      <c r="J35" s="36">
        <v>67816</v>
      </c>
      <c r="K35" s="35">
        <v>19270</v>
      </c>
      <c r="L35" s="58">
        <f t="shared" si="1"/>
        <v>48546</v>
      </c>
      <c r="M35" s="33">
        <f t="shared" si="0"/>
        <v>553179</v>
      </c>
      <c r="N35" s="57">
        <v>26</v>
      </c>
    </row>
    <row r="36" spans="1:14" x14ac:dyDescent="0.2">
      <c r="A36" s="64">
        <v>27</v>
      </c>
      <c r="B36" s="64"/>
      <c r="C36" s="63" t="s">
        <v>21</v>
      </c>
      <c r="D36" s="62">
        <v>136227</v>
      </c>
      <c r="E36" s="39">
        <v>0</v>
      </c>
      <c r="F36" s="38">
        <v>1020</v>
      </c>
      <c r="G36" s="61">
        <v>27</v>
      </c>
      <c r="H36" s="60">
        <v>27</v>
      </c>
      <c r="I36" s="59"/>
      <c r="J36" s="36">
        <v>13105</v>
      </c>
      <c r="K36" s="35">
        <v>849</v>
      </c>
      <c r="L36" s="58">
        <f t="shared" si="1"/>
        <v>11236</v>
      </c>
      <c r="M36" s="33">
        <f t="shared" si="0"/>
        <v>147463</v>
      </c>
      <c r="N36" s="57">
        <v>27</v>
      </c>
    </row>
    <row r="37" spans="1:14" x14ac:dyDescent="0.2">
      <c r="A37" s="64">
        <v>28</v>
      </c>
      <c r="B37" s="64"/>
      <c r="C37" s="63" t="s">
        <v>20</v>
      </c>
      <c r="D37" s="62">
        <v>3276</v>
      </c>
      <c r="E37" s="39">
        <v>0</v>
      </c>
      <c r="F37" s="38">
        <v>0</v>
      </c>
      <c r="G37" s="61">
        <v>28</v>
      </c>
      <c r="H37" s="60">
        <v>28</v>
      </c>
      <c r="I37" s="59"/>
      <c r="J37" s="36">
        <v>0</v>
      </c>
      <c r="K37" s="35">
        <v>0</v>
      </c>
      <c r="L37" s="58">
        <f t="shared" si="1"/>
        <v>0</v>
      </c>
      <c r="M37" s="33">
        <f t="shared" si="0"/>
        <v>3276</v>
      </c>
      <c r="N37" s="57">
        <v>28</v>
      </c>
    </row>
    <row r="38" spans="1:14" x14ac:dyDescent="0.2">
      <c r="A38" s="64">
        <v>29</v>
      </c>
      <c r="B38" s="64"/>
      <c r="C38" s="63" t="s">
        <v>19</v>
      </c>
      <c r="D38" s="62">
        <v>19181</v>
      </c>
      <c r="E38" s="39">
        <v>0</v>
      </c>
      <c r="F38" s="38">
        <v>19181</v>
      </c>
      <c r="G38" s="61">
        <v>29</v>
      </c>
      <c r="H38" s="60">
        <v>29</v>
      </c>
      <c r="I38" s="59"/>
      <c r="J38" s="36">
        <v>0</v>
      </c>
      <c r="K38" s="35">
        <v>0</v>
      </c>
      <c r="L38" s="58">
        <f t="shared" si="1"/>
        <v>-19181</v>
      </c>
      <c r="M38" s="33">
        <f t="shared" si="0"/>
        <v>0</v>
      </c>
      <c r="N38" s="57">
        <v>29</v>
      </c>
    </row>
    <row r="39" spans="1:14" s="20" customFormat="1" x14ac:dyDescent="0.2">
      <c r="A39" s="32">
        <v>30</v>
      </c>
      <c r="B39" s="32"/>
      <c r="C39" s="31" t="s">
        <v>18</v>
      </c>
      <c r="D39" s="55">
        <f>SUM(D10:D38)</f>
        <v>23495012</v>
      </c>
      <c r="E39" s="56">
        <f>SUM(E10:E38)</f>
        <v>0</v>
      </c>
      <c r="F39" s="53">
        <f>SUM(F10:F38)</f>
        <v>341164</v>
      </c>
      <c r="G39" s="27">
        <v>30</v>
      </c>
      <c r="H39" s="26">
        <v>30</v>
      </c>
      <c r="I39" s="25"/>
      <c r="J39" s="52">
        <f>SUM(J10:J38)</f>
        <v>1333965</v>
      </c>
      <c r="K39" s="51">
        <f>SUM(K10:K38)</f>
        <v>562397</v>
      </c>
      <c r="L39" s="50">
        <f>SUM(L10:L38)</f>
        <v>430404</v>
      </c>
      <c r="M39" s="49">
        <f>SUM(M10:M38)</f>
        <v>23925416</v>
      </c>
      <c r="N39" s="21">
        <v>30</v>
      </c>
    </row>
    <row r="40" spans="1:14" s="20" customFormat="1" x14ac:dyDescent="0.2">
      <c r="A40" s="32">
        <v>31</v>
      </c>
      <c r="B40" s="32"/>
      <c r="C40" s="41" t="s">
        <v>17</v>
      </c>
      <c r="D40" s="48">
        <v>4455228</v>
      </c>
      <c r="E40" s="47">
        <v>0</v>
      </c>
      <c r="F40" s="46">
        <v>33794</v>
      </c>
      <c r="G40" s="27">
        <v>31</v>
      </c>
      <c r="H40" s="26">
        <v>31</v>
      </c>
      <c r="I40" s="37"/>
      <c r="J40" s="45">
        <v>325484</v>
      </c>
      <c r="K40" s="44">
        <v>33827</v>
      </c>
      <c r="L40" s="43">
        <f t="shared" ref="L40:L47" si="2">J40-K40-F40</f>
        <v>257863</v>
      </c>
      <c r="M40" s="42">
        <f t="shared" ref="M40:M47" si="3">D40+L40</f>
        <v>4713091</v>
      </c>
      <c r="N40" s="21">
        <v>31</v>
      </c>
    </row>
    <row r="41" spans="1:14" s="20" customFormat="1" x14ac:dyDescent="0.2">
      <c r="A41" s="32">
        <v>32</v>
      </c>
      <c r="B41" s="32"/>
      <c r="C41" s="41" t="s">
        <v>16</v>
      </c>
      <c r="D41" s="40">
        <v>2820943</v>
      </c>
      <c r="E41" s="39">
        <v>0</v>
      </c>
      <c r="F41" s="38">
        <v>10766</v>
      </c>
      <c r="G41" s="27">
        <v>32</v>
      </c>
      <c r="H41" s="26">
        <v>32</v>
      </c>
      <c r="I41" s="37"/>
      <c r="J41" s="36">
        <v>358661</v>
      </c>
      <c r="K41" s="35">
        <v>99841</v>
      </c>
      <c r="L41" s="34">
        <f t="shared" si="2"/>
        <v>248054</v>
      </c>
      <c r="M41" s="33">
        <f t="shared" si="3"/>
        <v>3068997</v>
      </c>
      <c r="N41" s="21">
        <v>32</v>
      </c>
    </row>
    <row r="42" spans="1:14" s="20" customFormat="1" x14ac:dyDescent="0.2">
      <c r="A42" s="32">
        <v>33</v>
      </c>
      <c r="B42" s="32"/>
      <c r="C42" s="41" t="s">
        <v>15</v>
      </c>
      <c r="D42" s="40">
        <v>621</v>
      </c>
      <c r="E42" s="39">
        <v>0</v>
      </c>
      <c r="F42" s="38">
        <v>0</v>
      </c>
      <c r="G42" s="27">
        <v>33</v>
      </c>
      <c r="H42" s="26">
        <v>33</v>
      </c>
      <c r="I42" s="37"/>
      <c r="J42" s="36">
        <v>0</v>
      </c>
      <c r="K42" s="35">
        <v>0</v>
      </c>
      <c r="L42" s="34">
        <f t="shared" si="2"/>
        <v>0</v>
      </c>
      <c r="M42" s="33">
        <f t="shared" si="3"/>
        <v>621</v>
      </c>
      <c r="N42" s="21">
        <v>33</v>
      </c>
    </row>
    <row r="43" spans="1:14" s="20" customFormat="1" x14ac:dyDescent="0.2">
      <c r="A43" s="32">
        <v>34</v>
      </c>
      <c r="B43" s="32"/>
      <c r="C43" s="41" t="s">
        <v>14</v>
      </c>
      <c r="D43" s="40">
        <v>0</v>
      </c>
      <c r="E43" s="39">
        <v>0</v>
      </c>
      <c r="F43" s="38">
        <v>0</v>
      </c>
      <c r="G43" s="27">
        <v>34</v>
      </c>
      <c r="H43" s="26">
        <v>34</v>
      </c>
      <c r="I43" s="37"/>
      <c r="J43" s="36">
        <v>0</v>
      </c>
      <c r="K43" s="35">
        <v>0</v>
      </c>
      <c r="L43" s="34">
        <f t="shared" si="2"/>
        <v>0</v>
      </c>
      <c r="M43" s="33">
        <f t="shared" si="3"/>
        <v>0</v>
      </c>
      <c r="N43" s="21">
        <v>34</v>
      </c>
    </row>
    <row r="44" spans="1:14" s="20" customFormat="1" x14ac:dyDescent="0.2">
      <c r="A44" s="32">
        <v>35</v>
      </c>
      <c r="B44" s="32"/>
      <c r="C44" s="41" t="s">
        <v>13</v>
      </c>
      <c r="D44" s="40">
        <v>2267</v>
      </c>
      <c r="E44" s="39">
        <v>0</v>
      </c>
      <c r="F44" s="38">
        <v>0</v>
      </c>
      <c r="G44" s="27">
        <v>35</v>
      </c>
      <c r="H44" s="26">
        <v>35</v>
      </c>
      <c r="I44" s="37"/>
      <c r="J44" s="36">
        <v>-1205</v>
      </c>
      <c r="K44" s="35">
        <v>0</v>
      </c>
      <c r="L44" s="34">
        <f t="shared" si="2"/>
        <v>-1205</v>
      </c>
      <c r="M44" s="33">
        <f t="shared" si="3"/>
        <v>1062</v>
      </c>
      <c r="N44" s="21">
        <v>35</v>
      </c>
    </row>
    <row r="45" spans="1:14" s="20" customFormat="1" x14ac:dyDescent="0.2">
      <c r="A45" s="32">
        <v>36</v>
      </c>
      <c r="B45" s="32"/>
      <c r="C45" s="41" t="s">
        <v>12</v>
      </c>
      <c r="D45" s="40">
        <v>129445</v>
      </c>
      <c r="E45" s="39">
        <v>0</v>
      </c>
      <c r="F45" s="38">
        <v>6974</v>
      </c>
      <c r="G45" s="27">
        <v>36</v>
      </c>
      <c r="H45" s="26">
        <v>36</v>
      </c>
      <c r="I45" s="37"/>
      <c r="J45" s="36">
        <v>10066</v>
      </c>
      <c r="K45" s="35">
        <v>938</v>
      </c>
      <c r="L45" s="34">
        <f t="shared" si="2"/>
        <v>2154</v>
      </c>
      <c r="M45" s="33">
        <f t="shared" si="3"/>
        <v>131599</v>
      </c>
      <c r="N45" s="21">
        <v>36</v>
      </c>
    </row>
    <row r="46" spans="1:14" s="20" customFormat="1" x14ac:dyDescent="0.2">
      <c r="A46" s="32">
        <v>37</v>
      </c>
      <c r="B46" s="32"/>
      <c r="C46" s="41" t="s">
        <v>11</v>
      </c>
      <c r="D46" s="40">
        <v>363577</v>
      </c>
      <c r="E46" s="39">
        <v>0</v>
      </c>
      <c r="F46" s="38">
        <v>17079</v>
      </c>
      <c r="G46" s="27">
        <v>37</v>
      </c>
      <c r="H46" s="26">
        <v>37</v>
      </c>
      <c r="I46" s="37"/>
      <c r="J46" s="36">
        <v>30600</v>
      </c>
      <c r="K46" s="35">
        <v>30326</v>
      </c>
      <c r="L46" s="34">
        <f t="shared" si="2"/>
        <v>-16805</v>
      </c>
      <c r="M46" s="33">
        <f t="shared" si="3"/>
        <v>346772</v>
      </c>
      <c r="N46" s="21">
        <v>37</v>
      </c>
    </row>
    <row r="47" spans="1:14" s="20" customFormat="1" x14ac:dyDescent="0.2">
      <c r="A47" s="32">
        <v>38</v>
      </c>
      <c r="B47" s="32"/>
      <c r="C47" s="41" t="s">
        <v>10</v>
      </c>
      <c r="D47" s="40">
        <v>58628</v>
      </c>
      <c r="E47" s="39">
        <v>0</v>
      </c>
      <c r="F47" s="38">
        <v>5420</v>
      </c>
      <c r="G47" s="27">
        <v>38</v>
      </c>
      <c r="H47" s="26">
        <v>38</v>
      </c>
      <c r="I47" s="37"/>
      <c r="J47" s="36">
        <v>24262</v>
      </c>
      <c r="K47" s="35">
        <v>0</v>
      </c>
      <c r="L47" s="34">
        <f t="shared" si="2"/>
        <v>18842</v>
      </c>
      <c r="M47" s="33">
        <f t="shared" si="3"/>
        <v>77470</v>
      </c>
      <c r="N47" s="21">
        <v>38</v>
      </c>
    </row>
    <row r="48" spans="1:14" s="20" customFormat="1" x14ac:dyDescent="0.2">
      <c r="A48" s="32">
        <v>39</v>
      </c>
      <c r="B48" s="32"/>
      <c r="C48" s="31" t="s">
        <v>9</v>
      </c>
      <c r="D48" s="55">
        <f>SUM(D40:D47)</f>
        <v>7830709</v>
      </c>
      <c r="E48" s="54">
        <f>SUM(E40:E47)</f>
        <v>0</v>
      </c>
      <c r="F48" s="53">
        <f>SUM(F40:F47)</f>
        <v>74033</v>
      </c>
      <c r="G48" s="27">
        <v>39</v>
      </c>
      <c r="H48" s="26">
        <v>39</v>
      </c>
      <c r="I48" s="25"/>
      <c r="J48" s="52">
        <f>SUM(J40:J47)</f>
        <v>747868</v>
      </c>
      <c r="K48" s="51">
        <f>SUM(K40:K47)</f>
        <v>164932</v>
      </c>
      <c r="L48" s="50">
        <f>SUM(L40:L47)</f>
        <v>508903</v>
      </c>
      <c r="M48" s="49">
        <f>SUM(M40:M47)</f>
        <v>8339612</v>
      </c>
      <c r="N48" s="21">
        <v>39</v>
      </c>
    </row>
    <row r="49" spans="1:14" s="20" customFormat="1" x14ac:dyDescent="0.2">
      <c r="A49" s="32">
        <v>40</v>
      </c>
      <c r="B49" s="32"/>
      <c r="C49" s="41" t="s">
        <v>8</v>
      </c>
      <c r="D49" s="48">
        <v>0</v>
      </c>
      <c r="E49" s="47">
        <v>0</v>
      </c>
      <c r="F49" s="46">
        <v>0</v>
      </c>
      <c r="G49" s="27">
        <v>40</v>
      </c>
      <c r="H49" s="26">
        <v>40</v>
      </c>
      <c r="I49" s="37"/>
      <c r="J49" s="45">
        <v>0</v>
      </c>
      <c r="K49" s="44">
        <v>0</v>
      </c>
      <c r="L49" s="43">
        <f>J49-K49</f>
        <v>0</v>
      </c>
      <c r="M49" s="42">
        <f>D49+L49</f>
        <v>0</v>
      </c>
      <c r="N49" s="21">
        <v>40</v>
      </c>
    </row>
    <row r="50" spans="1:14" s="20" customFormat="1" x14ac:dyDescent="0.2">
      <c r="A50" s="32">
        <v>41</v>
      </c>
      <c r="B50" s="32"/>
      <c r="C50" s="41" t="s">
        <v>7</v>
      </c>
      <c r="D50" s="40">
        <v>0</v>
      </c>
      <c r="E50" s="39">
        <v>0</v>
      </c>
      <c r="F50" s="38">
        <v>0</v>
      </c>
      <c r="G50" s="27">
        <v>41</v>
      </c>
      <c r="H50" s="26">
        <v>41</v>
      </c>
      <c r="I50" s="37"/>
      <c r="J50" s="36">
        <v>0</v>
      </c>
      <c r="K50" s="35">
        <v>0</v>
      </c>
      <c r="L50" s="34">
        <v>0</v>
      </c>
      <c r="M50" s="33">
        <v>0</v>
      </c>
      <c r="N50" s="21">
        <v>41</v>
      </c>
    </row>
    <row r="51" spans="1:14" s="20" customFormat="1" x14ac:dyDescent="0.2">
      <c r="A51" s="32">
        <v>42</v>
      </c>
      <c r="B51" s="32"/>
      <c r="C51" s="41" t="s">
        <v>6</v>
      </c>
      <c r="D51" s="40">
        <v>529394</v>
      </c>
      <c r="E51" s="39">
        <v>0</v>
      </c>
      <c r="F51" s="38">
        <v>23907</v>
      </c>
      <c r="G51" s="27">
        <v>42</v>
      </c>
      <c r="H51" s="26">
        <v>42</v>
      </c>
      <c r="I51" s="37"/>
      <c r="J51" s="36">
        <v>-40519</v>
      </c>
      <c r="K51" s="35">
        <v>0</v>
      </c>
      <c r="L51" s="34">
        <f t="shared" ref="L51" si="4">J51-K51-F51</f>
        <v>-64426</v>
      </c>
      <c r="M51" s="33">
        <f>D51+L51</f>
        <v>464968</v>
      </c>
      <c r="N51" s="21">
        <v>42</v>
      </c>
    </row>
    <row r="52" spans="1:14" s="20" customFormat="1" ht="12" thickBot="1" x14ac:dyDescent="0.25">
      <c r="A52" s="32">
        <v>43</v>
      </c>
      <c r="B52" s="32"/>
      <c r="C52" s="31" t="s">
        <v>5</v>
      </c>
      <c r="D52" s="30">
        <f>D39+SUM(D48:D51)</f>
        <v>31855115</v>
      </c>
      <c r="E52" s="29">
        <f>E39+SUM(E48:E51)</f>
        <v>0</v>
      </c>
      <c r="F52" s="28">
        <f>F39+SUM(F48:F51)</f>
        <v>439104</v>
      </c>
      <c r="G52" s="27">
        <v>43</v>
      </c>
      <c r="H52" s="26">
        <v>43</v>
      </c>
      <c r="I52" s="25"/>
      <c r="J52" s="24">
        <f>J39+J48+J49+J50+J51</f>
        <v>2041314</v>
      </c>
      <c r="K52" s="23">
        <f>K39+K48+K49+K50+K51</f>
        <v>727329</v>
      </c>
      <c r="L52" s="23">
        <f>L39+L48+L49+L50+L51</f>
        <v>874881</v>
      </c>
      <c r="M52" s="22">
        <f>M39+M48+M49+M50+M51</f>
        <v>32729996</v>
      </c>
      <c r="N52" s="21">
        <v>43</v>
      </c>
    </row>
    <row r="53" spans="1:14" x14ac:dyDescent="0.2">
      <c r="A53" s="18"/>
      <c r="B53" s="17"/>
      <c r="C53" s="17"/>
      <c r="D53" s="15"/>
      <c r="E53" s="15"/>
      <c r="F53" s="15"/>
      <c r="G53" s="14"/>
      <c r="H53" s="16"/>
      <c r="I53" s="15"/>
      <c r="J53" s="15"/>
      <c r="K53" s="15"/>
      <c r="L53" s="15"/>
      <c r="M53" s="15"/>
      <c r="N53" s="14"/>
    </row>
    <row r="54" spans="1:14" x14ac:dyDescent="0.2">
      <c r="A54" s="18"/>
      <c r="B54" s="19" t="s">
        <v>99</v>
      </c>
      <c r="C54" s="19"/>
      <c r="D54" s="15"/>
      <c r="E54" s="15"/>
      <c r="F54" s="15"/>
      <c r="G54" s="14"/>
      <c r="H54" s="16"/>
      <c r="I54" s="15"/>
      <c r="J54" s="15"/>
      <c r="K54" s="15"/>
      <c r="L54" s="15"/>
      <c r="M54" s="15"/>
      <c r="N54" s="14"/>
    </row>
    <row r="55" spans="1:14" x14ac:dyDescent="0.2">
      <c r="A55" s="18"/>
      <c r="B55" s="17"/>
      <c r="C55" s="17"/>
      <c r="D55" s="15"/>
      <c r="E55" s="15"/>
      <c r="F55" s="15"/>
      <c r="G55" s="14"/>
      <c r="H55" s="16"/>
      <c r="I55" s="15"/>
      <c r="J55" s="15"/>
      <c r="K55" s="15"/>
      <c r="L55" s="15"/>
      <c r="M55" s="15"/>
      <c r="N55" s="14"/>
    </row>
    <row r="56" spans="1:14" x14ac:dyDescent="0.2">
      <c r="A56" s="18"/>
      <c r="B56" s="17"/>
      <c r="C56" s="17"/>
      <c r="D56" s="15"/>
      <c r="E56" s="15"/>
      <c r="F56" s="15"/>
      <c r="G56" s="14"/>
      <c r="H56" s="16"/>
      <c r="I56" s="15"/>
      <c r="J56" s="15"/>
      <c r="K56" s="15"/>
      <c r="L56" s="15"/>
      <c r="M56" s="15"/>
      <c r="N56" s="14"/>
    </row>
    <row r="57" spans="1:14" x14ac:dyDescent="0.2">
      <c r="A57" s="18"/>
      <c r="B57" s="17"/>
      <c r="C57" s="17"/>
      <c r="D57" s="15"/>
      <c r="E57" s="15"/>
      <c r="F57" s="15"/>
      <c r="G57" s="14"/>
      <c r="H57" s="16"/>
      <c r="I57" s="15"/>
      <c r="J57" s="15"/>
      <c r="K57" s="15"/>
      <c r="L57" s="15"/>
      <c r="M57" s="15"/>
      <c r="N57" s="14"/>
    </row>
    <row r="58" spans="1:14" x14ac:dyDescent="0.2">
      <c r="A58" s="18"/>
      <c r="B58" s="17"/>
      <c r="C58" s="17"/>
      <c r="D58" s="15"/>
      <c r="E58" s="15"/>
      <c r="F58" s="15"/>
      <c r="G58" s="14"/>
      <c r="H58" s="16"/>
      <c r="I58" s="15"/>
      <c r="J58" s="15"/>
      <c r="K58" s="15"/>
      <c r="L58" s="15"/>
      <c r="M58" s="15"/>
      <c r="N58" s="14"/>
    </row>
    <row r="59" spans="1:14" x14ac:dyDescent="0.2">
      <c r="A59" s="18"/>
      <c r="B59" s="17"/>
      <c r="C59" s="17"/>
      <c r="D59" s="15"/>
      <c r="E59" s="15"/>
      <c r="F59" s="15"/>
      <c r="G59" s="14"/>
      <c r="H59" s="16"/>
      <c r="I59" s="15"/>
      <c r="J59" s="15"/>
      <c r="K59" s="15"/>
      <c r="L59" s="15"/>
      <c r="M59" s="15"/>
      <c r="N59" s="14"/>
    </row>
    <row r="60" spans="1:14" x14ac:dyDescent="0.2">
      <c r="A60" s="18"/>
      <c r="B60" s="17"/>
      <c r="C60" s="17"/>
      <c r="D60" s="15"/>
      <c r="E60" s="15"/>
      <c r="F60" s="15"/>
      <c r="G60" s="14"/>
      <c r="H60" s="16"/>
      <c r="I60" s="15"/>
      <c r="J60" s="15"/>
      <c r="K60" s="15"/>
      <c r="L60" s="15"/>
      <c r="M60" s="15"/>
      <c r="N60" s="14"/>
    </row>
    <row r="61" spans="1:14" x14ac:dyDescent="0.2">
      <c r="A61" s="13"/>
      <c r="B61" s="12"/>
      <c r="C61" s="12"/>
      <c r="D61" s="10"/>
      <c r="E61" s="10"/>
      <c r="F61" s="10"/>
      <c r="G61" s="9"/>
      <c r="H61" s="11"/>
      <c r="I61" s="10"/>
      <c r="J61" s="10"/>
      <c r="K61" s="10"/>
      <c r="L61" s="10"/>
      <c r="M61" s="10"/>
      <c r="N61" s="9"/>
    </row>
    <row r="62" spans="1:14" x14ac:dyDescent="0.2">
      <c r="A62" s="7" t="s">
        <v>0</v>
      </c>
      <c r="B62" s="3"/>
      <c r="C62" s="3"/>
      <c r="D62" s="7"/>
      <c r="E62" s="7"/>
      <c r="F62" s="8"/>
      <c r="I62" s="7"/>
      <c r="J62" s="7"/>
      <c r="K62" s="7"/>
      <c r="L62" s="7"/>
      <c r="M62" s="7"/>
      <c r="N62" s="8" t="s">
        <v>0</v>
      </c>
    </row>
    <row r="63" spans="1:14" x14ac:dyDescent="0.2">
      <c r="A63" s="3"/>
      <c r="B63" s="3"/>
      <c r="C63" s="3"/>
      <c r="D63" s="7"/>
      <c r="E63" s="7"/>
      <c r="F63" s="7"/>
      <c r="G63" s="7"/>
      <c r="H63" s="6"/>
      <c r="I63" s="6"/>
      <c r="J63" s="6"/>
      <c r="K63" s="6"/>
      <c r="L63" s="6"/>
      <c r="M63" s="6"/>
      <c r="N63" s="6"/>
    </row>
    <row r="64" spans="1:14" x14ac:dyDescent="0.2">
      <c r="A64" s="3"/>
      <c r="B64" s="3"/>
      <c r="C64" s="3"/>
      <c r="D64" s="7"/>
      <c r="E64" s="7"/>
      <c r="F64" s="7"/>
      <c r="G64" s="7"/>
      <c r="H64" s="6"/>
      <c r="I64" s="6"/>
      <c r="J64" s="6"/>
      <c r="K64" s="6"/>
      <c r="L64" s="6"/>
      <c r="M64" s="6"/>
      <c r="N64" s="6"/>
    </row>
    <row r="65" spans="1:13" x14ac:dyDescent="0.2">
      <c r="A65" s="3"/>
      <c r="B65" s="3"/>
      <c r="C65" s="3"/>
      <c r="D65" s="3"/>
      <c r="E65" s="3"/>
      <c r="F65" s="3"/>
      <c r="G65" s="3"/>
    </row>
    <row r="66" spans="1:13" x14ac:dyDescent="0.2">
      <c r="A66" s="3"/>
      <c r="B66" s="3"/>
      <c r="C66" s="3"/>
      <c r="D66" s="5"/>
      <c r="E66" s="5"/>
      <c r="F66" s="5"/>
      <c r="G66" s="3"/>
      <c r="J66" s="4"/>
      <c r="K66" s="4"/>
      <c r="L66" s="4"/>
      <c r="M66" s="4"/>
    </row>
    <row r="67" spans="1:13" x14ac:dyDescent="0.2">
      <c r="A67" s="3"/>
      <c r="B67" s="3"/>
      <c r="C67" s="3"/>
      <c r="D67" s="5"/>
      <c r="E67" s="5"/>
      <c r="F67" s="5"/>
      <c r="G67" s="3"/>
      <c r="J67" s="4"/>
      <c r="K67" s="4"/>
      <c r="L67" s="4"/>
      <c r="M67" s="4"/>
    </row>
    <row r="68" spans="1:13" x14ac:dyDescent="0.2">
      <c r="A68" s="3"/>
      <c r="B68" s="3"/>
      <c r="C68" s="3"/>
      <c r="D68" s="5"/>
      <c r="E68" s="5"/>
      <c r="F68" s="5"/>
      <c r="G68" s="3"/>
      <c r="J68" s="4"/>
      <c r="K68" s="4"/>
      <c r="L68" s="4"/>
      <c r="M68" s="4"/>
    </row>
    <row r="69" spans="1:13" x14ac:dyDescent="0.2">
      <c r="A69" s="3"/>
      <c r="B69" s="3"/>
      <c r="C69" s="3"/>
      <c r="D69" s="5"/>
      <c r="E69" s="3"/>
      <c r="F69" s="3"/>
      <c r="G69" s="3"/>
      <c r="J69" s="4"/>
      <c r="M69" s="4"/>
    </row>
    <row r="70" spans="1:13" x14ac:dyDescent="0.2">
      <c r="A70" s="3"/>
      <c r="B70" s="3"/>
      <c r="C70" s="3"/>
      <c r="D70" s="5"/>
      <c r="E70" s="3"/>
      <c r="F70" s="3"/>
      <c r="G70" s="3"/>
      <c r="J70" s="4"/>
      <c r="M70" s="4"/>
    </row>
    <row r="71" spans="1:13" x14ac:dyDescent="0.2">
      <c r="A71" s="3"/>
      <c r="B71" s="3"/>
      <c r="C71" s="3"/>
      <c r="D71" s="3"/>
      <c r="E71" s="3"/>
      <c r="F71" s="3"/>
      <c r="G71" s="3"/>
    </row>
    <row r="72" spans="1:13" x14ac:dyDescent="0.2">
      <c r="A72" s="3"/>
      <c r="B72" s="3"/>
      <c r="C72" s="3"/>
      <c r="D72" s="3"/>
      <c r="E72" s="3"/>
      <c r="F72" s="3"/>
      <c r="G72" s="3"/>
    </row>
    <row r="73" spans="1:13" x14ac:dyDescent="0.2">
      <c r="A73" s="3"/>
      <c r="B73" s="3"/>
      <c r="C73" s="3"/>
      <c r="D73" s="3"/>
      <c r="E73" s="3"/>
      <c r="F73" s="3"/>
      <c r="G73" s="3"/>
    </row>
    <row r="74" spans="1:13" x14ac:dyDescent="0.2">
      <c r="A74" s="3"/>
      <c r="B74" s="3"/>
      <c r="C74" s="3"/>
      <c r="D74" s="3"/>
      <c r="E74" s="3"/>
      <c r="F74" s="3"/>
      <c r="G74" s="3"/>
    </row>
    <row r="75" spans="1:13" x14ac:dyDescent="0.2">
      <c r="A75" s="3"/>
      <c r="B75" s="3"/>
      <c r="C75" s="3"/>
      <c r="D75" s="3"/>
      <c r="E75" s="3"/>
      <c r="F75" s="3"/>
      <c r="G75" s="3"/>
    </row>
    <row r="76" spans="1:13" x14ac:dyDescent="0.2">
      <c r="A76" s="3"/>
      <c r="B76" s="3"/>
      <c r="C76" s="3"/>
      <c r="D76" s="3"/>
      <c r="E76" s="3"/>
      <c r="F76" s="3"/>
      <c r="G76" s="3"/>
    </row>
    <row r="77" spans="1:13" x14ac:dyDescent="0.2">
      <c r="A77" s="3"/>
      <c r="B77" s="3"/>
      <c r="C77" s="3"/>
      <c r="D77" s="3"/>
      <c r="E77" s="3"/>
      <c r="F77" s="3"/>
      <c r="G77" s="3"/>
    </row>
    <row r="78" spans="1:13" x14ac:dyDescent="0.2">
      <c r="A78" s="3"/>
      <c r="B78" s="3"/>
      <c r="C78" s="3"/>
      <c r="D78" s="3"/>
      <c r="E78" s="3"/>
      <c r="F78" s="3"/>
      <c r="G78" s="3"/>
    </row>
    <row r="79" spans="1:13" x14ac:dyDescent="0.2">
      <c r="A79" s="3"/>
      <c r="B79" s="3"/>
      <c r="C79" s="3"/>
      <c r="D79" s="3"/>
      <c r="E79" s="3"/>
      <c r="F79" s="3"/>
      <c r="G79" s="3"/>
    </row>
    <row r="80" spans="1:13" x14ac:dyDescent="0.2">
      <c r="A80" s="3"/>
      <c r="B80" s="3"/>
      <c r="C80" s="3"/>
      <c r="D80" s="3"/>
      <c r="E80" s="3"/>
      <c r="F80" s="3"/>
      <c r="G80" s="3"/>
    </row>
    <row r="81" spans="1:7" x14ac:dyDescent="0.2">
      <c r="A81" s="3"/>
      <c r="B81" s="3"/>
      <c r="C81" s="3"/>
      <c r="D81" s="3"/>
      <c r="E81" s="3"/>
      <c r="F81" s="3"/>
      <c r="G81" s="3"/>
    </row>
    <row r="82" spans="1:7" x14ac:dyDescent="0.2">
      <c r="A82" s="3"/>
      <c r="B82" s="3"/>
      <c r="C82" s="3"/>
      <c r="D82" s="3"/>
      <c r="E82" s="3"/>
      <c r="F82" s="3"/>
      <c r="G82" s="3"/>
    </row>
    <row r="83" spans="1:7" x14ac:dyDescent="0.2">
      <c r="A83" s="3"/>
      <c r="B83" s="3"/>
      <c r="C83" s="3"/>
      <c r="D83" s="3"/>
      <c r="E83" s="3"/>
      <c r="F83" s="3"/>
      <c r="G83" s="3"/>
    </row>
    <row r="84" spans="1:7" x14ac:dyDescent="0.2">
      <c r="A84" s="3"/>
      <c r="B84" s="3"/>
      <c r="C84" s="3"/>
      <c r="D84" s="3"/>
      <c r="E84" s="3"/>
      <c r="F84" s="3"/>
      <c r="G84" s="3"/>
    </row>
    <row r="85" spans="1:7" x14ac:dyDescent="0.2">
      <c r="A85" s="3"/>
      <c r="B85" s="3"/>
      <c r="C85" s="3"/>
      <c r="D85" s="3"/>
      <c r="E85" s="3"/>
      <c r="F85" s="3"/>
      <c r="G85" s="3"/>
    </row>
  </sheetData>
  <mergeCells count="4">
    <mergeCell ref="H2:N2"/>
    <mergeCell ref="H3:N3"/>
    <mergeCell ref="A2:G2"/>
    <mergeCell ref="A3:G3"/>
  </mergeCells>
  <pageMargins left="0.75" right="0.75" top="0.75" bottom="0.75" header="0.5" footer="0.5"/>
  <pageSetup orientation="portrait" r:id="rId1"/>
  <headerFooter alignWithMargins="0"/>
  <ignoredErrors>
    <ignoredError sqref="L10:M38 L40:M47 J39:K52 L49:M52 L48 D39:F39 D48:F48 D52:F52" unlockedFormula="1"/>
    <ignoredError sqref="L39:M39 M48" formula="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34</vt:lpstr>
      <vt:lpstr>35 - 36</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S4176</cp:lastModifiedBy>
  <cp:lastPrinted>2014-02-07T17:27:25Z</cp:lastPrinted>
  <dcterms:created xsi:type="dcterms:W3CDTF">2005-01-20T14:53:40Z</dcterms:created>
  <dcterms:modified xsi:type="dcterms:W3CDTF">2014-02-07T17:27:27Z</dcterms:modified>
</cp:coreProperties>
</file>