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0" yWindow="510" windowWidth="16875" windowHeight="11535"/>
  </bookViews>
  <sheets>
    <sheet name="16" sheetId="1" r:id="rId1"/>
    <sheet name="17" sheetId="2" r:id="rId2"/>
    <sheet name="18" sheetId="3" r:id="rId3"/>
  </sheets>
  <calcPr calcId="145621"/>
</workbook>
</file>

<file path=xl/calcChain.xml><?xml version="1.0" encoding="utf-8"?>
<calcChain xmlns="http://schemas.openxmlformats.org/spreadsheetml/2006/main">
  <c r="A1" i="3" l="1"/>
  <c r="F1" i="2"/>
  <c r="E64" i="1" l="1"/>
  <c r="E54" i="1"/>
  <c r="E33" i="1"/>
  <c r="E38" i="1" s="1"/>
  <c r="E40" i="1" s="1"/>
  <c r="E48" i="2"/>
  <c r="E47" i="2"/>
  <c r="E29" i="2"/>
  <c r="E15" i="2"/>
  <c r="E46" i="2" l="1"/>
  <c r="E51" i="2" s="1"/>
  <c r="E55" i="1"/>
  <c r="E65" i="1" s="1"/>
  <c r="E16" i="2"/>
  <c r="E22" i="2" s="1"/>
  <c r="E30" i="2" s="1"/>
  <c r="E36" i="2" s="1"/>
  <c r="E44" i="2" s="1"/>
  <c r="D29" i="2"/>
  <c r="D47" i="2" l="1"/>
  <c r="D33" i="1" l="1"/>
  <c r="F23" i="1" l="1"/>
  <c r="D48" i="2" l="1"/>
  <c r="D54" i="1" l="1"/>
  <c r="D15" i="2" l="1"/>
  <c r="D64" i="1"/>
  <c r="D38" i="1"/>
  <c r="D40" i="1" s="1"/>
  <c r="D55" i="1" s="1"/>
  <c r="D46" i="2" l="1"/>
  <c r="D51" i="2" s="1"/>
  <c r="F26" i="1"/>
  <c r="D65" i="1" l="1"/>
  <c r="D16" i="2" s="1"/>
  <c r="D22" i="2" s="1"/>
  <c r="D30" i="2" s="1"/>
  <c r="F24" i="1"/>
  <c r="F25" i="1"/>
  <c r="F27" i="1"/>
  <c r="F28" i="1"/>
  <c r="F29" i="1"/>
  <c r="F39" i="1"/>
  <c r="F30" i="1"/>
  <c r="F31" i="1"/>
  <c r="D36" i="2" l="1"/>
  <c r="D44" i="2" s="1"/>
  <c r="F33" i="1"/>
  <c r="F38" i="1" l="1"/>
  <c r="F40" i="1" s="1"/>
</calcChain>
</file>

<file path=xl/sharedStrings.xml><?xml version="1.0" encoding="utf-8"?>
<sst xmlns="http://schemas.openxmlformats.org/spreadsheetml/2006/main" count="162" uniqueCount="139">
  <si>
    <t xml:space="preserve"> </t>
  </si>
  <si>
    <t>Schedule 210</t>
  </si>
  <si>
    <t>Schedule 410</t>
  </si>
  <si>
    <t>All contra entries should be shown in parenthesis.</t>
  </si>
  <si>
    <t>Line</t>
  </si>
  <si>
    <t>Cross</t>
  </si>
  <si>
    <t>No.</t>
  </si>
  <si>
    <t>Check</t>
  </si>
  <si>
    <t>Item</t>
  </si>
  <si>
    <t>(a)</t>
  </si>
  <si>
    <t>ORDINARY  ITEMS</t>
  </si>
  <si>
    <t>OPERATING  INCOME</t>
  </si>
  <si>
    <t>Railway  Operating  Income</t>
  </si>
  <si>
    <t>MISCELLANEOUS  DEDUCTIONS  FROM  INCOME</t>
  </si>
  <si>
    <t>Railroad Annual Report R-1</t>
  </si>
  <si>
    <t>(b)</t>
  </si>
  <si>
    <t>(c)</t>
  </si>
  <si>
    <t>expenses</t>
  </si>
  <si>
    <t>(d)</t>
  </si>
  <si>
    <t>(e)</t>
  </si>
  <si>
    <t xml:space="preserve">Schedule 210              </t>
  </si>
  <si>
    <t>= Line 62, col (b)</t>
  </si>
  <si>
    <t>= Line 63, col (b)</t>
  </si>
  <si>
    <t>= Line 64, col (b)</t>
  </si>
  <si>
    <t>3.</t>
  </si>
  <si>
    <t>1.</t>
  </si>
  <si>
    <t>2.</t>
  </si>
  <si>
    <t>4.</t>
  </si>
  <si>
    <t>OTHER INCOME</t>
  </si>
  <si>
    <t>(Dollars in Thousands)</t>
  </si>
  <si>
    <t>Amount for</t>
  </si>
  <si>
    <t>current year</t>
  </si>
  <si>
    <t>preceding year</t>
  </si>
  <si>
    <t>Freight-related</t>
  </si>
  <si>
    <t>revenue &amp;</t>
  </si>
  <si>
    <t>Disclose requested information for respondent pertaining to results of operations for the year.</t>
  </si>
  <si>
    <t>List dividends from investments accounted for under the cost method on line 19, and list dividends accounted for under the equity method on line 25.</t>
  </si>
  <si>
    <t>210.  RESULTS OF OPERATIONS</t>
  </si>
  <si>
    <t>Cross-Checks</t>
  </si>
  <si>
    <t>Lines 47,48,49 col b</t>
  </si>
  <si>
    <t>Line 15, col b</t>
  </si>
  <si>
    <t>Line 50, col b</t>
  </si>
  <si>
    <t>Line 14, col b</t>
  </si>
  <si>
    <t>Line 14, col d</t>
  </si>
  <si>
    <t>Line 14, col e</t>
  </si>
  <si>
    <t>= Line 620, col h</t>
  </si>
  <si>
    <t>= Line 620, col f</t>
  </si>
  <si>
    <t>= Line 620, col g</t>
  </si>
  <si>
    <t>Report total operating expenses from Sched. 410.  Any differences between this schedule and Sched. 410 must be explained on page 18.</t>
  </si>
  <si>
    <t xml:space="preserve">TOTAL RAILWAY OPERATING REVENUES (lines 10-12) </t>
  </si>
  <si>
    <t xml:space="preserve">(501) Railway operating revenues (Exclusive of transfers from </t>
  </si>
  <si>
    <t xml:space="preserve">government authorities-lines 1-9) </t>
  </si>
  <si>
    <t xml:space="preserve">authorities </t>
  </si>
  <si>
    <t xml:space="preserve">(506) Revenue from property used in other than carrier operations </t>
  </si>
  <si>
    <t xml:space="preserve">(513) Dividend income (cost method) </t>
  </si>
  <si>
    <t xml:space="preserve">(518) Reimbursements received under contracts and agreements </t>
  </si>
  <si>
    <t xml:space="preserve">Income from affiliated companies:  519 </t>
  </si>
  <si>
    <t xml:space="preserve">(516) Income from sinking and other funds </t>
  </si>
  <si>
    <t xml:space="preserve">(517) Release of premiums on funded debt </t>
  </si>
  <si>
    <t xml:space="preserve">a. Dividends (equity method) </t>
  </si>
  <si>
    <t xml:space="preserve">b. Equity in undistributed earnings (losses) </t>
  </si>
  <si>
    <t xml:space="preserve">(534) Expenses of property used in other than carrier operations </t>
  </si>
  <si>
    <t xml:space="preserve">(549) Maintenance of investment organization </t>
  </si>
  <si>
    <t xml:space="preserve">(550) Income transferred under contracts and agreements </t>
  </si>
  <si>
    <t xml:space="preserve">(553) Uncollectible accounts </t>
  </si>
  <si>
    <t xml:space="preserve">TOTAL MISCELLANEOUS DEDUCTIONS </t>
  </si>
  <si>
    <t xml:space="preserve">Income available for fixed charges </t>
  </si>
  <si>
    <t xml:space="preserve">(502) Railway operating revenues - transfers from government </t>
  </si>
  <si>
    <t xml:space="preserve">Net revenue from railway operations </t>
  </si>
  <si>
    <t xml:space="preserve">(510) Miscellaneous rent income </t>
  </si>
  <si>
    <t xml:space="preserve">(519) Miscellaneous income </t>
  </si>
  <si>
    <t xml:space="preserve">(551) Miscellaneous income charges </t>
  </si>
  <si>
    <t xml:space="preserve">(101) Freight </t>
  </si>
  <si>
    <t xml:space="preserve">(102) Passenger </t>
  </si>
  <si>
    <t xml:space="preserve">(103) Passenger-related </t>
  </si>
  <si>
    <t xml:space="preserve">(104) Switching </t>
  </si>
  <si>
    <t xml:space="preserve">(105) Water transfers </t>
  </si>
  <si>
    <t xml:space="preserve">(106) Demurrage </t>
  </si>
  <si>
    <t xml:space="preserve">(110) Incidental </t>
  </si>
  <si>
    <t xml:space="preserve">(121) Joint facility - credit </t>
  </si>
  <si>
    <t xml:space="preserve">(122) Joint facility - debit </t>
  </si>
  <si>
    <t xml:space="preserve">(531) Railway operating expenses </t>
  </si>
  <si>
    <t xml:space="preserve">(512) Separately operated properties - profit </t>
  </si>
  <si>
    <t xml:space="preserve">(514) Interest Income </t>
  </si>
  <si>
    <t xml:space="preserve">TOTAL OTHER INCOME (lines 16-26) </t>
  </si>
  <si>
    <t xml:space="preserve">TOTAL INCOME (lines 15, 27) </t>
  </si>
  <si>
    <t xml:space="preserve">(544) Miscellaneous taxes </t>
  </si>
  <si>
    <t xml:space="preserve">(545) Separately operated properties-Loss </t>
  </si>
  <si>
    <t>Net railway operating income (loss)</t>
  </si>
  <si>
    <t>Rent for leased roads and equipment  (+)</t>
  </si>
  <si>
    <t>Income from lease of road and equipment  (-)</t>
  </si>
  <si>
    <t>(557) Provision for deferred income taxes  (-)</t>
  </si>
  <si>
    <t>(556) Income taxes on ordinary income  (-)</t>
  </si>
  <si>
    <t>Net revenues from railway operations</t>
  </si>
  <si>
    <t>RECONCILIATION OF NET RAILWAY OPERATING INCOME (NROI)</t>
  </si>
  <si>
    <t>Net income (Loss) (lines 55 + 59 + 60)</t>
  </si>
  <si>
    <t>(less applicable income taxes of $    0     ).</t>
  </si>
  <si>
    <t>(592) Cumulative effect of changes in accounting principles</t>
  </si>
  <si>
    <t>TOTAL EXTRAORDINARY ITEMS (lines 56 through 58)</t>
  </si>
  <si>
    <t>(591) Provision for deferred taxes - Extraordinary items</t>
  </si>
  <si>
    <t>(590) Income taxes on extraordinary items</t>
  </si>
  <si>
    <t>(570) Extraordinary items (Net)</t>
  </si>
  <si>
    <t>EXTRAORDINARY ITEMS AND ACCOUNTING CHANGES</t>
  </si>
  <si>
    <t>Income before extraordinary items (lines 52 through 54)</t>
  </si>
  <si>
    <t>(less applicable income taxes of $    0     )</t>
  </si>
  <si>
    <t>(562) Gain or loss on disposal of discontinued segments</t>
  </si>
  <si>
    <t>(560) Income or loss from operations of discontinued segments</t>
  </si>
  <si>
    <t>DISCONTINUED OPERATIONS</t>
  </si>
  <si>
    <t>Income from continuing operations (line 46 minus line 51)</t>
  </si>
  <si>
    <t>TOTAL PROVISION FOR INCOME TAXES (lines 47 through 50)</t>
  </si>
  <si>
    <t>(557) Provision for deferred taxes</t>
  </si>
  <si>
    <t>(c) Other income taxes</t>
  </si>
  <si>
    <t>(b) State income taxes</t>
  </si>
  <si>
    <t>(a) Federal income taxes</t>
  </si>
  <si>
    <t>(556) Income taxes on ordinary income:</t>
  </si>
  <si>
    <t>PROVISIONS  FOR  INCOME  TAXES</t>
  </si>
  <si>
    <t>Income (Loss) from continuing operations (before inc. taxes)</t>
  </si>
  <si>
    <t>(555) Unusual or infrequent items (debit) credit</t>
  </si>
  <si>
    <t>UNUSUAL  OR  INFREQUENT  ITEMS</t>
  </si>
  <si>
    <t>(c) Contingent interest</t>
  </si>
  <si>
    <t>(546) Interest on funded debt:</t>
  </si>
  <si>
    <t>OTHER DEDUCTIONS</t>
  </si>
  <si>
    <t>Income after fixed charges (line 37 minus line 42)</t>
  </si>
  <si>
    <t>TOTAL FIXED CHARGES (lines 38 through 41)</t>
  </si>
  <si>
    <t>(548) Amortization of discount on funded debt</t>
  </si>
  <si>
    <t>(547) Interest on unfunded debt</t>
  </si>
  <si>
    <t>(b) Interest in default</t>
  </si>
  <si>
    <t>(a) Fixed interest not in default</t>
  </si>
  <si>
    <t>FIXED  CHARGES</t>
  </si>
  <si>
    <t xml:space="preserve"> (c)</t>
  </si>
  <si>
    <t xml:space="preserve"> (b)</t>
  </si>
  <si>
    <t>210.  RESULTS OF OPERATIONS - Continued</t>
  </si>
  <si>
    <t>Notes and Remarks for Schedules 210 and 220</t>
  </si>
  <si>
    <t xml:space="preserve">(503) Railway operating revenues - amortization of deferred </t>
  </si>
  <si>
    <t xml:space="preserve">transfers from government authorities </t>
  </si>
  <si>
    <t>Passenger -</t>
  </si>
  <si>
    <t>related revenue</t>
  </si>
  <si>
    <t>&amp; expenses</t>
  </si>
  <si>
    <t>Road Initials: CSXT  Year: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</si>
</sst>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0" x14ac:knownFonts="1">
    <font>
      <sz val="10"/>
      <name val="Arial"/>
    </font>
    <font>
      <sz val="10"/>
      <name val="Arial"/>
      <family val="2"/>
    </font>
    <font>
      <sz val="7"/>
      <name val="Times New Roman"/>
      <family val="1"/>
    </font>
    <font>
      <sz val="10"/>
      <name val="Arial"/>
      <family val="2"/>
    </font>
    <font>
      <b/>
      <sz val="8"/>
      <name val="Times New Roman"/>
      <family val="1"/>
    </font>
    <font>
      <sz val="8"/>
      <name val="Times New Roman"/>
      <family val="1"/>
    </font>
    <font>
      <sz val="8"/>
      <name val="Arial"/>
      <family val="2"/>
    </font>
    <font>
      <sz val="8"/>
      <color indexed="12"/>
      <name val="Times New Roman"/>
      <family val="1"/>
    </font>
    <font>
      <b/>
      <sz val="8"/>
      <color indexed="8"/>
      <name val="Times New Roman"/>
      <family val="1"/>
    </font>
    <font>
      <sz val="8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darkGray">
        <fgColor indexed="8"/>
        <bgColor indexed="8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41">
    <xf numFmtId="0" fontId="0" fillId="0" borderId="0" xfId="0"/>
    <xf numFmtId="0" fontId="4" fillId="0" borderId="0" xfId="0" applyFont="1" applyAlignment="1" applyProtection="1">
      <alignment horizontal="left"/>
      <protection locked="0"/>
    </xf>
    <xf numFmtId="0" fontId="5" fillId="0" borderId="0" xfId="0" applyFont="1"/>
    <xf numFmtId="0" fontId="6" fillId="0" borderId="0" xfId="0" applyFont="1"/>
    <xf numFmtId="0" fontId="5" fillId="0" borderId="20" xfId="0" applyFont="1" applyBorder="1"/>
    <xf numFmtId="0" fontId="5" fillId="0" borderId="21" xfId="0" applyFont="1" applyBorder="1"/>
    <xf numFmtId="0" fontId="5" fillId="0" borderId="22" xfId="0" applyFont="1" applyBorder="1"/>
    <xf numFmtId="0" fontId="5" fillId="0" borderId="23" xfId="0" applyFont="1" applyBorder="1"/>
    <xf numFmtId="0" fontId="5" fillId="0" borderId="0" xfId="0" applyFont="1" applyBorder="1"/>
    <xf numFmtId="0" fontId="5" fillId="0" borderId="3" xfId="0" applyFont="1" applyBorder="1"/>
    <xf numFmtId="0" fontId="5" fillId="0" borderId="23" xfId="0" quotePrefix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indent="2"/>
    </xf>
    <xf numFmtId="0" fontId="5" fillId="0" borderId="0" xfId="0" applyFont="1" applyBorder="1" applyAlignment="1">
      <alignment horizontal="left" vertical="center" indent="1"/>
    </xf>
    <xf numFmtId="0" fontId="6" fillId="0" borderId="0" xfId="0" applyFont="1" applyBorder="1" applyAlignment="1">
      <alignment horizontal="left" indent="1"/>
    </xf>
    <xf numFmtId="0" fontId="5" fillId="0" borderId="23" xfId="0" applyFont="1" applyBorder="1" applyAlignment="1">
      <alignment vertical="center"/>
    </xf>
    <xf numFmtId="0" fontId="5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5" fillId="0" borderId="0" xfId="0" applyFont="1" applyBorder="1" applyAlignment="1">
      <alignment horizontal="left" indent="2"/>
    </xf>
    <xf numFmtId="0" fontId="5" fillId="0" borderId="0" xfId="0" applyFont="1" applyBorder="1" applyAlignment="1">
      <alignment horizontal="left" indent="1"/>
    </xf>
    <xf numFmtId="0" fontId="5" fillId="0" borderId="0" xfId="0" quotePrefix="1" applyFont="1" applyBorder="1" applyAlignment="1">
      <alignment horizontal="left" indent="1"/>
    </xf>
    <xf numFmtId="0" fontId="6" fillId="0" borderId="23" xfId="0" applyFont="1" applyBorder="1"/>
    <xf numFmtId="0" fontId="5" fillId="0" borderId="24" xfId="0" applyFont="1" applyBorder="1"/>
    <xf numFmtId="0" fontId="5" fillId="0" borderId="1" xfId="0" applyFont="1" applyBorder="1"/>
    <xf numFmtId="0" fontId="5" fillId="0" borderId="25" xfId="0" applyFont="1" applyBorder="1"/>
    <xf numFmtId="0" fontId="5" fillId="0" borderId="26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/>
    <xf numFmtId="0" fontId="5" fillId="0" borderId="27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37" fontId="5" fillId="0" borderId="7" xfId="0" applyNumberFormat="1" applyFont="1" applyBorder="1" applyProtection="1"/>
    <xf numFmtId="37" fontId="5" fillId="0" borderId="10" xfId="0" applyNumberFormat="1" applyFont="1" applyBorder="1" applyProtection="1"/>
    <xf numFmtId="0" fontId="7" fillId="0" borderId="0" xfId="0" applyFont="1" applyBorder="1" applyProtection="1">
      <protection locked="0"/>
    </xf>
    <xf numFmtId="37" fontId="5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37" fontId="7" fillId="0" borderId="0" xfId="0" applyNumberFormat="1" applyFont="1" applyProtection="1">
      <protection locked="0"/>
    </xf>
    <xf numFmtId="37" fontId="5" fillId="0" borderId="0" xfId="0" applyNumberFormat="1" applyFont="1" applyProtection="1"/>
    <xf numFmtId="0" fontId="4" fillId="0" borderId="0" xfId="0" applyFont="1"/>
    <xf numFmtId="0" fontId="5" fillId="0" borderId="33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4" xfId="0" applyFont="1" applyBorder="1"/>
    <xf numFmtId="0" fontId="5" fillId="0" borderId="30" xfId="0" applyFont="1" applyBorder="1"/>
    <xf numFmtId="0" fontId="5" fillId="0" borderId="1" xfId="0" applyFont="1" applyBorder="1" applyAlignment="1">
      <alignment horizontal="left" indent="1"/>
    </xf>
    <xf numFmtId="165" fontId="9" fillId="0" borderId="31" xfId="3" applyNumberFormat="1" applyFont="1" applyFill="1" applyBorder="1" applyProtection="1">
      <protection locked="0"/>
    </xf>
    <xf numFmtId="164" fontId="9" fillId="0" borderId="31" xfId="4" applyNumberFormat="1" applyFont="1" applyFill="1" applyBorder="1" applyProtection="1">
      <protection locked="0"/>
    </xf>
    <xf numFmtId="0" fontId="5" fillId="0" borderId="1" xfId="0" applyFont="1" applyBorder="1" applyAlignment="1">
      <alignment horizontal="left" indent="2"/>
    </xf>
    <xf numFmtId="164" fontId="6" fillId="0" borderId="0" xfId="0" applyNumberFormat="1" applyFont="1"/>
    <xf numFmtId="164" fontId="9" fillId="0" borderId="10" xfId="4" applyNumberFormat="1" applyFont="1" applyFill="1" applyBorder="1" applyProtection="1">
      <protection locked="0"/>
    </xf>
    <xf numFmtId="165" fontId="9" fillId="0" borderId="31" xfId="3" applyNumberFormat="1" applyFont="1" applyBorder="1" applyProtection="1">
      <protection locked="0"/>
    </xf>
    <xf numFmtId="164" fontId="9" fillId="0" borderId="10" xfId="4" applyNumberFormat="1" applyFont="1" applyBorder="1" applyProtection="1">
      <protection locked="0"/>
    </xf>
    <xf numFmtId="164" fontId="9" fillId="0" borderId="31" xfId="4" applyNumberFormat="1" applyFont="1" applyBorder="1" applyProtection="1">
      <protection locked="0"/>
    </xf>
    <xf numFmtId="0" fontId="5" fillId="0" borderId="33" xfId="0" applyFont="1" applyBorder="1"/>
    <xf numFmtId="0" fontId="5" fillId="0" borderId="21" xfId="0" applyFont="1" applyBorder="1" applyAlignment="1">
      <alignment horizontal="left" indent="1"/>
    </xf>
    <xf numFmtId="165" fontId="9" fillId="0" borderId="32" xfId="3" applyNumberFormat="1" applyFont="1" applyBorder="1" applyProtection="1">
      <protection locked="0"/>
    </xf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164" fontId="9" fillId="0" borderId="32" xfId="4" applyNumberFormat="1" applyFont="1" applyBorder="1" applyProtection="1">
      <protection locked="0"/>
    </xf>
    <xf numFmtId="0" fontId="5" fillId="0" borderId="22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9" fillId="0" borderId="1" xfId="0" applyFont="1" applyBorder="1" applyAlignment="1" applyProtection="1">
      <alignment horizontal="left" indent="1"/>
      <protection locked="0"/>
    </xf>
    <xf numFmtId="0" fontId="5" fillId="0" borderId="1" xfId="0" applyFont="1" applyBorder="1" applyAlignment="1">
      <alignment horizontal="left"/>
    </xf>
    <xf numFmtId="165" fontId="9" fillId="0" borderId="29" xfId="3" applyNumberFormat="1" applyFont="1" applyBorder="1" applyProtection="1">
      <protection locked="0"/>
    </xf>
    <xf numFmtId="37" fontId="7" fillId="0" borderId="0" xfId="0" applyNumberFormat="1" applyFont="1" applyBorder="1" applyProtection="1">
      <protection locked="0"/>
    </xf>
    <xf numFmtId="37" fontId="7" fillId="0" borderId="1" xfId="0" applyNumberFormat="1" applyFont="1" applyBorder="1" applyProtection="1">
      <protection locked="0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23" xfId="0" applyFont="1" applyBorder="1" applyAlignment="1">
      <alignment horizontal="centerContinuous"/>
    </xf>
    <xf numFmtId="0" fontId="5" fillId="0" borderId="0" xfId="0" applyFont="1" applyBorder="1" applyAlignment="1">
      <alignment horizontal="left"/>
    </xf>
    <xf numFmtId="0" fontId="5" fillId="0" borderId="23" xfId="0" applyFont="1" applyBorder="1" applyAlignment="1">
      <alignment horizontal="center"/>
    </xf>
    <xf numFmtId="0" fontId="5" fillId="0" borderId="38" xfId="0" applyFont="1" applyBorder="1" applyAlignment="1">
      <alignment horizontal="center"/>
    </xf>
    <xf numFmtId="0" fontId="5" fillId="0" borderId="39" xfId="0" applyFont="1" applyBorder="1" applyAlignment="1">
      <alignment horizontal="center"/>
    </xf>
    <xf numFmtId="0" fontId="5" fillId="0" borderId="26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37" fontId="5" fillId="0" borderId="7" xfId="0" applyNumberFormat="1" applyFont="1" applyBorder="1" applyAlignment="1" applyProtection="1">
      <alignment vertical="center"/>
    </xf>
    <xf numFmtId="37" fontId="5" fillId="0" borderId="0" xfId="0" applyNumberFormat="1" applyFont="1" applyBorder="1" applyAlignment="1" applyProtection="1">
      <alignment vertical="center"/>
    </xf>
    <xf numFmtId="37" fontId="5" fillId="0" borderId="8" xfId="0" applyNumberFormat="1" applyFont="1" applyBorder="1" applyAlignment="1" applyProtection="1">
      <alignment vertical="center"/>
    </xf>
    <xf numFmtId="37" fontId="5" fillId="0" borderId="9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horizontal="center" vertical="center"/>
    </xf>
    <xf numFmtId="37" fontId="5" fillId="0" borderId="10" xfId="0" applyNumberFormat="1" applyFont="1" applyBorder="1" applyAlignment="1" applyProtection="1">
      <alignment vertical="center"/>
    </xf>
    <xf numFmtId="37" fontId="5" fillId="0" borderId="11" xfId="0" applyNumberFormat="1" applyFont="1" applyBorder="1" applyAlignment="1" applyProtection="1">
      <alignment vertical="center"/>
    </xf>
    <xf numFmtId="37" fontId="5" fillId="0" borderId="12" xfId="0" applyNumberFormat="1" applyFont="1" applyBorder="1" applyAlignment="1" applyProtection="1">
      <alignment vertical="center"/>
    </xf>
    <xf numFmtId="0" fontId="5" fillId="0" borderId="27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165" fontId="5" fillId="0" borderId="14" xfId="2" applyNumberFormat="1" applyFont="1" applyFill="1" applyBorder="1" applyAlignment="1" applyProtection="1">
      <alignment vertical="center"/>
      <protection locked="0"/>
    </xf>
    <xf numFmtId="165" fontId="5" fillId="0" borderId="15" xfId="2" applyNumberFormat="1" applyFont="1" applyBorder="1" applyAlignment="1" applyProtection="1">
      <alignment vertical="center"/>
      <protection locked="0"/>
    </xf>
    <xf numFmtId="164" fontId="5" fillId="0" borderId="16" xfId="1" applyNumberFormat="1" applyFont="1" applyBorder="1" applyAlignment="1" applyProtection="1">
      <alignment vertical="center"/>
      <protection locked="0"/>
    </xf>
    <xf numFmtId="0" fontId="5" fillId="0" borderId="19" xfId="0" applyFont="1" applyBorder="1" applyAlignment="1" applyProtection="1">
      <alignment horizontal="center" vertical="center"/>
      <protection locked="0"/>
    </xf>
    <xf numFmtId="164" fontId="5" fillId="0" borderId="14" xfId="1" applyNumberFormat="1" applyFont="1" applyFill="1" applyBorder="1" applyAlignment="1" applyProtection="1">
      <alignment vertical="center"/>
      <protection locked="0"/>
    </xf>
    <xf numFmtId="164" fontId="5" fillId="0" borderId="15" xfId="1" applyNumberFormat="1" applyFont="1" applyBorder="1" applyAlignment="1" applyProtection="1">
      <alignment vertical="center"/>
      <protection locked="0"/>
    </xf>
    <xf numFmtId="0" fontId="5" fillId="0" borderId="0" xfId="0" applyFont="1" applyBorder="1" applyAlignment="1">
      <alignment vertical="center"/>
    </xf>
    <xf numFmtId="164" fontId="5" fillId="0" borderId="10" xfId="1" applyNumberFormat="1" applyFont="1" applyFill="1" applyBorder="1" applyAlignment="1" applyProtection="1">
      <alignment vertical="center"/>
      <protection locked="0"/>
    </xf>
    <xf numFmtId="164" fontId="5" fillId="0" borderId="11" xfId="1" applyNumberFormat="1" applyFont="1" applyBorder="1" applyAlignment="1" applyProtection="1">
      <alignment vertical="center"/>
      <protection locked="0"/>
    </xf>
    <xf numFmtId="164" fontId="5" fillId="0" borderId="12" xfId="1" applyNumberFormat="1" applyFont="1" applyBorder="1" applyAlignment="1" applyProtection="1">
      <alignment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>
      <alignment horizontal="left" vertical="center"/>
    </xf>
    <xf numFmtId="164" fontId="5" fillId="0" borderId="10" xfId="1" applyNumberFormat="1" applyFont="1" applyBorder="1" applyAlignment="1" applyProtection="1">
      <alignment vertical="center"/>
      <protection locked="0"/>
    </xf>
    <xf numFmtId="164" fontId="5" fillId="0" borderId="14" xfId="1" applyNumberFormat="1" applyFont="1" applyBorder="1" applyAlignment="1" applyProtection="1">
      <alignment vertical="center"/>
      <protection locked="0"/>
    </xf>
    <xf numFmtId="165" fontId="5" fillId="0" borderId="17" xfId="2" applyNumberFormat="1" applyFont="1" applyBorder="1" applyAlignment="1" applyProtection="1">
      <alignment vertical="center"/>
      <protection locked="0"/>
    </xf>
    <xf numFmtId="164" fontId="5" fillId="0" borderId="18" xfId="1" applyNumberFormat="1" applyFont="1" applyBorder="1" applyAlignment="1" applyProtection="1">
      <alignment vertical="center"/>
      <protection locked="0"/>
    </xf>
    <xf numFmtId="37" fontId="5" fillId="0" borderId="10" xfId="0" applyNumberFormat="1" applyFont="1" applyBorder="1" applyAlignment="1" applyProtection="1">
      <alignment vertical="center"/>
      <protection locked="0"/>
    </xf>
    <xf numFmtId="37" fontId="5" fillId="2" borderId="4" xfId="0" applyNumberFormat="1" applyFont="1" applyFill="1" applyBorder="1" applyAlignment="1" applyProtection="1">
      <alignment vertical="center"/>
      <protection locked="0"/>
    </xf>
    <xf numFmtId="37" fontId="5" fillId="2" borderId="6" xfId="0" applyNumberFormat="1" applyFont="1" applyFill="1" applyBorder="1" applyAlignment="1" applyProtection="1">
      <alignment vertical="center"/>
      <protection locked="0"/>
    </xf>
    <xf numFmtId="0" fontId="5" fillId="0" borderId="0" xfId="0" applyFont="1" applyBorder="1" applyAlignment="1">
      <alignment horizontal="left" vertical="center"/>
    </xf>
    <xf numFmtId="165" fontId="5" fillId="0" borderId="10" xfId="2" applyNumberFormat="1" applyFont="1" applyFill="1" applyBorder="1" applyAlignment="1" applyProtection="1">
      <alignment vertical="center"/>
      <protection locked="0"/>
    </xf>
    <xf numFmtId="0" fontId="5" fillId="0" borderId="36" xfId="0" applyFont="1" applyBorder="1" applyAlignment="1">
      <alignment horizontal="center" vertical="center"/>
    </xf>
    <xf numFmtId="0" fontId="5" fillId="0" borderId="37" xfId="0" applyFont="1" applyBorder="1" applyAlignment="1">
      <alignment vertical="center"/>
    </xf>
    <xf numFmtId="0" fontId="5" fillId="0" borderId="35" xfId="0" applyFont="1" applyBorder="1" applyAlignment="1">
      <alignment horizontal="left" vertical="center"/>
    </xf>
    <xf numFmtId="37" fontId="5" fillId="2" borderId="34" xfId="0" applyNumberFormat="1" applyFont="1" applyFill="1" applyBorder="1" applyAlignment="1" applyProtection="1">
      <alignment vertical="center"/>
      <protection locked="0"/>
    </xf>
    <xf numFmtId="0" fontId="5" fillId="0" borderId="28" xfId="0" applyFont="1" applyBorder="1" applyAlignment="1" applyProtection="1">
      <alignment horizontal="center" vertical="center"/>
      <protection locked="0"/>
    </xf>
    <xf numFmtId="165" fontId="5" fillId="0" borderId="29" xfId="2" applyNumberFormat="1" applyFont="1" applyFill="1" applyBorder="1" applyAlignment="1" applyProtection="1">
      <alignment vertical="center"/>
      <protection locked="0"/>
    </xf>
    <xf numFmtId="0" fontId="5" fillId="0" borderId="40" xfId="0" applyFont="1" applyBorder="1"/>
    <xf numFmtId="0" fontId="5" fillId="0" borderId="35" xfId="0" applyFont="1" applyBorder="1"/>
    <xf numFmtId="37" fontId="5" fillId="0" borderId="1" xfId="0" applyNumberFormat="1" applyFont="1" applyBorder="1" applyProtection="1">
      <protection locked="0"/>
    </xf>
    <xf numFmtId="37" fontId="5" fillId="0" borderId="35" xfId="0" applyNumberFormat="1" applyFont="1" applyBorder="1" applyProtection="1">
      <protection locked="0"/>
    </xf>
    <xf numFmtId="0" fontId="6" fillId="0" borderId="28" xfId="0" applyFont="1" applyBorder="1"/>
    <xf numFmtId="0" fontId="8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right"/>
      <protection locked="0"/>
    </xf>
    <xf numFmtId="37" fontId="5" fillId="0" borderId="21" xfId="0" applyNumberFormat="1" applyFont="1" applyBorder="1" applyProtection="1"/>
    <xf numFmtId="37" fontId="5" fillId="0" borderId="0" xfId="0" applyNumberFormat="1" applyFont="1" applyBorder="1" applyProtection="1"/>
    <xf numFmtId="165" fontId="9" fillId="0" borderId="41" xfId="3" applyNumberFormat="1" applyFont="1" applyFill="1" applyBorder="1" applyProtection="1">
      <protection locked="0"/>
    </xf>
    <xf numFmtId="164" fontId="9" fillId="0" borderId="41" xfId="4" applyNumberFormat="1" applyFont="1" applyFill="1" applyBorder="1" applyProtection="1">
      <protection locked="0"/>
    </xf>
    <xf numFmtId="164" fontId="9" fillId="0" borderId="42" xfId="4" applyNumberFormat="1" applyFont="1" applyFill="1" applyBorder="1" applyProtection="1">
      <protection locked="0"/>
    </xf>
    <xf numFmtId="165" fontId="9" fillId="0" borderId="41" xfId="3" applyNumberFormat="1" applyFont="1" applyBorder="1" applyProtection="1">
      <protection locked="0"/>
    </xf>
    <xf numFmtId="164" fontId="9" fillId="0" borderId="42" xfId="4" applyNumberFormat="1" applyFont="1" applyBorder="1" applyProtection="1">
      <protection locked="0"/>
    </xf>
    <xf numFmtId="164" fontId="9" fillId="0" borderId="41" xfId="4" applyNumberFormat="1" applyFont="1" applyBorder="1" applyProtection="1">
      <protection locked="0"/>
    </xf>
    <xf numFmtId="165" fontId="9" fillId="0" borderId="43" xfId="3" applyNumberFormat="1" applyFont="1" applyBorder="1" applyProtection="1">
      <protection locked="0"/>
    </xf>
    <xf numFmtId="164" fontId="9" fillId="0" borderId="43" xfId="4" applyNumberFormat="1" applyFont="1" applyBorder="1" applyProtection="1">
      <protection locked="0"/>
    </xf>
    <xf numFmtId="165" fontId="9" fillId="0" borderId="44" xfId="3" applyNumberFormat="1" applyFont="1" applyBorder="1" applyProtection="1">
      <protection locked="0"/>
    </xf>
    <xf numFmtId="0" fontId="5" fillId="0" borderId="0" xfId="0" applyFont="1" applyBorder="1" applyAlignment="1">
      <alignment vertical="top" wrapText="1"/>
    </xf>
    <xf numFmtId="0" fontId="6" fillId="0" borderId="0" xfId="0" applyFont="1" applyBorder="1" applyAlignment="1">
      <alignment wrapText="1"/>
    </xf>
    <xf numFmtId="0" fontId="6" fillId="0" borderId="0" xfId="0" applyFont="1" applyBorder="1"/>
    <xf numFmtId="0" fontId="4" fillId="0" borderId="2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</cellXfs>
  <cellStyles count="5">
    <cellStyle name="Comma" xfId="1" builtinId="3"/>
    <cellStyle name="Comma 2" xfId="4"/>
    <cellStyle name="Currency" xfId="2" builtinId="4"/>
    <cellStyle name="Currency 2" xf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tabSelected="1" zoomScaleNormal="100" zoomScaleSheetLayoutView="90" workbookViewId="0"/>
  </sheetViews>
  <sheetFormatPr defaultRowHeight="11.25" x14ac:dyDescent="0.2"/>
  <cols>
    <col min="1" max="1" width="3.140625" style="2" customWidth="1"/>
    <col min="2" max="2" width="4.140625" style="2" customWidth="1"/>
    <col min="3" max="3" width="39.140625" style="2" customWidth="1"/>
    <col min="4" max="6" width="10.42578125" style="2" customWidth="1"/>
    <col min="7" max="7" width="9.7109375" style="2" customWidth="1"/>
    <col min="8" max="8" width="3.28515625" style="2" customWidth="1"/>
    <col min="9" max="16384" width="9.140625" style="3"/>
  </cols>
  <sheetData>
    <row r="1" spans="1:8" x14ac:dyDescent="0.2">
      <c r="A1" s="1" t="s">
        <v>138</v>
      </c>
      <c r="H1" s="69">
        <v>16</v>
      </c>
    </row>
    <row r="2" spans="1:8" ht="4.5" customHeight="1" x14ac:dyDescent="0.2">
      <c r="A2" s="4"/>
      <c r="B2" s="5"/>
      <c r="C2" s="5"/>
      <c r="D2" s="5"/>
      <c r="E2" s="5"/>
      <c r="F2" s="5"/>
      <c r="G2" s="5"/>
      <c r="H2" s="6"/>
    </row>
    <row r="3" spans="1:8" x14ac:dyDescent="0.2">
      <c r="A3" s="137" t="s">
        <v>37</v>
      </c>
      <c r="B3" s="138"/>
      <c r="C3" s="138"/>
      <c r="D3" s="138"/>
      <c r="E3" s="138"/>
      <c r="F3" s="138"/>
      <c r="G3" s="138"/>
      <c r="H3" s="139"/>
    </row>
    <row r="4" spans="1:8" x14ac:dyDescent="0.2">
      <c r="A4" s="140" t="s">
        <v>29</v>
      </c>
      <c r="B4" s="138"/>
      <c r="C4" s="138"/>
      <c r="D4" s="138"/>
      <c r="E4" s="138"/>
      <c r="F4" s="138"/>
      <c r="G4" s="138"/>
      <c r="H4" s="139"/>
    </row>
    <row r="5" spans="1:8" ht="4.5" customHeight="1" x14ac:dyDescent="0.2">
      <c r="A5" s="7"/>
      <c r="B5" s="8"/>
      <c r="C5" s="8"/>
      <c r="D5" s="8"/>
      <c r="E5" s="8"/>
      <c r="F5" s="8"/>
      <c r="G5" s="8"/>
      <c r="H5" s="9"/>
    </row>
    <row r="6" spans="1:8" ht="10.7" customHeight="1" x14ac:dyDescent="0.2">
      <c r="A6" s="10" t="s">
        <v>25</v>
      </c>
      <c r="B6" s="134" t="s">
        <v>35</v>
      </c>
      <c r="C6" s="136"/>
      <c r="D6" s="8"/>
      <c r="E6" s="11" t="s">
        <v>38</v>
      </c>
      <c r="F6" s="12"/>
      <c r="G6" s="13"/>
      <c r="H6" s="9"/>
    </row>
    <row r="7" spans="1:8" ht="10.7" customHeight="1" x14ac:dyDescent="0.2">
      <c r="A7" s="14"/>
      <c r="B7" s="136"/>
      <c r="C7" s="136"/>
      <c r="D7" s="15" t="s">
        <v>20</v>
      </c>
      <c r="E7" s="16"/>
      <c r="F7" s="17" t="s">
        <v>1</v>
      </c>
      <c r="G7" s="18"/>
      <c r="H7" s="9"/>
    </row>
    <row r="8" spans="1:8" ht="10.7" customHeight="1" x14ac:dyDescent="0.2">
      <c r="A8" s="14"/>
      <c r="B8" s="136"/>
      <c r="C8" s="136"/>
      <c r="D8" s="18" t="s">
        <v>40</v>
      </c>
      <c r="E8" s="18"/>
      <c r="F8" s="19" t="s">
        <v>21</v>
      </c>
      <c r="G8" s="18"/>
      <c r="H8" s="9"/>
    </row>
    <row r="9" spans="1:8" ht="10.7" customHeight="1" x14ac:dyDescent="0.2">
      <c r="A9" s="10" t="s">
        <v>26</v>
      </c>
      <c r="B9" s="134" t="s">
        <v>48</v>
      </c>
      <c r="C9" s="134"/>
      <c r="D9" s="18" t="s">
        <v>39</v>
      </c>
      <c r="E9" s="18"/>
      <c r="F9" s="19" t="s">
        <v>22</v>
      </c>
      <c r="G9" s="18"/>
      <c r="H9" s="9"/>
    </row>
    <row r="10" spans="1:8" ht="10.7" customHeight="1" x14ac:dyDescent="0.2">
      <c r="A10" s="14"/>
      <c r="B10" s="135"/>
      <c r="C10" s="135"/>
      <c r="D10" s="18" t="s">
        <v>41</v>
      </c>
      <c r="E10" s="18"/>
      <c r="F10" s="19" t="s">
        <v>23</v>
      </c>
      <c r="G10" s="18"/>
      <c r="H10" s="9"/>
    </row>
    <row r="11" spans="1:8" ht="10.7" customHeight="1" x14ac:dyDescent="0.2">
      <c r="A11" s="10" t="s">
        <v>24</v>
      </c>
      <c r="B11" s="134" t="s">
        <v>36</v>
      </c>
      <c r="C11" s="135"/>
      <c r="D11" s="18"/>
      <c r="E11" s="18"/>
      <c r="F11" s="18"/>
      <c r="G11" s="18"/>
      <c r="H11" s="9"/>
    </row>
    <row r="12" spans="1:8" ht="10.7" customHeight="1" x14ac:dyDescent="0.2">
      <c r="A12" s="7"/>
      <c r="B12" s="135"/>
      <c r="C12" s="135"/>
      <c r="D12" s="15"/>
      <c r="E12" s="15"/>
      <c r="F12" s="17" t="s">
        <v>2</v>
      </c>
      <c r="G12" s="18"/>
      <c r="H12" s="9"/>
    </row>
    <row r="13" spans="1:8" ht="10.7" customHeight="1" x14ac:dyDescent="0.2">
      <c r="A13" s="7"/>
      <c r="B13" s="135"/>
      <c r="C13" s="135"/>
      <c r="D13" s="18" t="s">
        <v>42</v>
      </c>
      <c r="E13" s="18"/>
      <c r="F13" s="19" t="s">
        <v>45</v>
      </c>
      <c r="G13" s="18"/>
      <c r="H13" s="9"/>
    </row>
    <row r="14" spans="1:8" ht="10.7" customHeight="1" x14ac:dyDescent="0.2">
      <c r="A14" s="10" t="s">
        <v>27</v>
      </c>
      <c r="B14" s="134" t="s">
        <v>3</v>
      </c>
      <c r="C14" s="135"/>
      <c r="D14" s="18" t="s">
        <v>43</v>
      </c>
      <c r="E14" s="18"/>
      <c r="F14" s="19" t="s">
        <v>46</v>
      </c>
      <c r="G14" s="18"/>
      <c r="H14" s="9"/>
    </row>
    <row r="15" spans="1:8" ht="10.7" customHeight="1" x14ac:dyDescent="0.2">
      <c r="A15" s="20"/>
      <c r="B15" s="135"/>
      <c r="C15" s="135"/>
      <c r="D15" s="18" t="s">
        <v>44</v>
      </c>
      <c r="E15" s="18"/>
      <c r="F15" s="19" t="s">
        <v>47</v>
      </c>
      <c r="G15" s="18"/>
      <c r="H15" s="9"/>
    </row>
    <row r="16" spans="1:8" ht="10.7" customHeight="1" x14ac:dyDescent="0.2">
      <c r="A16" s="73" t="s">
        <v>4</v>
      </c>
      <c r="B16" s="74" t="s">
        <v>5</v>
      </c>
      <c r="C16" s="74" t="s">
        <v>8</v>
      </c>
      <c r="D16" s="61" t="s">
        <v>30</v>
      </c>
      <c r="E16" s="42" t="s">
        <v>30</v>
      </c>
      <c r="F16" s="42" t="s">
        <v>33</v>
      </c>
      <c r="G16" s="42" t="s">
        <v>135</v>
      </c>
      <c r="H16" s="61" t="s">
        <v>4</v>
      </c>
    </row>
    <row r="17" spans="1:8" ht="10.7" customHeight="1" x14ac:dyDescent="0.2">
      <c r="A17" s="24" t="s">
        <v>6</v>
      </c>
      <c r="B17" s="25" t="s">
        <v>7</v>
      </c>
      <c r="C17" s="28"/>
      <c r="D17" s="26" t="s">
        <v>31</v>
      </c>
      <c r="E17" s="27" t="s">
        <v>32</v>
      </c>
      <c r="F17" s="27" t="s">
        <v>34</v>
      </c>
      <c r="G17" s="27" t="s">
        <v>136</v>
      </c>
      <c r="H17" s="26" t="s">
        <v>6</v>
      </c>
    </row>
    <row r="18" spans="1:8" ht="10.7" customHeight="1" x14ac:dyDescent="0.2">
      <c r="A18" s="24"/>
      <c r="B18" s="25"/>
      <c r="C18" s="25"/>
      <c r="D18" s="26"/>
      <c r="E18" s="27"/>
      <c r="F18" s="27" t="s">
        <v>17</v>
      </c>
      <c r="G18" s="27" t="s">
        <v>137</v>
      </c>
      <c r="H18" s="26"/>
    </row>
    <row r="19" spans="1:8" ht="10.7" customHeight="1" thickBot="1" x14ac:dyDescent="0.25">
      <c r="A19" s="29"/>
      <c r="B19" s="30"/>
      <c r="C19" s="30" t="s">
        <v>9</v>
      </c>
      <c r="D19" s="26" t="s">
        <v>15</v>
      </c>
      <c r="E19" s="31" t="s">
        <v>16</v>
      </c>
      <c r="F19" s="27" t="s">
        <v>18</v>
      </c>
      <c r="G19" s="27" t="s">
        <v>19</v>
      </c>
      <c r="H19" s="32"/>
    </row>
    <row r="20" spans="1:8" ht="10.7" customHeight="1" x14ac:dyDescent="0.2">
      <c r="A20" s="75"/>
      <c r="B20" s="76"/>
      <c r="C20" s="77" t="s">
        <v>10</v>
      </c>
      <c r="D20" s="78"/>
      <c r="E20" s="79"/>
      <c r="F20" s="80"/>
      <c r="G20" s="81"/>
      <c r="H20" s="82"/>
    </row>
    <row r="21" spans="1:8" ht="10.7" customHeight="1" x14ac:dyDescent="0.2">
      <c r="A21" s="75"/>
      <c r="B21" s="76"/>
      <c r="C21" s="77" t="s">
        <v>11</v>
      </c>
      <c r="D21" s="83"/>
      <c r="E21" s="79"/>
      <c r="F21" s="84"/>
      <c r="G21" s="85"/>
      <c r="H21" s="82"/>
    </row>
    <row r="22" spans="1:8" ht="10.7" customHeight="1" x14ac:dyDescent="0.2">
      <c r="A22" s="75"/>
      <c r="B22" s="76"/>
      <c r="C22" s="77" t="s">
        <v>12</v>
      </c>
      <c r="D22" s="83"/>
      <c r="E22" s="79"/>
      <c r="F22" s="84"/>
      <c r="G22" s="85"/>
      <c r="H22" s="82"/>
    </row>
    <row r="23" spans="1:8" ht="10.7" customHeight="1" x14ac:dyDescent="0.2">
      <c r="A23" s="86">
        <v>1</v>
      </c>
      <c r="B23" s="87"/>
      <c r="C23" s="88" t="s">
        <v>72</v>
      </c>
      <c r="D23" s="89">
        <v>11332836</v>
      </c>
      <c r="E23" s="89">
        <v>12247014</v>
      </c>
      <c r="F23" s="90">
        <f>D23</f>
        <v>11332836</v>
      </c>
      <c r="G23" s="91"/>
      <c r="H23" s="92">
        <v>1</v>
      </c>
    </row>
    <row r="24" spans="1:8" ht="10.7" customHeight="1" x14ac:dyDescent="0.2">
      <c r="A24" s="86">
        <v>2</v>
      </c>
      <c r="B24" s="87"/>
      <c r="C24" s="88" t="s">
        <v>73</v>
      </c>
      <c r="D24" s="93">
        <v>0</v>
      </c>
      <c r="E24" s="93">
        <v>0</v>
      </c>
      <c r="F24" s="94">
        <f t="shared" ref="F24:F31" si="0">D24</f>
        <v>0</v>
      </c>
      <c r="G24" s="91"/>
      <c r="H24" s="92">
        <v>2</v>
      </c>
    </row>
    <row r="25" spans="1:8" ht="10.7" customHeight="1" x14ac:dyDescent="0.2">
      <c r="A25" s="86">
        <v>3</v>
      </c>
      <c r="B25" s="87"/>
      <c r="C25" s="88" t="s">
        <v>74</v>
      </c>
      <c r="D25" s="93">
        <v>0</v>
      </c>
      <c r="E25" s="93">
        <v>0</v>
      </c>
      <c r="F25" s="94">
        <f t="shared" si="0"/>
        <v>0</v>
      </c>
      <c r="G25" s="91"/>
      <c r="H25" s="92">
        <v>3</v>
      </c>
    </row>
    <row r="26" spans="1:8" ht="10.7" customHeight="1" x14ac:dyDescent="0.2">
      <c r="A26" s="86">
        <v>4</v>
      </c>
      <c r="B26" s="87"/>
      <c r="C26" s="88" t="s">
        <v>75</v>
      </c>
      <c r="D26" s="93">
        <v>-128555</v>
      </c>
      <c r="E26" s="93">
        <v>-132192</v>
      </c>
      <c r="F26" s="94">
        <f>D26</f>
        <v>-128555</v>
      </c>
      <c r="G26" s="91"/>
      <c r="H26" s="92">
        <v>4</v>
      </c>
    </row>
    <row r="27" spans="1:8" ht="10.7" customHeight="1" x14ac:dyDescent="0.2">
      <c r="A27" s="86">
        <v>5</v>
      </c>
      <c r="B27" s="87"/>
      <c r="C27" s="88" t="s">
        <v>76</v>
      </c>
      <c r="D27" s="93">
        <v>0</v>
      </c>
      <c r="E27" s="93">
        <v>0</v>
      </c>
      <c r="F27" s="94">
        <f t="shared" si="0"/>
        <v>0</v>
      </c>
      <c r="G27" s="91"/>
      <c r="H27" s="92">
        <v>5</v>
      </c>
    </row>
    <row r="28" spans="1:8" ht="10.7" customHeight="1" x14ac:dyDescent="0.2">
      <c r="A28" s="86">
        <v>6</v>
      </c>
      <c r="B28" s="87"/>
      <c r="C28" s="88" t="s">
        <v>77</v>
      </c>
      <c r="D28" s="93">
        <v>68637</v>
      </c>
      <c r="E28" s="93">
        <v>55295</v>
      </c>
      <c r="F28" s="94">
        <f t="shared" si="0"/>
        <v>68637</v>
      </c>
      <c r="G28" s="91"/>
      <c r="H28" s="92">
        <v>6</v>
      </c>
    </row>
    <row r="29" spans="1:8" ht="10.7" customHeight="1" x14ac:dyDescent="0.2">
      <c r="A29" s="86">
        <v>7</v>
      </c>
      <c r="B29" s="87"/>
      <c r="C29" s="88" t="s">
        <v>78</v>
      </c>
      <c r="D29" s="93">
        <v>213333</v>
      </c>
      <c r="E29" s="93">
        <v>172287</v>
      </c>
      <c r="F29" s="94">
        <f t="shared" si="0"/>
        <v>213333</v>
      </c>
      <c r="G29" s="91"/>
      <c r="H29" s="92">
        <v>7</v>
      </c>
    </row>
    <row r="30" spans="1:8" ht="10.7" customHeight="1" x14ac:dyDescent="0.2">
      <c r="A30" s="86">
        <v>8</v>
      </c>
      <c r="B30" s="87"/>
      <c r="C30" s="88" t="s">
        <v>79</v>
      </c>
      <c r="D30" s="93">
        <v>0</v>
      </c>
      <c r="E30" s="93">
        <v>0</v>
      </c>
      <c r="F30" s="94">
        <f t="shared" si="0"/>
        <v>0</v>
      </c>
      <c r="G30" s="91"/>
      <c r="H30" s="92">
        <v>8</v>
      </c>
    </row>
    <row r="31" spans="1:8" ht="10.7" customHeight="1" x14ac:dyDescent="0.2">
      <c r="A31" s="86">
        <v>9</v>
      </c>
      <c r="B31" s="87"/>
      <c r="C31" s="88" t="s">
        <v>80</v>
      </c>
      <c r="D31" s="93">
        <v>0</v>
      </c>
      <c r="E31" s="93">
        <v>0</v>
      </c>
      <c r="F31" s="94">
        <f t="shared" si="0"/>
        <v>0</v>
      </c>
      <c r="G31" s="91"/>
      <c r="H31" s="92">
        <v>9</v>
      </c>
    </row>
    <row r="32" spans="1:8" ht="10.7" customHeight="1" x14ac:dyDescent="0.2">
      <c r="A32" s="75"/>
      <c r="B32" s="76"/>
      <c r="C32" s="95" t="s">
        <v>50</v>
      </c>
      <c r="D32" s="96"/>
      <c r="E32" s="96"/>
      <c r="F32" s="97"/>
      <c r="G32" s="98"/>
      <c r="H32" s="99"/>
    </row>
    <row r="33" spans="1:8" ht="10.7" customHeight="1" x14ac:dyDescent="0.2">
      <c r="A33" s="86">
        <v>10</v>
      </c>
      <c r="B33" s="87"/>
      <c r="C33" s="100" t="s">
        <v>51</v>
      </c>
      <c r="D33" s="93">
        <f>SUM(D23:D31)</f>
        <v>11486251</v>
      </c>
      <c r="E33" s="93">
        <f>SUM(E23:E31)</f>
        <v>12342404</v>
      </c>
      <c r="F33" s="94">
        <f>SUM(F23:F31)</f>
        <v>11486251</v>
      </c>
      <c r="G33" s="91"/>
      <c r="H33" s="92">
        <v>10</v>
      </c>
    </row>
    <row r="34" spans="1:8" ht="10.7" customHeight="1" x14ac:dyDescent="0.2">
      <c r="A34" s="75"/>
      <c r="B34" s="76"/>
      <c r="C34" s="95" t="s">
        <v>67</v>
      </c>
      <c r="D34" s="101"/>
      <c r="E34" s="101"/>
      <c r="F34" s="97"/>
      <c r="G34" s="98"/>
      <c r="H34" s="99"/>
    </row>
    <row r="35" spans="1:8" ht="10.7" customHeight="1" x14ac:dyDescent="0.2">
      <c r="A35" s="86">
        <v>11</v>
      </c>
      <c r="B35" s="87"/>
      <c r="C35" s="100" t="s">
        <v>52</v>
      </c>
      <c r="D35" s="102">
        <v>0</v>
      </c>
      <c r="E35" s="102">
        <v>0</v>
      </c>
      <c r="F35" s="94">
        <v>0</v>
      </c>
      <c r="G35" s="91" t="s">
        <v>0</v>
      </c>
      <c r="H35" s="92">
        <v>11</v>
      </c>
    </row>
    <row r="36" spans="1:8" ht="10.7" customHeight="1" x14ac:dyDescent="0.2">
      <c r="A36" s="75"/>
      <c r="B36" s="76"/>
      <c r="C36" s="95" t="s">
        <v>133</v>
      </c>
      <c r="D36" s="101"/>
      <c r="E36" s="101"/>
      <c r="F36" s="97"/>
      <c r="G36" s="98"/>
      <c r="H36" s="99"/>
    </row>
    <row r="37" spans="1:8" ht="10.7" customHeight="1" x14ac:dyDescent="0.2">
      <c r="A37" s="86">
        <v>12</v>
      </c>
      <c r="B37" s="87"/>
      <c r="C37" s="100" t="s">
        <v>134</v>
      </c>
      <c r="D37" s="102">
        <v>0</v>
      </c>
      <c r="E37" s="102">
        <v>0</v>
      </c>
      <c r="F37" s="94">
        <v>0</v>
      </c>
      <c r="G37" s="91" t="s">
        <v>0</v>
      </c>
      <c r="H37" s="92">
        <v>12</v>
      </c>
    </row>
    <row r="38" spans="1:8" ht="10.7" customHeight="1" x14ac:dyDescent="0.2">
      <c r="A38" s="86">
        <v>13</v>
      </c>
      <c r="B38" s="87"/>
      <c r="C38" s="100" t="s">
        <v>49</v>
      </c>
      <c r="D38" s="89">
        <f t="shared" ref="D38:E38" si="1">SUM(D33:D37)</f>
        <v>11486251</v>
      </c>
      <c r="E38" s="89">
        <f t="shared" si="1"/>
        <v>12342404</v>
      </c>
      <c r="F38" s="90">
        <f>SUM(F33:F37)</f>
        <v>11486251</v>
      </c>
      <c r="G38" s="91"/>
      <c r="H38" s="92">
        <v>13</v>
      </c>
    </row>
    <row r="39" spans="1:8" ht="10.7" customHeight="1" x14ac:dyDescent="0.2">
      <c r="A39" s="86">
        <v>14</v>
      </c>
      <c r="B39" s="87"/>
      <c r="C39" s="88" t="s">
        <v>81</v>
      </c>
      <c r="D39" s="93">
        <v>8810125</v>
      </c>
      <c r="E39" s="93">
        <v>9460477</v>
      </c>
      <c r="F39" s="94">
        <f>D39</f>
        <v>8810125</v>
      </c>
      <c r="G39" s="91" t="s">
        <v>0</v>
      </c>
      <c r="H39" s="92">
        <v>14</v>
      </c>
    </row>
    <row r="40" spans="1:8" ht="10.7" customHeight="1" thickBot="1" x14ac:dyDescent="0.25">
      <c r="A40" s="86">
        <v>15</v>
      </c>
      <c r="B40" s="87"/>
      <c r="C40" s="100" t="s">
        <v>68</v>
      </c>
      <c r="D40" s="89">
        <f t="shared" ref="D40:E40" si="2">(D38-D39)</f>
        <v>2676126</v>
      </c>
      <c r="E40" s="89">
        <f t="shared" si="2"/>
        <v>2881927</v>
      </c>
      <c r="F40" s="103">
        <f>(F38-F39)</f>
        <v>2676126</v>
      </c>
      <c r="G40" s="104" t="s">
        <v>0</v>
      </c>
      <c r="H40" s="92">
        <v>15</v>
      </c>
    </row>
    <row r="41" spans="1:8" ht="10.7" customHeight="1" x14ac:dyDescent="0.2">
      <c r="A41" s="75"/>
      <c r="B41" s="76"/>
      <c r="C41" s="77" t="s">
        <v>28</v>
      </c>
      <c r="D41" s="105"/>
      <c r="E41" s="105"/>
      <c r="F41" s="106"/>
      <c r="G41" s="106"/>
      <c r="H41" s="99"/>
    </row>
    <row r="42" spans="1:8" ht="10.7" customHeight="1" x14ac:dyDescent="0.2">
      <c r="A42" s="86">
        <v>16</v>
      </c>
      <c r="B42" s="87"/>
      <c r="C42" s="88" t="s">
        <v>53</v>
      </c>
      <c r="D42" s="89">
        <v>0</v>
      </c>
      <c r="E42" s="89">
        <v>0</v>
      </c>
      <c r="F42" s="107"/>
      <c r="G42" s="107"/>
      <c r="H42" s="92">
        <v>16</v>
      </c>
    </row>
    <row r="43" spans="1:8" ht="10.7" customHeight="1" x14ac:dyDescent="0.2">
      <c r="A43" s="86">
        <v>17</v>
      </c>
      <c r="B43" s="87"/>
      <c r="C43" s="88" t="s">
        <v>69</v>
      </c>
      <c r="D43" s="93">
        <v>36524</v>
      </c>
      <c r="E43" s="93">
        <v>34380</v>
      </c>
      <c r="F43" s="107"/>
      <c r="G43" s="107"/>
      <c r="H43" s="92">
        <v>17</v>
      </c>
    </row>
    <row r="44" spans="1:8" ht="10.7" customHeight="1" x14ac:dyDescent="0.2">
      <c r="A44" s="86">
        <v>18</v>
      </c>
      <c r="B44" s="87"/>
      <c r="C44" s="88" t="s">
        <v>82</v>
      </c>
      <c r="D44" s="93">
        <v>0</v>
      </c>
      <c r="E44" s="93">
        <v>0</v>
      </c>
      <c r="F44" s="107"/>
      <c r="G44" s="107"/>
      <c r="H44" s="92">
        <v>18</v>
      </c>
    </row>
    <row r="45" spans="1:8" ht="10.7" customHeight="1" x14ac:dyDescent="0.2">
      <c r="A45" s="86">
        <v>19</v>
      </c>
      <c r="B45" s="87"/>
      <c r="C45" s="88" t="s">
        <v>54</v>
      </c>
      <c r="D45" s="93">
        <v>16551</v>
      </c>
      <c r="E45" s="93">
        <v>14917</v>
      </c>
      <c r="F45" s="107"/>
      <c r="G45" s="107"/>
      <c r="H45" s="92">
        <v>19</v>
      </c>
    </row>
    <row r="46" spans="1:8" ht="10.7" customHeight="1" x14ac:dyDescent="0.2">
      <c r="A46" s="86">
        <v>20</v>
      </c>
      <c r="B46" s="87"/>
      <c r="C46" s="88" t="s">
        <v>83</v>
      </c>
      <c r="D46" s="93">
        <v>49741</v>
      </c>
      <c r="E46" s="93">
        <v>48661</v>
      </c>
      <c r="F46" s="107"/>
      <c r="G46" s="107"/>
      <c r="H46" s="92">
        <v>20</v>
      </c>
    </row>
    <row r="47" spans="1:8" ht="10.7" customHeight="1" x14ac:dyDescent="0.2">
      <c r="A47" s="86">
        <v>21</v>
      </c>
      <c r="B47" s="87"/>
      <c r="C47" s="88" t="s">
        <v>57</v>
      </c>
      <c r="D47" s="93">
        <v>0</v>
      </c>
      <c r="E47" s="93">
        <v>0</v>
      </c>
      <c r="F47" s="107"/>
      <c r="G47" s="107"/>
      <c r="H47" s="92">
        <v>21</v>
      </c>
    </row>
    <row r="48" spans="1:8" ht="10.7" customHeight="1" x14ac:dyDescent="0.2">
      <c r="A48" s="86">
        <v>22</v>
      </c>
      <c r="B48" s="87"/>
      <c r="C48" s="88" t="s">
        <v>58</v>
      </c>
      <c r="D48" s="93">
        <v>5576</v>
      </c>
      <c r="E48" s="93">
        <v>5391</v>
      </c>
      <c r="F48" s="107"/>
      <c r="G48" s="107"/>
      <c r="H48" s="92">
        <v>22</v>
      </c>
    </row>
    <row r="49" spans="1:8" ht="10.7" customHeight="1" x14ac:dyDescent="0.2">
      <c r="A49" s="86">
        <v>23</v>
      </c>
      <c r="B49" s="87"/>
      <c r="C49" s="88" t="s">
        <v>55</v>
      </c>
      <c r="D49" s="93">
        <v>0</v>
      </c>
      <c r="E49" s="93">
        <v>0</v>
      </c>
      <c r="F49" s="107"/>
      <c r="G49" s="107"/>
      <c r="H49" s="92">
        <v>23</v>
      </c>
    </row>
    <row r="50" spans="1:8" ht="10.7" customHeight="1" x14ac:dyDescent="0.2">
      <c r="A50" s="86">
        <v>24</v>
      </c>
      <c r="B50" s="87"/>
      <c r="C50" s="88" t="s">
        <v>70</v>
      </c>
      <c r="D50" s="93">
        <v>109363</v>
      </c>
      <c r="E50" s="93">
        <v>16647</v>
      </c>
      <c r="F50" s="107"/>
      <c r="G50" s="107"/>
      <c r="H50" s="92">
        <v>24</v>
      </c>
    </row>
    <row r="51" spans="1:8" ht="10.7" customHeight="1" x14ac:dyDescent="0.2">
      <c r="A51" s="75"/>
      <c r="B51" s="76"/>
      <c r="C51" s="108" t="s">
        <v>56</v>
      </c>
      <c r="D51" s="96"/>
      <c r="E51" s="96"/>
      <c r="F51" s="106"/>
      <c r="G51" s="106"/>
      <c r="H51" s="99"/>
    </row>
    <row r="52" spans="1:8" ht="10.7" customHeight="1" x14ac:dyDescent="0.2">
      <c r="A52" s="86">
        <v>25</v>
      </c>
      <c r="B52" s="87"/>
      <c r="C52" s="100" t="s">
        <v>59</v>
      </c>
      <c r="D52" s="93">
        <v>35429</v>
      </c>
      <c r="E52" s="93">
        <v>24462</v>
      </c>
      <c r="F52" s="107"/>
      <c r="G52" s="107"/>
      <c r="H52" s="92">
        <v>25</v>
      </c>
    </row>
    <row r="53" spans="1:8" ht="10.7" customHeight="1" x14ac:dyDescent="0.2">
      <c r="A53" s="86">
        <v>26</v>
      </c>
      <c r="B53" s="87"/>
      <c r="C53" s="100" t="s">
        <v>60</v>
      </c>
      <c r="D53" s="93">
        <v>14374</v>
      </c>
      <c r="E53" s="93">
        <v>21546</v>
      </c>
      <c r="F53" s="107"/>
      <c r="G53" s="107"/>
      <c r="H53" s="92">
        <v>26</v>
      </c>
    </row>
    <row r="54" spans="1:8" ht="10.7" customHeight="1" x14ac:dyDescent="0.2">
      <c r="A54" s="86">
        <v>27</v>
      </c>
      <c r="B54" s="87"/>
      <c r="C54" s="100" t="s">
        <v>84</v>
      </c>
      <c r="D54" s="89">
        <f>SUM(D42:D53)</f>
        <v>267558</v>
      </c>
      <c r="E54" s="89">
        <f>SUM(E42:E53)</f>
        <v>166004</v>
      </c>
      <c r="F54" s="107"/>
      <c r="G54" s="107"/>
      <c r="H54" s="92">
        <v>27</v>
      </c>
    </row>
    <row r="55" spans="1:8" ht="10.7" customHeight="1" x14ac:dyDescent="0.2">
      <c r="A55" s="86">
        <v>28</v>
      </c>
      <c r="B55" s="87"/>
      <c r="C55" s="100" t="s">
        <v>85</v>
      </c>
      <c r="D55" s="89">
        <f>D40+D54</f>
        <v>2943684</v>
      </c>
      <c r="E55" s="89">
        <f>E40+E54</f>
        <v>3047931</v>
      </c>
      <c r="F55" s="107"/>
      <c r="G55" s="107"/>
      <c r="H55" s="92">
        <v>28</v>
      </c>
    </row>
    <row r="56" spans="1:8" ht="10.7" customHeight="1" x14ac:dyDescent="0.2">
      <c r="A56" s="75"/>
      <c r="B56" s="76"/>
      <c r="C56" s="77" t="s">
        <v>13</v>
      </c>
      <c r="D56" s="96"/>
      <c r="E56" s="96"/>
      <c r="F56" s="106"/>
      <c r="G56" s="106"/>
      <c r="H56" s="99"/>
    </row>
    <row r="57" spans="1:8" ht="10.7" customHeight="1" x14ac:dyDescent="0.2">
      <c r="A57" s="86">
        <v>29</v>
      </c>
      <c r="B57" s="87"/>
      <c r="C57" s="88" t="s">
        <v>61</v>
      </c>
      <c r="D57" s="93">
        <v>27500</v>
      </c>
      <c r="E57" s="93">
        <v>29724</v>
      </c>
      <c r="F57" s="107"/>
      <c r="G57" s="107"/>
      <c r="H57" s="92">
        <v>29</v>
      </c>
    </row>
    <row r="58" spans="1:8" ht="10.7" customHeight="1" x14ac:dyDescent="0.2">
      <c r="A58" s="86">
        <v>30</v>
      </c>
      <c r="B58" s="87"/>
      <c r="C58" s="88" t="s">
        <v>86</v>
      </c>
      <c r="D58" s="93">
        <v>0</v>
      </c>
      <c r="E58" s="93">
        <v>0</v>
      </c>
      <c r="F58" s="107"/>
      <c r="G58" s="107"/>
      <c r="H58" s="92">
        <v>30</v>
      </c>
    </row>
    <row r="59" spans="1:8" ht="10.7" customHeight="1" x14ac:dyDescent="0.2">
      <c r="A59" s="86">
        <v>31</v>
      </c>
      <c r="B59" s="87"/>
      <c r="C59" s="88" t="s">
        <v>87</v>
      </c>
      <c r="D59" s="93">
        <v>0</v>
      </c>
      <c r="E59" s="93">
        <v>0</v>
      </c>
      <c r="F59" s="107"/>
      <c r="G59" s="107"/>
      <c r="H59" s="92">
        <v>31</v>
      </c>
    </row>
    <row r="60" spans="1:8" ht="10.7" customHeight="1" x14ac:dyDescent="0.2">
      <c r="A60" s="86">
        <v>32</v>
      </c>
      <c r="B60" s="87"/>
      <c r="C60" s="88" t="s">
        <v>62</v>
      </c>
      <c r="D60" s="93">
        <v>0</v>
      </c>
      <c r="E60" s="93">
        <v>0</v>
      </c>
      <c r="F60" s="107"/>
      <c r="G60" s="107"/>
      <c r="H60" s="92">
        <v>32</v>
      </c>
    </row>
    <row r="61" spans="1:8" ht="10.7" customHeight="1" x14ac:dyDescent="0.2">
      <c r="A61" s="86">
        <v>33</v>
      </c>
      <c r="B61" s="87"/>
      <c r="C61" s="88" t="s">
        <v>63</v>
      </c>
      <c r="D61" s="93">
        <v>0</v>
      </c>
      <c r="E61" s="93">
        <v>0</v>
      </c>
      <c r="F61" s="107"/>
      <c r="G61" s="107"/>
      <c r="H61" s="92">
        <v>33</v>
      </c>
    </row>
    <row r="62" spans="1:8" ht="10.7" customHeight="1" x14ac:dyDescent="0.2">
      <c r="A62" s="86">
        <v>34</v>
      </c>
      <c r="B62" s="87"/>
      <c r="C62" s="88" t="s">
        <v>71</v>
      </c>
      <c r="D62" s="93">
        <v>56015</v>
      </c>
      <c r="E62" s="93">
        <v>89397</v>
      </c>
      <c r="F62" s="107"/>
      <c r="G62" s="107"/>
      <c r="H62" s="92">
        <v>34</v>
      </c>
    </row>
    <row r="63" spans="1:8" ht="10.7" customHeight="1" x14ac:dyDescent="0.2">
      <c r="A63" s="86">
        <v>35</v>
      </c>
      <c r="B63" s="87"/>
      <c r="C63" s="88" t="s">
        <v>64</v>
      </c>
      <c r="D63" s="93">
        <v>0</v>
      </c>
      <c r="E63" s="93">
        <v>0</v>
      </c>
      <c r="F63" s="107"/>
      <c r="G63" s="107"/>
      <c r="H63" s="92">
        <v>35</v>
      </c>
    </row>
    <row r="64" spans="1:8" ht="10.7" customHeight="1" x14ac:dyDescent="0.2">
      <c r="A64" s="75">
        <v>36</v>
      </c>
      <c r="B64" s="76"/>
      <c r="C64" s="108" t="s">
        <v>65</v>
      </c>
      <c r="D64" s="109">
        <f>SUM(D57:D63)</f>
        <v>83515</v>
      </c>
      <c r="E64" s="109">
        <f>SUM(E57:E63)</f>
        <v>119121</v>
      </c>
      <c r="F64" s="106"/>
      <c r="G64" s="106"/>
      <c r="H64" s="99">
        <v>36</v>
      </c>
    </row>
    <row r="65" spans="1:8" ht="10.7" customHeight="1" thickBot="1" x14ac:dyDescent="0.25">
      <c r="A65" s="110">
        <v>37</v>
      </c>
      <c r="B65" s="111"/>
      <c r="C65" s="112" t="s">
        <v>66</v>
      </c>
      <c r="D65" s="115">
        <f>D55-D64</f>
        <v>2860169</v>
      </c>
      <c r="E65" s="115">
        <f>E55-E64</f>
        <v>2928810</v>
      </c>
      <c r="F65" s="113"/>
      <c r="G65" s="113"/>
      <c r="H65" s="114">
        <v>37</v>
      </c>
    </row>
    <row r="66" spans="1:8" x14ac:dyDescent="0.2">
      <c r="A66" s="116"/>
      <c r="B66" s="117"/>
      <c r="C66" s="117"/>
      <c r="D66" s="118"/>
      <c r="E66" s="119"/>
      <c r="F66" s="119"/>
      <c r="G66" s="119"/>
      <c r="H66" s="120"/>
    </row>
    <row r="67" spans="1:8" x14ac:dyDescent="0.2">
      <c r="A67" s="1" t="s">
        <v>14</v>
      </c>
      <c r="D67" s="37"/>
      <c r="E67" s="37"/>
      <c r="F67" s="37"/>
      <c r="G67" s="37"/>
    </row>
    <row r="68" spans="1:8" x14ac:dyDescent="0.2">
      <c r="D68" s="37"/>
      <c r="E68" s="37"/>
      <c r="F68" s="37"/>
      <c r="G68" s="37"/>
      <c r="H68" s="38"/>
    </row>
    <row r="69" spans="1:8" x14ac:dyDescent="0.2">
      <c r="D69" s="37"/>
      <c r="E69" s="37"/>
      <c r="F69" s="37"/>
      <c r="G69" s="37"/>
      <c r="H69" s="38"/>
    </row>
    <row r="70" spans="1:8" x14ac:dyDescent="0.2">
      <c r="D70" s="37"/>
      <c r="E70" s="37"/>
      <c r="F70" s="37"/>
      <c r="G70" s="37"/>
      <c r="H70" s="38"/>
    </row>
    <row r="71" spans="1:8" x14ac:dyDescent="0.2">
      <c r="D71" s="37"/>
      <c r="E71" s="37"/>
      <c r="F71" s="37"/>
      <c r="G71" s="37"/>
      <c r="H71" s="38"/>
    </row>
    <row r="72" spans="1:8" x14ac:dyDescent="0.2">
      <c r="D72" s="37"/>
      <c r="E72" s="37"/>
      <c r="F72" s="37"/>
      <c r="G72" s="37"/>
      <c r="H72" s="38"/>
    </row>
    <row r="73" spans="1:8" x14ac:dyDescent="0.2">
      <c r="D73" s="37"/>
      <c r="E73" s="37"/>
      <c r="F73" s="37"/>
      <c r="G73" s="37"/>
      <c r="H73" s="38"/>
    </row>
    <row r="74" spans="1:8" x14ac:dyDescent="0.2">
      <c r="D74" s="37"/>
      <c r="E74" s="37"/>
      <c r="F74" s="37"/>
      <c r="G74" s="37"/>
      <c r="H74" s="38"/>
    </row>
    <row r="75" spans="1:8" x14ac:dyDescent="0.2">
      <c r="D75" s="39"/>
      <c r="E75" s="39"/>
      <c r="F75" s="39"/>
      <c r="G75" s="39"/>
      <c r="H75" s="38"/>
    </row>
    <row r="76" spans="1:8" x14ac:dyDescent="0.2">
      <c r="D76" s="39"/>
      <c r="E76" s="39"/>
      <c r="F76" s="39"/>
      <c r="G76" s="39"/>
      <c r="H76" s="38"/>
    </row>
    <row r="77" spans="1:8" x14ac:dyDescent="0.2">
      <c r="D77" s="39"/>
      <c r="E77" s="39"/>
      <c r="F77" s="39"/>
      <c r="G77" s="39"/>
      <c r="H77" s="38"/>
    </row>
    <row r="78" spans="1:8" x14ac:dyDescent="0.2">
      <c r="D78" s="39"/>
      <c r="E78" s="39"/>
      <c r="F78" s="39"/>
      <c r="G78" s="39"/>
      <c r="H78" s="38"/>
    </row>
    <row r="79" spans="1:8" x14ac:dyDescent="0.2">
      <c r="D79" s="39"/>
      <c r="E79" s="39"/>
      <c r="F79" s="39"/>
      <c r="G79" s="39"/>
      <c r="H79" s="38"/>
    </row>
    <row r="80" spans="1:8" x14ac:dyDescent="0.2">
      <c r="D80" s="39"/>
      <c r="E80" s="39"/>
      <c r="F80" s="39"/>
      <c r="G80" s="39"/>
      <c r="H80" s="38"/>
    </row>
    <row r="81" spans="4:8" x14ac:dyDescent="0.2">
      <c r="D81" s="39"/>
      <c r="E81" s="39"/>
      <c r="F81" s="39"/>
      <c r="G81" s="39"/>
      <c r="H81" s="38"/>
    </row>
    <row r="82" spans="4:8" x14ac:dyDescent="0.2">
      <c r="D82" s="39"/>
      <c r="E82" s="39"/>
      <c r="F82" s="39"/>
      <c r="G82" s="39"/>
      <c r="H82" s="38"/>
    </row>
    <row r="83" spans="4:8" x14ac:dyDescent="0.2">
      <c r="D83" s="39"/>
      <c r="E83" s="39"/>
      <c r="F83" s="39"/>
      <c r="G83" s="39"/>
      <c r="H83" s="38"/>
    </row>
    <row r="84" spans="4:8" x14ac:dyDescent="0.2">
      <c r="D84" s="39"/>
      <c r="E84" s="39"/>
      <c r="F84" s="39"/>
      <c r="G84" s="39"/>
      <c r="H84" s="38"/>
    </row>
    <row r="85" spans="4:8" x14ac:dyDescent="0.2">
      <c r="D85" s="39"/>
      <c r="E85" s="39"/>
      <c r="F85" s="39"/>
      <c r="G85" s="39"/>
      <c r="H85" s="38"/>
    </row>
    <row r="86" spans="4:8" x14ac:dyDescent="0.2">
      <c r="D86" s="39"/>
      <c r="E86" s="39"/>
      <c r="F86" s="39"/>
      <c r="G86" s="39"/>
      <c r="H86" s="38"/>
    </row>
    <row r="87" spans="4:8" x14ac:dyDescent="0.2">
      <c r="D87" s="39"/>
      <c r="E87" s="39"/>
      <c r="F87" s="39"/>
      <c r="G87" s="39"/>
      <c r="H87" s="38"/>
    </row>
    <row r="88" spans="4:8" x14ac:dyDescent="0.2">
      <c r="D88" s="39"/>
      <c r="E88" s="39"/>
      <c r="F88" s="39"/>
      <c r="G88" s="39"/>
    </row>
    <row r="89" spans="4:8" x14ac:dyDescent="0.2">
      <c r="D89" s="39"/>
      <c r="E89" s="39"/>
      <c r="F89" s="39"/>
      <c r="G89" s="39"/>
    </row>
    <row r="90" spans="4:8" x14ac:dyDescent="0.2">
      <c r="D90" s="39"/>
      <c r="E90" s="39"/>
      <c r="F90" s="39"/>
      <c r="G90" s="39"/>
    </row>
    <row r="91" spans="4:8" x14ac:dyDescent="0.2">
      <c r="D91" s="39"/>
      <c r="E91" s="39"/>
      <c r="F91" s="39"/>
      <c r="G91" s="39"/>
    </row>
    <row r="92" spans="4:8" x14ac:dyDescent="0.2">
      <c r="D92" s="39"/>
      <c r="E92" s="39"/>
      <c r="F92" s="39"/>
      <c r="G92" s="39"/>
    </row>
    <row r="93" spans="4:8" x14ac:dyDescent="0.2">
      <c r="D93" s="39"/>
      <c r="E93" s="39"/>
      <c r="F93" s="39"/>
      <c r="G93" s="39"/>
    </row>
    <row r="94" spans="4:8" x14ac:dyDescent="0.2">
      <c r="D94" s="40"/>
      <c r="E94" s="40"/>
      <c r="F94" s="40"/>
      <c r="G94" s="40"/>
    </row>
    <row r="95" spans="4:8" x14ac:dyDescent="0.2">
      <c r="D95" s="40"/>
      <c r="E95" s="40"/>
      <c r="F95" s="40"/>
      <c r="G95" s="40"/>
    </row>
    <row r="96" spans="4:8" x14ac:dyDescent="0.2">
      <c r="D96" s="40"/>
      <c r="E96" s="40"/>
      <c r="F96" s="40"/>
      <c r="G96" s="40"/>
    </row>
    <row r="97" spans="4:7" x14ac:dyDescent="0.2">
      <c r="D97" s="40"/>
      <c r="E97" s="40"/>
      <c r="F97" s="40"/>
      <c r="G97" s="40"/>
    </row>
    <row r="98" spans="4:7" x14ac:dyDescent="0.2">
      <c r="D98" s="40"/>
      <c r="E98" s="40"/>
      <c r="F98" s="40"/>
      <c r="G98" s="40"/>
    </row>
    <row r="99" spans="4:7" x14ac:dyDescent="0.2">
      <c r="D99" s="40"/>
      <c r="E99" s="40"/>
      <c r="F99" s="40"/>
      <c r="G99" s="40"/>
    </row>
    <row r="100" spans="4:7" x14ac:dyDescent="0.2">
      <c r="D100" s="40"/>
      <c r="E100" s="40"/>
      <c r="F100" s="40"/>
      <c r="G100" s="40"/>
    </row>
    <row r="101" spans="4:7" x14ac:dyDescent="0.2">
      <c r="D101" s="40"/>
      <c r="E101" s="40"/>
      <c r="F101" s="40"/>
      <c r="G101" s="40"/>
    </row>
    <row r="102" spans="4:7" x14ac:dyDescent="0.2">
      <c r="D102" s="40"/>
      <c r="E102" s="40"/>
      <c r="F102" s="40"/>
      <c r="G102" s="40"/>
    </row>
    <row r="103" spans="4:7" x14ac:dyDescent="0.2">
      <c r="D103" s="40"/>
      <c r="E103" s="40"/>
      <c r="F103" s="40"/>
      <c r="G103" s="40"/>
    </row>
    <row r="104" spans="4:7" x14ac:dyDescent="0.2">
      <c r="D104" s="40"/>
      <c r="E104" s="40"/>
      <c r="F104" s="40"/>
      <c r="G104" s="40"/>
    </row>
  </sheetData>
  <mergeCells count="6">
    <mergeCell ref="B14:C15"/>
    <mergeCell ref="B6:C8"/>
    <mergeCell ref="A3:H3"/>
    <mergeCell ref="A4:H4"/>
    <mergeCell ref="B9:C10"/>
    <mergeCell ref="B11:C13"/>
  </mergeCells>
  <phoneticPr fontId="2" type="noConversion"/>
  <pageMargins left="0.75" right="0.75" top="0.75" bottom="0.75" header="0.5" footer="0.5"/>
  <pageSetup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showGridLines="0" zoomScaleNormal="100" zoomScaleSheetLayoutView="90" workbookViewId="0">
      <selection activeCell="F62" sqref="F62"/>
    </sheetView>
  </sheetViews>
  <sheetFormatPr defaultRowHeight="11.25" x14ac:dyDescent="0.2"/>
  <cols>
    <col min="1" max="1" width="3.7109375" style="2" customWidth="1"/>
    <col min="2" max="2" width="4.7109375" style="2" customWidth="1"/>
    <col min="3" max="3" width="55.28515625" style="2" customWidth="1"/>
    <col min="4" max="5" width="11.7109375" style="2" customWidth="1"/>
    <col min="6" max="6" width="3.7109375" style="2" customWidth="1"/>
    <col min="7" max="16384" width="9.140625" style="3"/>
  </cols>
  <sheetData>
    <row r="1" spans="1:8" x14ac:dyDescent="0.2">
      <c r="A1" s="121">
        <v>17</v>
      </c>
      <c r="C1" s="41"/>
      <c r="F1" s="122" t="str">
        <f>+'16'!A1</f>
        <v>Road Initials: CSXT  Year: 2015</v>
      </c>
    </row>
    <row r="2" spans="1:8" x14ac:dyDescent="0.2">
      <c r="A2" s="4"/>
      <c r="B2" s="5"/>
      <c r="C2" s="5"/>
      <c r="D2" s="5"/>
      <c r="E2" s="5"/>
      <c r="F2" s="6"/>
    </row>
    <row r="3" spans="1:8" x14ac:dyDescent="0.2">
      <c r="A3" s="137" t="s">
        <v>131</v>
      </c>
      <c r="B3" s="138"/>
      <c r="C3" s="138"/>
      <c r="D3" s="138"/>
      <c r="E3" s="138"/>
      <c r="F3" s="139"/>
    </row>
    <row r="4" spans="1:8" x14ac:dyDescent="0.2">
      <c r="A4" s="140" t="s">
        <v>29</v>
      </c>
      <c r="B4" s="138"/>
      <c r="C4" s="138"/>
      <c r="D4" s="138"/>
      <c r="E4" s="138"/>
      <c r="F4" s="139"/>
    </row>
    <row r="5" spans="1:8" x14ac:dyDescent="0.2">
      <c r="A5" s="21"/>
      <c r="B5" s="22"/>
      <c r="C5" s="22"/>
      <c r="D5" s="22"/>
      <c r="E5" s="22"/>
      <c r="F5" s="23"/>
    </row>
    <row r="6" spans="1:8" x14ac:dyDescent="0.2">
      <c r="A6" s="42" t="s">
        <v>4</v>
      </c>
      <c r="B6" s="42" t="s">
        <v>5</v>
      </c>
      <c r="C6" s="42" t="s">
        <v>8</v>
      </c>
      <c r="D6" s="42" t="s">
        <v>30</v>
      </c>
      <c r="E6" s="42" t="s">
        <v>30</v>
      </c>
      <c r="F6" s="26" t="s">
        <v>4</v>
      </c>
    </row>
    <row r="7" spans="1:8" x14ac:dyDescent="0.2">
      <c r="A7" s="27" t="s">
        <v>6</v>
      </c>
      <c r="B7" s="27" t="s">
        <v>7</v>
      </c>
      <c r="C7" s="27" t="s">
        <v>9</v>
      </c>
      <c r="D7" s="27" t="s">
        <v>31</v>
      </c>
      <c r="E7" s="27" t="s">
        <v>32</v>
      </c>
      <c r="F7" s="26" t="s">
        <v>6</v>
      </c>
    </row>
    <row r="8" spans="1:8" ht="12" thickBot="1" x14ac:dyDescent="0.25">
      <c r="A8" s="43"/>
      <c r="B8" s="43"/>
      <c r="C8" s="43"/>
      <c r="D8" s="27" t="s">
        <v>130</v>
      </c>
      <c r="E8" s="27" t="s">
        <v>129</v>
      </c>
      <c r="F8" s="23"/>
    </row>
    <row r="9" spans="1:8" x14ac:dyDescent="0.2">
      <c r="A9" s="44"/>
      <c r="B9" s="44"/>
      <c r="C9" s="33" t="s">
        <v>128</v>
      </c>
      <c r="D9" s="34"/>
      <c r="E9" s="123"/>
      <c r="F9" s="55"/>
    </row>
    <row r="10" spans="1:8" x14ac:dyDescent="0.2">
      <c r="A10" s="44"/>
      <c r="B10" s="44"/>
      <c r="C10" s="8" t="s">
        <v>120</v>
      </c>
      <c r="D10" s="35"/>
      <c r="E10" s="124"/>
      <c r="F10" s="44"/>
    </row>
    <row r="11" spans="1:8" x14ac:dyDescent="0.2">
      <c r="A11" s="43">
        <v>38</v>
      </c>
      <c r="B11" s="45"/>
      <c r="C11" s="46" t="s">
        <v>127</v>
      </c>
      <c r="D11" s="47">
        <v>30256</v>
      </c>
      <c r="E11" s="125">
        <v>45949</v>
      </c>
      <c r="F11" s="43">
        <v>38</v>
      </c>
    </row>
    <row r="12" spans="1:8" x14ac:dyDescent="0.2">
      <c r="A12" s="43">
        <v>39</v>
      </c>
      <c r="B12" s="45"/>
      <c r="C12" s="46" t="s">
        <v>126</v>
      </c>
      <c r="D12" s="48">
        <v>0</v>
      </c>
      <c r="E12" s="126">
        <v>0</v>
      </c>
      <c r="F12" s="43">
        <v>39</v>
      </c>
    </row>
    <row r="13" spans="1:8" x14ac:dyDescent="0.2">
      <c r="A13" s="43">
        <v>40</v>
      </c>
      <c r="B13" s="45"/>
      <c r="C13" s="22" t="s">
        <v>125</v>
      </c>
      <c r="D13" s="48">
        <v>2729</v>
      </c>
      <c r="E13" s="126">
        <v>2204</v>
      </c>
      <c r="F13" s="43">
        <v>40</v>
      </c>
    </row>
    <row r="14" spans="1:8" x14ac:dyDescent="0.2">
      <c r="A14" s="43">
        <v>41</v>
      </c>
      <c r="B14" s="45"/>
      <c r="C14" s="22" t="s">
        <v>124</v>
      </c>
      <c r="D14" s="48">
        <v>0</v>
      </c>
      <c r="E14" s="126">
        <v>0</v>
      </c>
      <c r="F14" s="43">
        <v>41</v>
      </c>
    </row>
    <row r="15" spans="1:8" x14ac:dyDescent="0.2">
      <c r="A15" s="43">
        <v>42</v>
      </c>
      <c r="B15" s="45"/>
      <c r="C15" s="46" t="s">
        <v>123</v>
      </c>
      <c r="D15" s="47">
        <f>SUM(D11:D14)</f>
        <v>32985</v>
      </c>
      <c r="E15" s="125">
        <f>SUM(E11:E14)</f>
        <v>48153</v>
      </c>
      <c r="F15" s="43">
        <v>42</v>
      </c>
    </row>
    <row r="16" spans="1:8" x14ac:dyDescent="0.2">
      <c r="A16" s="43">
        <v>43</v>
      </c>
      <c r="B16" s="45"/>
      <c r="C16" s="49" t="s">
        <v>122</v>
      </c>
      <c r="D16" s="47">
        <f>'16'!D65-'17'!D15</f>
        <v>2827184</v>
      </c>
      <c r="E16" s="125">
        <f>'16'!E65-'17'!E15</f>
        <v>2880657</v>
      </c>
      <c r="F16" s="43">
        <v>43</v>
      </c>
      <c r="H16" s="50"/>
    </row>
    <row r="17" spans="1:8" x14ac:dyDescent="0.2">
      <c r="A17" s="27"/>
      <c r="B17" s="44"/>
      <c r="C17" s="33" t="s">
        <v>121</v>
      </c>
      <c r="D17" s="51"/>
      <c r="E17" s="127"/>
      <c r="F17" s="27"/>
    </row>
    <row r="18" spans="1:8" x14ac:dyDescent="0.2">
      <c r="A18" s="27"/>
      <c r="B18" s="44"/>
      <c r="C18" s="8" t="s">
        <v>120</v>
      </c>
      <c r="D18" s="51"/>
      <c r="E18" s="127"/>
      <c r="F18" s="27"/>
    </row>
    <row r="19" spans="1:8" x14ac:dyDescent="0.2">
      <c r="A19" s="43">
        <v>44</v>
      </c>
      <c r="B19" s="45"/>
      <c r="C19" s="46" t="s">
        <v>119</v>
      </c>
      <c r="D19" s="48">
        <v>0</v>
      </c>
      <c r="E19" s="126">
        <v>0</v>
      </c>
      <c r="F19" s="43">
        <v>44</v>
      </c>
    </row>
    <row r="20" spans="1:8" x14ac:dyDescent="0.2">
      <c r="A20" s="27"/>
      <c r="B20" s="44"/>
      <c r="C20" s="33" t="s">
        <v>118</v>
      </c>
      <c r="D20" s="51"/>
      <c r="E20" s="127"/>
      <c r="F20" s="27"/>
    </row>
    <row r="21" spans="1:8" x14ac:dyDescent="0.2">
      <c r="A21" s="43">
        <v>45</v>
      </c>
      <c r="B21" s="45"/>
      <c r="C21" s="22" t="s">
        <v>117</v>
      </c>
      <c r="D21" s="48"/>
      <c r="E21" s="126"/>
      <c r="F21" s="43">
        <v>45</v>
      </c>
    </row>
    <row r="22" spans="1:8" x14ac:dyDescent="0.2">
      <c r="A22" s="43">
        <v>46</v>
      </c>
      <c r="B22" s="45"/>
      <c r="C22" s="46" t="s">
        <v>116</v>
      </c>
      <c r="D22" s="47">
        <f>D16+D19+D21</f>
        <v>2827184</v>
      </c>
      <c r="E22" s="125">
        <f>E16+E19+E21</f>
        <v>2880657</v>
      </c>
      <c r="F22" s="43">
        <v>46</v>
      </c>
      <c r="H22" s="50"/>
    </row>
    <row r="23" spans="1:8" x14ac:dyDescent="0.2">
      <c r="A23" s="27"/>
      <c r="B23" s="44"/>
      <c r="C23" s="33" t="s">
        <v>115</v>
      </c>
      <c r="D23" s="51"/>
      <c r="E23" s="127"/>
      <c r="F23" s="27"/>
    </row>
    <row r="24" spans="1:8" x14ac:dyDescent="0.2">
      <c r="A24" s="27"/>
      <c r="B24" s="44"/>
      <c r="C24" s="8" t="s">
        <v>114</v>
      </c>
      <c r="D24" s="51"/>
      <c r="E24" s="127"/>
      <c r="F24" s="27"/>
    </row>
    <row r="25" spans="1:8" x14ac:dyDescent="0.2">
      <c r="A25" s="43">
        <v>47</v>
      </c>
      <c r="B25" s="45"/>
      <c r="C25" s="46" t="s">
        <v>113</v>
      </c>
      <c r="D25" s="47">
        <v>522479</v>
      </c>
      <c r="E25" s="125">
        <v>671342</v>
      </c>
      <c r="F25" s="43">
        <v>47</v>
      </c>
    </row>
    <row r="26" spans="1:8" x14ac:dyDescent="0.2">
      <c r="A26" s="43">
        <v>48</v>
      </c>
      <c r="B26" s="45"/>
      <c r="C26" s="46" t="s">
        <v>112</v>
      </c>
      <c r="D26" s="48">
        <v>81471</v>
      </c>
      <c r="E26" s="126">
        <v>85151</v>
      </c>
      <c r="F26" s="43">
        <v>48</v>
      </c>
    </row>
    <row r="27" spans="1:8" x14ac:dyDescent="0.2">
      <c r="A27" s="43">
        <v>49</v>
      </c>
      <c r="B27" s="45"/>
      <c r="C27" s="46" t="s">
        <v>111</v>
      </c>
      <c r="D27" s="48">
        <v>829</v>
      </c>
      <c r="E27" s="126">
        <v>-91</v>
      </c>
      <c r="F27" s="43">
        <v>49</v>
      </c>
      <c r="G27" s="50"/>
    </row>
    <row r="28" spans="1:8" x14ac:dyDescent="0.2">
      <c r="A28" s="43">
        <v>50</v>
      </c>
      <c r="B28" s="45"/>
      <c r="C28" s="22" t="s">
        <v>110</v>
      </c>
      <c r="D28" s="48">
        <v>432227</v>
      </c>
      <c r="E28" s="126">
        <v>290975</v>
      </c>
      <c r="F28" s="43">
        <v>50</v>
      </c>
    </row>
    <row r="29" spans="1:8" x14ac:dyDescent="0.2">
      <c r="A29" s="43">
        <v>51</v>
      </c>
      <c r="B29" s="45"/>
      <c r="C29" s="49" t="s">
        <v>109</v>
      </c>
      <c r="D29" s="52">
        <f>SUM(D25:D28)</f>
        <v>1037006</v>
      </c>
      <c r="E29" s="128">
        <f>SUM(E25:E28)</f>
        <v>1047377</v>
      </c>
      <c r="F29" s="43">
        <v>51</v>
      </c>
    </row>
    <row r="30" spans="1:8" x14ac:dyDescent="0.2">
      <c r="A30" s="43">
        <v>52</v>
      </c>
      <c r="B30" s="45"/>
      <c r="C30" s="49" t="s">
        <v>108</v>
      </c>
      <c r="D30" s="52">
        <f>D22-D29</f>
        <v>1790178</v>
      </c>
      <c r="E30" s="128">
        <f>E22-E29</f>
        <v>1833280</v>
      </c>
      <c r="F30" s="43">
        <v>52</v>
      </c>
    </row>
    <row r="31" spans="1:8" x14ac:dyDescent="0.2">
      <c r="A31" s="27"/>
      <c r="B31" s="44"/>
      <c r="C31" s="33" t="s">
        <v>107</v>
      </c>
      <c r="D31" s="53"/>
      <c r="E31" s="129"/>
      <c r="F31" s="27"/>
    </row>
    <row r="32" spans="1:8" x14ac:dyDescent="0.2">
      <c r="A32" s="27"/>
      <c r="B32" s="44"/>
      <c r="C32" s="8" t="s">
        <v>106</v>
      </c>
      <c r="D32" s="53"/>
      <c r="E32" s="129"/>
      <c r="F32" s="27"/>
    </row>
    <row r="33" spans="1:6" x14ac:dyDescent="0.2">
      <c r="A33" s="43">
        <v>53</v>
      </c>
      <c r="B33" s="45"/>
      <c r="C33" s="46" t="s">
        <v>104</v>
      </c>
      <c r="D33" s="54">
        <v>0</v>
      </c>
      <c r="E33" s="130">
        <v>0</v>
      </c>
      <c r="F33" s="43">
        <v>53</v>
      </c>
    </row>
    <row r="34" spans="1:6" x14ac:dyDescent="0.2">
      <c r="A34" s="27"/>
      <c r="B34" s="44"/>
      <c r="C34" s="8" t="s">
        <v>105</v>
      </c>
      <c r="D34" s="53"/>
      <c r="E34" s="129"/>
      <c r="F34" s="27"/>
    </row>
    <row r="35" spans="1:6" x14ac:dyDescent="0.2">
      <c r="A35" s="43">
        <v>54</v>
      </c>
      <c r="B35" s="45"/>
      <c r="C35" s="46" t="s">
        <v>104</v>
      </c>
      <c r="D35" s="54">
        <v>0</v>
      </c>
      <c r="E35" s="130">
        <v>0</v>
      </c>
      <c r="F35" s="43">
        <v>54</v>
      </c>
    </row>
    <row r="36" spans="1:6" x14ac:dyDescent="0.2">
      <c r="A36" s="42">
        <v>55</v>
      </c>
      <c r="B36" s="55"/>
      <c r="C36" s="56" t="s">
        <v>103</v>
      </c>
      <c r="D36" s="57">
        <f>+D30+D33+D35</f>
        <v>1790178</v>
      </c>
      <c r="E36" s="131">
        <f>+E30+E33+E35</f>
        <v>1833280</v>
      </c>
      <c r="F36" s="27">
        <v>55</v>
      </c>
    </row>
    <row r="37" spans="1:6" x14ac:dyDescent="0.2">
      <c r="A37" s="58"/>
      <c r="B37" s="55"/>
      <c r="C37" s="59" t="s">
        <v>102</v>
      </c>
      <c r="D37" s="60"/>
      <c r="E37" s="132"/>
      <c r="F37" s="42"/>
    </row>
    <row r="38" spans="1:6" x14ac:dyDescent="0.2">
      <c r="A38" s="62">
        <v>56</v>
      </c>
      <c r="B38" s="45"/>
      <c r="C38" s="22" t="s">
        <v>101</v>
      </c>
      <c r="D38" s="54">
        <v>0</v>
      </c>
      <c r="E38" s="130">
        <v>0</v>
      </c>
      <c r="F38" s="43">
        <v>56</v>
      </c>
    </row>
    <row r="39" spans="1:6" x14ac:dyDescent="0.2">
      <c r="A39" s="43">
        <v>57</v>
      </c>
      <c r="B39" s="45"/>
      <c r="C39" s="22" t="s">
        <v>100</v>
      </c>
      <c r="D39" s="54">
        <v>0</v>
      </c>
      <c r="E39" s="130">
        <v>0</v>
      </c>
      <c r="F39" s="43">
        <v>57</v>
      </c>
    </row>
    <row r="40" spans="1:6" x14ac:dyDescent="0.2">
      <c r="A40" s="43">
        <v>58</v>
      </c>
      <c r="B40" s="45"/>
      <c r="C40" s="22" t="s">
        <v>99</v>
      </c>
      <c r="D40" s="54">
        <v>0</v>
      </c>
      <c r="E40" s="130">
        <v>0</v>
      </c>
      <c r="F40" s="43">
        <v>58</v>
      </c>
    </row>
    <row r="41" spans="1:6" x14ac:dyDescent="0.2">
      <c r="A41" s="43">
        <v>59</v>
      </c>
      <c r="B41" s="45"/>
      <c r="C41" s="49" t="s">
        <v>98</v>
      </c>
      <c r="D41" s="54">
        <v>0</v>
      </c>
      <c r="E41" s="130">
        <v>0</v>
      </c>
      <c r="F41" s="43">
        <v>59</v>
      </c>
    </row>
    <row r="42" spans="1:6" x14ac:dyDescent="0.2">
      <c r="A42" s="27"/>
      <c r="B42" s="44"/>
      <c r="C42" s="8" t="s">
        <v>97</v>
      </c>
      <c r="D42" s="53"/>
      <c r="E42" s="129"/>
      <c r="F42" s="27"/>
    </row>
    <row r="43" spans="1:6" x14ac:dyDescent="0.2">
      <c r="A43" s="43">
        <v>60</v>
      </c>
      <c r="B43" s="45"/>
      <c r="C43" s="63" t="s">
        <v>96</v>
      </c>
      <c r="D43" s="48">
        <v>0</v>
      </c>
      <c r="E43" s="126">
        <v>0</v>
      </c>
      <c r="F43" s="43">
        <v>60</v>
      </c>
    </row>
    <row r="44" spans="1:6" x14ac:dyDescent="0.2">
      <c r="A44" s="43">
        <v>61</v>
      </c>
      <c r="B44" s="45"/>
      <c r="C44" s="46" t="s">
        <v>95</v>
      </c>
      <c r="D44" s="52">
        <f>D36+D41+D43</f>
        <v>1790178</v>
      </c>
      <c r="E44" s="128">
        <f>E36+E41+E43</f>
        <v>1833280</v>
      </c>
      <c r="F44" s="43">
        <v>61</v>
      </c>
    </row>
    <row r="45" spans="1:6" x14ac:dyDescent="0.2">
      <c r="A45" s="27"/>
      <c r="B45" s="44"/>
      <c r="C45" s="33" t="s">
        <v>94</v>
      </c>
      <c r="D45" s="53"/>
      <c r="E45" s="129"/>
      <c r="F45" s="27"/>
    </row>
    <row r="46" spans="1:6" x14ac:dyDescent="0.2">
      <c r="A46" s="43">
        <v>62</v>
      </c>
      <c r="B46" s="45"/>
      <c r="C46" s="46" t="s">
        <v>93</v>
      </c>
      <c r="D46" s="52">
        <f>'16'!D40</f>
        <v>2676126</v>
      </c>
      <c r="E46" s="128">
        <f>'16'!E40</f>
        <v>2881927</v>
      </c>
      <c r="F46" s="43">
        <v>62</v>
      </c>
    </row>
    <row r="47" spans="1:6" x14ac:dyDescent="0.2">
      <c r="A47" s="43">
        <v>63</v>
      </c>
      <c r="B47" s="45"/>
      <c r="C47" s="64" t="s">
        <v>92</v>
      </c>
      <c r="D47" s="54">
        <f>-SUM(D25:D27)</f>
        <v>-604779</v>
      </c>
      <c r="E47" s="130">
        <f>-SUM(E25:E27)</f>
        <v>-756402</v>
      </c>
      <c r="F47" s="43">
        <v>63</v>
      </c>
    </row>
    <row r="48" spans="1:6" x14ac:dyDescent="0.2">
      <c r="A48" s="43">
        <v>64</v>
      </c>
      <c r="B48" s="45"/>
      <c r="C48" s="64" t="s">
        <v>91</v>
      </c>
      <c r="D48" s="54">
        <f>-D28</f>
        <v>-432227</v>
      </c>
      <c r="E48" s="130">
        <f>-E28</f>
        <v>-290975</v>
      </c>
      <c r="F48" s="43">
        <v>64</v>
      </c>
    </row>
    <row r="49" spans="1:6" x14ac:dyDescent="0.2">
      <c r="A49" s="43">
        <v>65</v>
      </c>
      <c r="B49" s="45"/>
      <c r="C49" s="46" t="s">
        <v>90</v>
      </c>
      <c r="D49" s="54">
        <v>-43670</v>
      </c>
      <c r="E49" s="130">
        <v>-44565</v>
      </c>
      <c r="F49" s="43">
        <v>65</v>
      </c>
    </row>
    <row r="50" spans="1:6" x14ac:dyDescent="0.2">
      <c r="A50" s="43">
        <v>66</v>
      </c>
      <c r="B50" s="45"/>
      <c r="C50" s="46" t="s">
        <v>89</v>
      </c>
      <c r="D50" s="48">
        <v>14862</v>
      </c>
      <c r="E50" s="126">
        <v>15912</v>
      </c>
      <c r="F50" s="43">
        <v>66</v>
      </c>
    </row>
    <row r="51" spans="1:6" ht="12" thickBot="1" x14ac:dyDescent="0.25">
      <c r="A51" s="43">
        <v>67</v>
      </c>
      <c r="B51" s="45"/>
      <c r="C51" s="49" t="s">
        <v>88</v>
      </c>
      <c r="D51" s="65">
        <f>SUM(D46:D50)</f>
        <v>1610312</v>
      </c>
      <c r="E51" s="133">
        <f>SUM(E46:E50)</f>
        <v>1805897</v>
      </c>
      <c r="F51" s="43">
        <v>67</v>
      </c>
    </row>
    <row r="52" spans="1:6" x14ac:dyDescent="0.2">
      <c r="A52" s="7"/>
      <c r="B52" s="8"/>
      <c r="C52" s="8"/>
      <c r="D52" s="36"/>
      <c r="E52" s="36"/>
      <c r="F52" s="9"/>
    </row>
    <row r="53" spans="1:6" x14ac:dyDescent="0.2">
      <c r="A53" s="7"/>
      <c r="B53" s="8"/>
      <c r="C53" s="8"/>
      <c r="D53" s="36"/>
      <c r="E53" s="36"/>
      <c r="F53" s="9"/>
    </row>
    <row r="54" spans="1:6" x14ac:dyDescent="0.2">
      <c r="A54" s="7"/>
      <c r="B54" s="8"/>
      <c r="C54" s="8"/>
      <c r="D54" s="36"/>
      <c r="E54" s="36"/>
      <c r="F54" s="9"/>
    </row>
    <row r="55" spans="1:6" x14ac:dyDescent="0.2">
      <c r="A55" s="7"/>
      <c r="B55" s="8"/>
      <c r="C55" s="8"/>
      <c r="D55" s="36"/>
      <c r="E55" s="36"/>
      <c r="F55" s="9"/>
    </row>
    <row r="56" spans="1:6" x14ac:dyDescent="0.2">
      <c r="A56" s="7"/>
      <c r="B56" s="8"/>
      <c r="C56" s="8"/>
      <c r="D56" s="36"/>
      <c r="E56" s="36"/>
      <c r="F56" s="9"/>
    </row>
    <row r="57" spans="1:6" x14ac:dyDescent="0.2">
      <c r="A57" s="7"/>
      <c r="B57" s="8"/>
      <c r="C57" s="8"/>
      <c r="D57" s="36"/>
      <c r="E57" s="36"/>
      <c r="F57" s="9"/>
    </row>
    <row r="58" spans="1:6" x14ac:dyDescent="0.2">
      <c r="A58" s="7"/>
      <c r="B58" s="8"/>
      <c r="C58" s="8"/>
      <c r="D58" s="36"/>
      <c r="E58" s="36"/>
      <c r="F58" s="9"/>
    </row>
    <row r="59" spans="1:6" x14ac:dyDescent="0.2">
      <c r="A59" s="7"/>
      <c r="B59" s="8"/>
      <c r="C59" s="8"/>
      <c r="D59" s="36"/>
      <c r="E59" s="36"/>
      <c r="F59" s="9"/>
    </row>
    <row r="60" spans="1:6" ht="12" customHeight="1" x14ac:dyDescent="0.2">
      <c r="A60" s="7"/>
      <c r="B60" s="8"/>
      <c r="C60" s="8"/>
      <c r="D60" s="66"/>
      <c r="E60" s="66"/>
      <c r="F60" s="9"/>
    </row>
    <row r="61" spans="1:6" ht="12.75" customHeight="1" x14ac:dyDescent="0.2">
      <c r="A61" s="21"/>
      <c r="B61" s="22"/>
      <c r="C61" s="22"/>
      <c r="D61" s="67"/>
      <c r="E61" s="67"/>
      <c r="F61" s="23"/>
    </row>
    <row r="62" spans="1:6" x14ac:dyDescent="0.2">
      <c r="D62" s="38"/>
      <c r="E62" s="38"/>
      <c r="F62" s="69" t="s">
        <v>14</v>
      </c>
    </row>
    <row r="63" spans="1:6" x14ac:dyDescent="0.2">
      <c r="D63" s="38"/>
      <c r="E63" s="38"/>
    </row>
    <row r="64" spans="1:6" x14ac:dyDescent="0.2">
      <c r="D64" s="38"/>
      <c r="E64" s="38"/>
    </row>
    <row r="65" spans="4:5" x14ac:dyDescent="0.2">
      <c r="D65" s="38"/>
      <c r="E65" s="38"/>
    </row>
    <row r="66" spans="4:5" x14ac:dyDescent="0.2">
      <c r="D66" s="38"/>
      <c r="E66" s="38"/>
    </row>
    <row r="67" spans="4:5" x14ac:dyDescent="0.2">
      <c r="D67" s="38"/>
      <c r="E67" s="38"/>
    </row>
    <row r="68" spans="4:5" x14ac:dyDescent="0.2">
      <c r="D68" s="38"/>
      <c r="E68" s="38"/>
    </row>
    <row r="69" spans="4:5" x14ac:dyDescent="0.2">
      <c r="D69" s="38"/>
      <c r="E69" s="38"/>
    </row>
    <row r="70" spans="4:5" x14ac:dyDescent="0.2">
      <c r="D70" s="38"/>
      <c r="E70" s="38"/>
    </row>
    <row r="71" spans="4:5" x14ac:dyDescent="0.2">
      <c r="D71" s="38"/>
      <c r="E71" s="38"/>
    </row>
    <row r="72" spans="4:5" x14ac:dyDescent="0.2">
      <c r="D72" s="39"/>
      <c r="E72" s="39"/>
    </row>
    <row r="73" spans="4:5" x14ac:dyDescent="0.2">
      <c r="D73" s="39"/>
      <c r="E73" s="39"/>
    </row>
    <row r="74" spans="4:5" x14ac:dyDescent="0.2">
      <c r="D74" s="39"/>
      <c r="E74" s="39"/>
    </row>
    <row r="75" spans="4:5" x14ac:dyDescent="0.2">
      <c r="D75" s="39"/>
      <c r="E75" s="39"/>
    </row>
    <row r="76" spans="4:5" x14ac:dyDescent="0.2">
      <c r="D76" s="39"/>
      <c r="E76" s="39"/>
    </row>
    <row r="77" spans="4:5" x14ac:dyDescent="0.2">
      <c r="D77" s="39"/>
      <c r="E77" s="39"/>
    </row>
    <row r="78" spans="4:5" x14ac:dyDescent="0.2">
      <c r="D78" s="39"/>
      <c r="E78" s="39"/>
    </row>
    <row r="79" spans="4:5" x14ac:dyDescent="0.2">
      <c r="D79" s="39"/>
      <c r="E79" s="39"/>
    </row>
    <row r="80" spans="4:5" x14ac:dyDescent="0.2">
      <c r="D80" s="39"/>
      <c r="E80" s="39"/>
    </row>
    <row r="81" spans="4:5" x14ac:dyDescent="0.2">
      <c r="D81" s="39"/>
      <c r="E81" s="38"/>
    </row>
    <row r="82" spans="4:5" x14ac:dyDescent="0.2">
      <c r="D82" s="39"/>
      <c r="E82" s="38"/>
    </row>
    <row r="83" spans="4:5" x14ac:dyDescent="0.2">
      <c r="D83" s="39"/>
      <c r="E83" s="38"/>
    </row>
    <row r="84" spans="4:5" x14ac:dyDescent="0.2">
      <c r="D84" s="39"/>
      <c r="E84" s="38"/>
    </row>
    <row r="85" spans="4:5" x14ac:dyDescent="0.2">
      <c r="D85" s="39"/>
      <c r="E85" s="38"/>
    </row>
    <row r="86" spans="4:5" x14ac:dyDescent="0.2">
      <c r="D86" s="39"/>
    </row>
    <row r="87" spans="4:5" x14ac:dyDescent="0.2">
      <c r="D87" s="39"/>
    </row>
    <row r="88" spans="4:5" x14ac:dyDescent="0.2">
      <c r="D88" s="39"/>
    </row>
    <row r="89" spans="4:5" x14ac:dyDescent="0.2">
      <c r="D89" s="39"/>
    </row>
    <row r="90" spans="4:5" x14ac:dyDescent="0.2">
      <c r="D90" s="39"/>
    </row>
    <row r="91" spans="4:5" x14ac:dyDescent="0.2">
      <c r="D91" s="39"/>
    </row>
    <row r="92" spans="4:5" x14ac:dyDescent="0.2">
      <c r="D92" s="39"/>
    </row>
    <row r="93" spans="4:5" x14ac:dyDescent="0.2">
      <c r="D93" s="39"/>
    </row>
    <row r="94" spans="4:5" x14ac:dyDescent="0.2">
      <c r="D94" s="39"/>
    </row>
    <row r="95" spans="4:5" x14ac:dyDescent="0.2">
      <c r="D95" s="39"/>
    </row>
    <row r="96" spans="4:5" x14ac:dyDescent="0.2">
      <c r="D96" s="39"/>
    </row>
    <row r="97" spans="4:4" x14ac:dyDescent="0.2">
      <c r="D97" s="39"/>
    </row>
    <row r="98" spans="4:4" x14ac:dyDescent="0.2">
      <c r="D98" s="39"/>
    </row>
    <row r="99" spans="4:4" x14ac:dyDescent="0.2">
      <c r="D99" s="39"/>
    </row>
    <row r="100" spans="4:4" x14ac:dyDescent="0.2">
      <c r="D100" s="39"/>
    </row>
    <row r="101" spans="4:4" x14ac:dyDescent="0.2">
      <c r="D101" s="38"/>
    </row>
    <row r="102" spans="4:4" x14ac:dyDescent="0.2">
      <c r="D102" s="38"/>
    </row>
    <row r="103" spans="4:4" x14ac:dyDescent="0.2">
      <c r="D103" s="38"/>
    </row>
    <row r="104" spans="4:4" x14ac:dyDescent="0.2">
      <c r="D104" s="38"/>
    </row>
    <row r="105" spans="4:4" x14ac:dyDescent="0.2">
      <c r="D105" s="38"/>
    </row>
    <row r="106" spans="4:4" x14ac:dyDescent="0.2">
      <c r="D106" s="38"/>
    </row>
    <row r="107" spans="4:4" x14ac:dyDescent="0.2">
      <c r="D107" s="38"/>
    </row>
    <row r="108" spans="4:4" x14ac:dyDescent="0.2">
      <c r="D108" s="38"/>
    </row>
    <row r="109" spans="4:4" x14ac:dyDescent="0.2">
      <c r="D109" s="38"/>
    </row>
    <row r="110" spans="4:4" x14ac:dyDescent="0.2">
      <c r="D110" s="38"/>
    </row>
    <row r="111" spans="4:4" x14ac:dyDescent="0.2">
      <c r="D111" s="38"/>
    </row>
    <row r="112" spans="4:4" x14ac:dyDescent="0.2">
      <c r="D112" s="38"/>
    </row>
    <row r="113" spans="4:4" x14ac:dyDescent="0.2">
      <c r="D113" s="38"/>
    </row>
    <row r="114" spans="4:4" x14ac:dyDescent="0.2">
      <c r="D114" s="38"/>
    </row>
    <row r="115" spans="4:4" x14ac:dyDescent="0.2">
      <c r="D115" s="38"/>
    </row>
    <row r="116" spans="4:4" x14ac:dyDescent="0.2">
      <c r="D116" s="38"/>
    </row>
    <row r="117" spans="4:4" x14ac:dyDescent="0.2">
      <c r="D117" s="38"/>
    </row>
    <row r="118" spans="4:4" x14ac:dyDescent="0.2">
      <c r="D118" s="38"/>
    </row>
    <row r="119" spans="4:4" x14ac:dyDescent="0.2">
      <c r="D119" s="38"/>
    </row>
  </sheetData>
  <mergeCells count="2">
    <mergeCell ref="A4:F4"/>
    <mergeCell ref="A3:F3"/>
  </mergeCells>
  <pageMargins left="0.75" right="0.75" top="0.75" bottom="0.75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showGridLines="0" zoomScaleNormal="100" zoomScaleSheetLayoutView="90" workbookViewId="0">
      <selection activeCell="B51" sqref="B51"/>
    </sheetView>
  </sheetViews>
  <sheetFormatPr defaultRowHeight="11.25" x14ac:dyDescent="0.2"/>
  <cols>
    <col min="1" max="1" width="4.7109375" style="2" customWidth="1"/>
    <col min="2" max="2" width="80.7109375" style="2" customWidth="1"/>
    <col min="3" max="3" width="4.7109375" style="2" customWidth="1"/>
    <col min="4" max="16384" width="9.140625" style="3"/>
  </cols>
  <sheetData>
    <row r="1" spans="1:3" x14ac:dyDescent="0.2">
      <c r="A1" s="68" t="str">
        <f>+'16'!A1</f>
        <v>Road Initials: CSXT  Year: 2015</v>
      </c>
      <c r="C1" s="69">
        <v>18</v>
      </c>
    </row>
    <row r="2" spans="1:3" x14ac:dyDescent="0.2">
      <c r="A2" s="4"/>
      <c r="B2" s="5"/>
      <c r="C2" s="6"/>
    </row>
    <row r="3" spans="1:3" x14ac:dyDescent="0.2">
      <c r="A3" s="137" t="s">
        <v>132</v>
      </c>
      <c r="B3" s="138"/>
      <c r="C3" s="139"/>
    </row>
    <row r="4" spans="1:3" x14ac:dyDescent="0.2">
      <c r="A4" s="7"/>
      <c r="B4" s="8"/>
      <c r="C4" s="9"/>
    </row>
    <row r="5" spans="1:3" x14ac:dyDescent="0.2">
      <c r="A5" s="7"/>
      <c r="B5" s="8"/>
      <c r="C5" s="9"/>
    </row>
    <row r="6" spans="1:3" x14ac:dyDescent="0.2">
      <c r="A6" s="70"/>
      <c r="B6" s="71"/>
      <c r="C6" s="9"/>
    </row>
    <row r="7" spans="1:3" x14ac:dyDescent="0.2">
      <c r="A7" s="7"/>
      <c r="B7" s="8"/>
      <c r="C7" s="9"/>
    </row>
    <row r="8" spans="1:3" x14ac:dyDescent="0.2">
      <c r="A8" s="7"/>
      <c r="B8" s="8"/>
      <c r="C8" s="9"/>
    </row>
    <row r="9" spans="1:3" x14ac:dyDescent="0.2">
      <c r="A9" s="7"/>
      <c r="B9" s="8"/>
      <c r="C9" s="9"/>
    </row>
    <row r="10" spans="1:3" x14ac:dyDescent="0.2">
      <c r="A10" s="7"/>
      <c r="B10" s="8"/>
      <c r="C10" s="9"/>
    </row>
    <row r="11" spans="1:3" x14ac:dyDescent="0.2">
      <c r="A11" s="7"/>
      <c r="B11" s="8"/>
      <c r="C11" s="9"/>
    </row>
    <row r="12" spans="1:3" x14ac:dyDescent="0.2">
      <c r="A12" s="7"/>
      <c r="B12" s="8"/>
      <c r="C12" s="9"/>
    </row>
    <row r="13" spans="1:3" x14ac:dyDescent="0.2">
      <c r="A13" s="7"/>
      <c r="B13" s="8"/>
      <c r="C13" s="9"/>
    </row>
    <row r="14" spans="1:3" x14ac:dyDescent="0.2">
      <c r="A14" s="7"/>
      <c r="B14" s="8"/>
      <c r="C14" s="9"/>
    </row>
    <row r="15" spans="1:3" x14ac:dyDescent="0.2">
      <c r="A15" s="7"/>
      <c r="B15" s="8"/>
      <c r="C15" s="9"/>
    </row>
    <row r="16" spans="1:3" x14ac:dyDescent="0.2">
      <c r="A16" s="7"/>
      <c r="B16" s="8"/>
      <c r="C16" s="9"/>
    </row>
    <row r="17" spans="1:3" x14ac:dyDescent="0.2">
      <c r="A17" s="7"/>
      <c r="B17" s="8"/>
      <c r="C17" s="9"/>
    </row>
    <row r="18" spans="1:3" x14ac:dyDescent="0.2">
      <c r="A18" s="7"/>
      <c r="B18" s="8"/>
      <c r="C18" s="9"/>
    </row>
    <row r="19" spans="1:3" x14ac:dyDescent="0.2">
      <c r="A19" s="7"/>
      <c r="B19" s="8"/>
      <c r="C19" s="9"/>
    </row>
    <row r="20" spans="1:3" x14ac:dyDescent="0.2">
      <c r="A20" s="7"/>
      <c r="B20" s="8"/>
      <c r="C20" s="9"/>
    </row>
    <row r="21" spans="1:3" x14ac:dyDescent="0.2">
      <c r="A21" s="72"/>
      <c r="B21" s="8"/>
      <c r="C21" s="9"/>
    </row>
    <row r="22" spans="1:3" x14ac:dyDescent="0.2">
      <c r="A22" s="7"/>
      <c r="B22" s="8"/>
      <c r="C22" s="9"/>
    </row>
    <row r="23" spans="1:3" x14ac:dyDescent="0.2">
      <c r="A23" s="7"/>
      <c r="B23" s="8"/>
      <c r="C23" s="9"/>
    </row>
    <row r="24" spans="1:3" x14ac:dyDescent="0.2">
      <c r="A24" s="7"/>
      <c r="B24" s="8"/>
      <c r="C24" s="9"/>
    </row>
    <row r="25" spans="1:3" x14ac:dyDescent="0.2">
      <c r="A25" s="7"/>
      <c r="B25" s="8"/>
      <c r="C25" s="9"/>
    </row>
    <row r="26" spans="1:3" x14ac:dyDescent="0.2">
      <c r="A26" s="7"/>
      <c r="B26" s="8"/>
      <c r="C26" s="9"/>
    </row>
    <row r="27" spans="1:3" x14ac:dyDescent="0.2">
      <c r="A27" s="7"/>
      <c r="B27" s="8"/>
      <c r="C27" s="9"/>
    </row>
    <row r="28" spans="1:3" x14ac:dyDescent="0.2">
      <c r="A28" s="7"/>
      <c r="B28" s="8"/>
      <c r="C28" s="9"/>
    </row>
    <row r="29" spans="1:3" x14ac:dyDescent="0.2">
      <c r="A29" s="7"/>
      <c r="B29" s="8"/>
      <c r="C29" s="9"/>
    </row>
    <row r="30" spans="1:3" x14ac:dyDescent="0.2">
      <c r="A30" s="7"/>
      <c r="B30" s="8"/>
      <c r="C30" s="9"/>
    </row>
    <row r="31" spans="1:3" x14ac:dyDescent="0.2">
      <c r="A31" s="7"/>
      <c r="B31" s="8"/>
      <c r="C31" s="9"/>
    </row>
    <row r="32" spans="1:3" x14ac:dyDescent="0.2">
      <c r="A32" s="7"/>
      <c r="B32" s="8"/>
      <c r="C32" s="9"/>
    </row>
    <row r="33" spans="1:3" x14ac:dyDescent="0.2">
      <c r="A33" s="7"/>
      <c r="B33" s="8"/>
      <c r="C33" s="9"/>
    </row>
    <row r="34" spans="1:3" x14ac:dyDescent="0.2">
      <c r="A34" s="7"/>
      <c r="B34" s="8"/>
      <c r="C34" s="9"/>
    </row>
    <row r="35" spans="1:3" x14ac:dyDescent="0.2">
      <c r="A35" s="7"/>
      <c r="B35" s="8"/>
      <c r="C35" s="9"/>
    </row>
    <row r="36" spans="1:3" x14ac:dyDescent="0.2">
      <c r="A36" s="7"/>
      <c r="B36" s="8"/>
      <c r="C36" s="9"/>
    </row>
    <row r="37" spans="1:3" x14ac:dyDescent="0.2">
      <c r="A37" s="7"/>
      <c r="B37" s="8"/>
      <c r="C37" s="9"/>
    </row>
    <row r="38" spans="1:3" x14ac:dyDescent="0.2">
      <c r="A38" s="7"/>
      <c r="B38" s="8"/>
      <c r="C38" s="9"/>
    </row>
    <row r="39" spans="1:3" x14ac:dyDescent="0.2">
      <c r="A39" s="7"/>
      <c r="B39" s="8"/>
      <c r="C39" s="9"/>
    </row>
    <row r="40" spans="1:3" x14ac:dyDescent="0.2">
      <c r="A40" s="7"/>
      <c r="B40" s="8"/>
      <c r="C40" s="9"/>
    </row>
    <row r="41" spans="1:3" x14ac:dyDescent="0.2">
      <c r="A41" s="7"/>
      <c r="B41" s="8"/>
      <c r="C41" s="9"/>
    </row>
    <row r="42" spans="1:3" x14ac:dyDescent="0.2">
      <c r="A42" s="7"/>
      <c r="B42" s="8"/>
      <c r="C42" s="9"/>
    </row>
    <row r="43" spans="1:3" x14ac:dyDescent="0.2">
      <c r="A43" s="7"/>
      <c r="B43" s="8"/>
      <c r="C43" s="9"/>
    </row>
    <row r="44" spans="1:3" x14ac:dyDescent="0.2">
      <c r="A44" s="7"/>
      <c r="B44" s="8"/>
      <c r="C44" s="9"/>
    </row>
    <row r="45" spans="1:3" x14ac:dyDescent="0.2">
      <c r="A45" s="7"/>
      <c r="B45" s="8"/>
      <c r="C45" s="9"/>
    </row>
    <row r="46" spans="1:3" x14ac:dyDescent="0.2">
      <c r="A46" s="7"/>
      <c r="B46" s="8"/>
      <c r="C46" s="9"/>
    </row>
    <row r="47" spans="1:3" x14ac:dyDescent="0.2">
      <c r="A47" s="7"/>
      <c r="B47" s="8"/>
      <c r="C47" s="9"/>
    </row>
    <row r="48" spans="1:3" x14ac:dyDescent="0.2">
      <c r="A48" s="7"/>
      <c r="B48" s="8"/>
      <c r="C48" s="9"/>
    </row>
    <row r="49" spans="1:3" x14ac:dyDescent="0.2">
      <c r="A49" s="7"/>
      <c r="B49" s="8"/>
      <c r="C49" s="9"/>
    </row>
    <row r="50" spans="1:3" x14ac:dyDescent="0.2">
      <c r="A50" s="7"/>
      <c r="B50" s="8"/>
      <c r="C50" s="9"/>
    </row>
    <row r="51" spans="1:3" x14ac:dyDescent="0.2">
      <c r="A51" s="7"/>
      <c r="B51" s="8"/>
      <c r="C51" s="9"/>
    </row>
    <row r="52" spans="1:3" x14ac:dyDescent="0.2">
      <c r="A52" s="7"/>
      <c r="B52" s="8"/>
      <c r="C52" s="9"/>
    </row>
    <row r="53" spans="1:3" x14ac:dyDescent="0.2">
      <c r="A53" s="7"/>
      <c r="B53" s="8"/>
      <c r="C53" s="9"/>
    </row>
    <row r="54" spans="1:3" x14ac:dyDescent="0.2">
      <c r="A54" s="7"/>
      <c r="B54" s="8"/>
      <c r="C54" s="9"/>
    </row>
    <row r="55" spans="1:3" x14ac:dyDescent="0.2">
      <c r="A55" s="7"/>
      <c r="B55" s="8"/>
      <c r="C55" s="9"/>
    </row>
    <row r="56" spans="1:3" x14ac:dyDescent="0.2">
      <c r="A56" s="7"/>
      <c r="B56" s="8"/>
      <c r="C56" s="9"/>
    </row>
    <row r="57" spans="1:3" x14ac:dyDescent="0.2">
      <c r="A57" s="7"/>
      <c r="B57" s="8"/>
      <c r="C57" s="9"/>
    </row>
    <row r="58" spans="1:3" x14ac:dyDescent="0.2">
      <c r="A58" s="7"/>
      <c r="B58" s="8"/>
      <c r="C58" s="9"/>
    </row>
    <row r="59" spans="1:3" x14ac:dyDescent="0.2">
      <c r="A59" s="7"/>
      <c r="B59" s="8"/>
      <c r="C59" s="9"/>
    </row>
    <row r="60" spans="1:3" x14ac:dyDescent="0.2">
      <c r="A60" s="7"/>
      <c r="B60" s="8"/>
      <c r="C60" s="9"/>
    </row>
    <row r="61" spans="1:3" x14ac:dyDescent="0.2">
      <c r="A61" s="21"/>
      <c r="B61" s="22"/>
      <c r="C61" s="23"/>
    </row>
    <row r="62" spans="1:3" x14ac:dyDescent="0.2">
      <c r="A62" s="68" t="s">
        <v>14</v>
      </c>
    </row>
  </sheetData>
  <mergeCells count="1">
    <mergeCell ref="A3:C3"/>
  </mergeCells>
  <pageMargins left="0.75" right="0.75" top="0.75" bottom="0.7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16</vt:lpstr>
      <vt:lpstr>17</vt:lpstr>
      <vt:lpstr>18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V6362</cp:lastModifiedBy>
  <cp:lastPrinted>2015-12-03T21:09:53Z</cp:lastPrinted>
  <dcterms:created xsi:type="dcterms:W3CDTF">2005-01-17T22:41:58Z</dcterms:created>
  <dcterms:modified xsi:type="dcterms:W3CDTF">2016-03-03T15:38:04Z</dcterms:modified>
</cp:coreProperties>
</file>