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30" windowWidth="19065" windowHeight="11760" tabRatio="924"/>
  </bookViews>
  <sheets>
    <sheet name="103-104" sheetId="63" r:id="rId1"/>
  </sheets>
  <definedNames>
    <definedName name="_xlnm.Print_Area" localSheetId="0">'103-104'!$A$1:$N$67</definedName>
  </definedNames>
  <calcPr calcId="145621"/>
</workbook>
</file>

<file path=xl/calcChain.xml><?xml version="1.0" encoding="utf-8"?>
<calcChain xmlns="http://schemas.openxmlformats.org/spreadsheetml/2006/main">
  <c r="L39" i="63" l="1"/>
  <c r="L49" i="63"/>
  <c r="L48" i="63"/>
  <c r="L50" i="63"/>
  <c r="M50" i="63" s="1"/>
  <c r="L41" i="63"/>
  <c r="L42" i="63"/>
  <c r="L43" i="63"/>
  <c r="L44" i="63"/>
  <c r="L45" i="63"/>
  <c r="L46" i="63"/>
  <c r="L40" i="63"/>
  <c r="L11" i="63"/>
  <c r="L12" i="63"/>
  <c r="L13" i="63"/>
  <c r="L14" i="63"/>
  <c r="L15" i="63"/>
  <c r="L16" i="63"/>
  <c r="L17" i="63"/>
  <c r="L18" i="63"/>
  <c r="L19" i="63"/>
  <c r="L20" i="63"/>
  <c r="L21" i="63"/>
  <c r="L22" i="63"/>
  <c r="L23" i="63"/>
  <c r="L24" i="63"/>
  <c r="L25" i="63"/>
  <c r="L26" i="63"/>
  <c r="L27" i="63"/>
  <c r="L28" i="63"/>
  <c r="L29" i="63"/>
  <c r="L30" i="63"/>
  <c r="L31" i="63"/>
  <c r="L32" i="63"/>
  <c r="L33" i="63"/>
  <c r="L34" i="63"/>
  <c r="L35" i="63"/>
  <c r="L36" i="63"/>
  <c r="L37" i="63"/>
  <c r="L10" i="63"/>
  <c r="L9" i="63"/>
  <c r="F38" i="63"/>
  <c r="E38" i="63"/>
  <c r="D38" i="63"/>
  <c r="K47" i="63"/>
  <c r="J47" i="63"/>
  <c r="M48" i="63" l="1"/>
  <c r="L47" i="63"/>
  <c r="F47" i="63"/>
  <c r="F51" i="63" s="1"/>
  <c r="E47" i="63"/>
  <c r="E51" i="63" s="1"/>
  <c r="D47" i="63"/>
  <c r="D51" i="63" s="1"/>
  <c r="M46" i="63"/>
  <c r="M45" i="63"/>
  <c r="M44" i="63"/>
  <c r="M43" i="63"/>
  <c r="M42" i="63"/>
  <c r="M41" i="63"/>
  <c r="M40" i="63"/>
  <c r="M39" i="63"/>
  <c r="L38" i="63"/>
  <c r="K38" i="63"/>
  <c r="J38" i="63"/>
  <c r="J51" i="63" s="1"/>
  <c r="M37" i="63"/>
  <c r="M36" i="63"/>
  <c r="M35" i="63"/>
  <c r="M34" i="63"/>
  <c r="M33" i="63"/>
  <c r="M32" i="63"/>
  <c r="M31" i="63"/>
  <c r="M30" i="63"/>
  <c r="M29" i="63"/>
  <c r="M28" i="63"/>
  <c r="M27" i="63"/>
  <c r="M26" i="63"/>
  <c r="M25" i="63"/>
  <c r="M24" i="63"/>
  <c r="M23" i="63"/>
  <c r="M22" i="63"/>
  <c r="M21" i="63"/>
  <c r="M20" i="63"/>
  <c r="M19" i="63"/>
  <c r="M18" i="63"/>
  <c r="M17" i="63"/>
  <c r="M16" i="63"/>
  <c r="M15" i="63"/>
  <c r="M14" i="63"/>
  <c r="M13" i="63"/>
  <c r="M12" i="63"/>
  <c r="M11" i="63"/>
  <c r="M10" i="63"/>
  <c r="M9" i="63"/>
  <c r="H1" i="63"/>
  <c r="M47" i="63" l="1"/>
  <c r="L51" i="63"/>
  <c r="D57" i="63" s="1"/>
  <c r="D63" i="63" s="1"/>
  <c r="K51" i="63"/>
  <c r="M38" i="63"/>
  <c r="M51" i="63" l="1"/>
  <c r="E57" i="63" s="1"/>
  <c r="E63" i="63" s="1"/>
</calcChain>
</file>

<file path=xl/sharedStrings.xml><?xml version="1.0" encoding="utf-8"?>
<sst xmlns="http://schemas.openxmlformats.org/spreadsheetml/2006/main" count="101" uniqueCount="86">
  <si>
    <t>(g)</t>
  </si>
  <si>
    <t>(h)</t>
  </si>
  <si>
    <t>Line</t>
  </si>
  <si>
    <t>No.</t>
  </si>
  <si>
    <t>(a)</t>
  </si>
  <si>
    <t>(b)</t>
  </si>
  <si>
    <t>(c)</t>
  </si>
  <si>
    <t>(d)</t>
  </si>
  <si>
    <t>(e)</t>
  </si>
  <si>
    <t>(f)</t>
  </si>
  <si>
    <t>(Dollars in Thousands)</t>
  </si>
  <si>
    <t>Cross</t>
  </si>
  <si>
    <t>Account</t>
  </si>
  <si>
    <t>of year</t>
  </si>
  <si>
    <t>Balance at</t>
  </si>
  <si>
    <t>Expenditures during</t>
  </si>
  <si>
    <t>the year for original</t>
  </si>
  <si>
    <t>the year for purchase</t>
  </si>
  <si>
    <t>Beginning</t>
  </si>
  <si>
    <t>road &amp; equipment</t>
  </si>
  <si>
    <t>of existing lines,</t>
  </si>
  <si>
    <t>Expenditures for additions</t>
  </si>
  <si>
    <t>Credits for property retired</t>
  </si>
  <si>
    <t>Net changes</t>
  </si>
  <si>
    <t>&amp; road extensions</t>
  </si>
  <si>
    <t>reorganizations, etc.</t>
  </si>
  <si>
    <t>during the year</t>
  </si>
  <si>
    <t>close of year</t>
  </si>
  <si>
    <t>PTC 330.  ROAD PROPERTY AND EQUIPMENT AND IMPROVEMENTS TO LEASED PROPERTY AND EQUIPMENT</t>
  </si>
  <si>
    <t xml:space="preserve">  (2)    Land for transportation purposes</t>
  </si>
  <si>
    <t xml:space="preserve">  (3)    Grading</t>
  </si>
  <si>
    <t xml:space="preserve">  (4)    Other right-of-way expenditures</t>
  </si>
  <si>
    <t xml:space="preserve">  (5)    Tunnels and subways</t>
  </si>
  <si>
    <t xml:space="preserve">  (6)    Bridges, trestles and culverts</t>
  </si>
  <si>
    <t xml:space="preserve">  (7)    Elevated structures</t>
  </si>
  <si>
    <t xml:space="preserve">  (8)    Ties</t>
  </si>
  <si>
    <t xml:space="preserve">  (9)    Rail and other track material</t>
  </si>
  <si>
    <t xml:space="preserve"> (11)   Ballast</t>
  </si>
  <si>
    <t xml:space="preserve"> (13)   Fences, snowsheds and signs</t>
  </si>
  <si>
    <t xml:space="preserve"> (16)   Station and office buildings</t>
  </si>
  <si>
    <t xml:space="preserve"> (17)   Roadway buildings</t>
  </si>
  <si>
    <t xml:space="preserve"> (18)   Water stations</t>
  </si>
  <si>
    <t xml:space="preserve"> (19)   Fuel stations</t>
  </si>
  <si>
    <t xml:space="preserve"> (20)   Shops and enginehouses</t>
  </si>
  <si>
    <t xml:space="preserve"> (22)   Storage warehouses</t>
  </si>
  <si>
    <t xml:space="preserve"> (23)   Wharves and docks</t>
  </si>
  <si>
    <t xml:space="preserve"> (24)   Coal and ore wharves</t>
  </si>
  <si>
    <t xml:space="preserve"> (25)   TOFC/COFC terminals</t>
  </si>
  <si>
    <t xml:space="preserve"> (26)   Communications systems</t>
  </si>
  <si>
    <t xml:space="preserve"> (27)   Signals and interlockers</t>
  </si>
  <si>
    <t xml:space="preserve"> (29)   Power plants</t>
  </si>
  <si>
    <t xml:space="preserve"> (31)   Power transmission systems</t>
  </si>
  <si>
    <t xml:space="preserve"> (35)   Miscellaneous structures</t>
  </si>
  <si>
    <t xml:space="preserve"> (37)   Roadway machines</t>
  </si>
  <si>
    <t xml:space="preserve"> (39)   Public improvements - construction</t>
  </si>
  <si>
    <t xml:space="preserve"> (44)   Shop machinery</t>
  </si>
  <si>
    <t xml:space="preserve"> (45)   Power plant machinery</t>
  </si>
  <si>
    <t xml:space="preserve">           Other lease/rentals</t>
  </si>
  <si>
    <t xml:space="preserve">           TOTAL EXPENDITURES FOR ROAD</t>
  </si>
  <si>
    <t xml:space="preserve"> (52)   Locomotives</t>
  </si>
  <si>
    <t xml:space="preserve"> (53)   Freight train cars</t>
  </si>
  <si>
    <t xml:space="preserve"> (54)   Passenger train cars</t>
  </si>
  <si>
    <t xml:space="preserve"> (55)   Highway revenue equipment</t>
  </si>
  <si>
    <t xml:space="preserve"> (56)   Floating equipment</t>
  </si>
  <si>
    <t xml:space="preserve"> (57)   Work equipment</t>
  </si>
  <si>
    <t xml:space="preserve"> (58)   Miscellaneous equipment</t>
  </si>
  <si>
    <t xml:space="preserve"> (59)   Computer systems &amp; word processing equipment</t>
  </si>
  <si>
    <t xml:space="preserve">           TOTAL EXPENDITURES FOR EQUIPMENT</t>
  </si>
  <si>
    <t xml:space="preserve"> (76)   Interest during construction</t>
  </si>
  <si>
    <t xml:space="preserve"> (80)   Other elements of investment</t>
  </si>
  <si>
    <t xml:space="preserve"> (90)   Construction work in progress</t>
  </si>
  <si>
    <t xml:space="preserve">           GRAND TOTAL</t>
  </si>
  <si>
    <t>PTC Supplement to Railroad Annual Report R-1</t>
  </si>
  <si>
    <t>PTC 330.  ROAD PROPERTY AND EQUIPMENT AND IMPROVEMENTS TO LEASED PROPERTY AND EQUIPMENT - (Continued)</t>
  </si>
  <si>
    <t>(Dollars in thousands)</t>
  </si>
  <si>
    <t>CSX Transportation</t>
  </si>
  <si>
    <t>CSX Technology</t>
  </si>
  <si>
    <t>Life-to-date</t>
  </si>
  <si>
    <t>Meterocomm LLC</t>
  </si>
  <si>
    <t>PTC-220 LLC</t>
  </si>
  <si>
    <t>Not included in the schedule above is PTC spending related to CSX Technology as well as capital contributions to certain investees in support of efforts to meet the PTC mandate. Below is a summary of total PTC spending:</t>
  </si>
  <si>
    <t>Capital Contributions to investees</t>
  </si>
  <si>
    <t>Total</t>
  </si>
  <si>
    <t>Road Initials: CSXT  Year: 2015</t>
  </si>
  <si>
    <t xml:space="preserve">Computer systems &amp; word processing equipment net additions </t>
  </si>
  <si>
    <t>Additionally, Conrail, Inc. has invested a total of $43k in 2015 and  $4,138k life to date for the purpose of implementing PTC. These figures are not included in the above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</si>
</sst>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6" x14ac:knownFonts="1">
    <font>
      <sz val="8"/>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8"/>
      <color indexed="8"/>
      <name val="Times New Roman"/>
      <family val="1"/>
    </font>
    <font>
      <b/>
      <sz val="8"/>
      <name val="Times New Roman"/>
      <family val="1"/>
    </font>
    <font>
      <sz val="8"/>
      <color indexed="8"/>
      <name val="Times New Roman"/>
      <family val="1"/>
    </font>
    <font>
      <b/>
      <sz val="8"/>
      <color indexed="12"/>
      <name val="Times New Roman"/>
      <family val="1"/>
    </font>
    <font>
      <sz val="8"/>
      <name val="Arial"/>
      <family val="2"/>
    </font>
    <font>
      <sz val="8"/>
      <color indexed="12"/>
      <name val="Times New Roman"/>
      <family val="1"/>
    </font>
    <font>
      <b/>
      <sz val="7.5"/>
      <name val="Times New Roman"/>
      <family val="1"/>
    </font>
    <font>
      <sz val="7.5"/>
      <name val="Arial"/>
      <family val="2"/>
    </font>
    <font>
      <sz val="8"/>
      <name val="Arial"/>
      <family val="2"/>
    </font>
    <font>
      <i/>
      <sz val="8"/>
      <name val="Times New Roman"/>
      <family val="1"/>
    </font>
    <font>
      <b/>
      <u/>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style="thin">
        <color indexed="64"/>
      </top>
      <bottom style="double">
        <color indexed="64"/>
      </bottom>
      <diagonal/>
    </border>
  </borders>
  <cellStyleXfs count="13">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9"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3" fillId="0" borderId="0" applyFont="0" applyFill="0" applyBorder="0" applyAlignment="0" applyProtection="0"/>
  </cellStyleXfs>
  <cellXfs count="130">
    <xf numFmtId="0" fontId="0" fillId="0" borderId="0" xfId="0"/>
    <xf numFmtId="0" fontId="6" fillId="2" borderId="2" xfId="0" applyFont="1" applyFill="1" applyBorder="1" applyAlignment="1" applyProtection="1">
      <alignment horizontal="right"/>
    </xf>
    <xf numFmtId="0" fontId="6" fillId="2" borderId="0" xfId="0" applyFont="1" applyFill="1" applyBorder="1" applyAlignment="1" applyProtection="1">
      <alignment horizontal="left"/>
    </xf>
    <xf numFmtId="0" fontId="5" fillId="0" borderId="0" xfId="3" applyFont="1" applyAlignment="1" applyProtection="1">
      <alignment horizontal="left"/>
      <protection locked="0"/>
    </xf>
    <xf numFmtId="0" fontId="8" fillId="0" borderId="0" xfId="3" applyFont="1" applyProtection="1">
      <protection locked="0"/>
    </xf>
    <xf numFmtId="0" fontId="5" fillId="0" borderId="0" xfId="3" applyFont="1" applyProtection="1">
      <protection locked="0"/>
    </xf>
    <xf numFmtId="0" fontId="6" fillId="0" borderId="0" xfId="3" applyNumberFormat="1" applyFont="1" applyAlignment="1" applyProtection="1">
      <alignment horizontal="right"/>
      <protection locked="0"/>
    </xf>
    <xf numFmtId="0" fontId="5" fillId="3" borderId="0" xfId="3" applyFont="1" applyFill="1" applyProtection="1">
      <protection locked="0"/>
    </xf>
    <xf numFmtId="0" fontId="6" fillId="0" borderId="0" xfId="3" applyFont="1"/>
    <xf numFmtId="0" fontId="9" fillId="0" borderId="0" xfId="3" applyFont="1"/>
    <xf numFmtId="0" fontId="6" fillId="0" borderId="7" xfId="3" applyFont="1" applyBorder="1"/>
    <xf numFmtId="0" fontId="4" fillId="0" borderId="10" xfId="3" applyFont="1" applyBorder="1"/>
    <xf numFmtId="0" fontId="4" fillId="0" borderId="1" xfId="3" applyFont="1" applyBorder="1"/>
    <xf numFmtId="0" fontId="4" fillId="0" borderId="10" xfId="3" applyFont="1" applyBorder="1" applyAlignment="1">
      <alignment horizontal="center"/>
    </xf>
    <xf numFmtId="0" fontId="4" fillId="0" borderId="3" xfId="3" applyFont="1" applyBorder="1" applyAlignment="1">
      <alignment horizontal="center"/>
    </xf>
    <xf numFmtId="0" fontId="4" fillId="0" borderId="3" xfId="3" applyFont="1" applyBorder="1"/>
    <xf numFmtId="0" fontId="4" fillId="0" borderId="11" xfId="3" applyFont="1" applyBorder="1"/>
    <xf numFmtId="0" fontId="4" fillId="0" borderId="4" xfId="3" applyFont="1" applyBorder="1" applyAlignment="1">
      <alignment horizontal="center"/>
    </xf>
    <xf numFmtId="0" fontId="4" fillId="0" borderId="11" xfId="3" applyFont="1" applyBorder="1" applyAlignment="1">
      <alignment horizontal="center"/>
    </xf>
    <xf numFmtId="0" fontId="4" fillId="0" borderId="5" xfId="3" applyFont="1" applyBorder="1" applyAlignment="1">
      <alignment horizontal="center"/>
    </xf>
    <xf numFmtId="0" fontId="4" fillId="0" borderId="5" xfId="3" applyFont="1" applyBorder="1"/>
    <xf numFmtId="44" fontId="4" fillId="0" borderId="11" xfId="2" applyFont="1" applyBorder="1" applyAlignment="1">
      <alignment horizontal="center"/>
    </xf>
    <xf numFmtId="0" fontId="4" fillId="0" borderId="12" xfId="3" applyFont="1" applyBorder="1" applyAlignment="1">
      <alignment horizontal="center"/>
    </xf>
    <xf numFmtId="0" fontId="4" fillId="0" borderId="7" xfId="3" applyFont="1" applyBorder="1" applyAlignment="1">
      <alignment horizontal="center"/>
    </xf>
    <xf numFmtId="0" fontId="4" fillId="0" borderId="9" xfId="3" applyFont="1" applyBorder="1" applyAlignment="1">
      <alignment horizontal="center"/>
    </xf>
    <xf numFmtId="0" fontId="4" fillId="0" borderId="12" xfId="3" applyFont="1" applyBorder="1"/>
    <xf numFmtId="0" fontId="4" fillId="0" borderId="13" xfId="3" applyFont="1" applyBorder="1" applyAlignment="1">
      <alignment horizontal="center"/>
    </xf>
    <xf numFmtId="0" fontId="4" fillId="0" borderId="6" xfId="3" applyFont="1" applyBorder="1"/>
    <xf numFmtId="164" fontId="7" fillId="0" borderId="14" xfId="2" applyNumberFormat="1" applyFont="1" applyBorder="1" applyProtection="1">
      <protection locked="0"/>
    </xf>
    <xf numFmtId="164" fontId="7" fillId="2" borderId="15" xfId="2" applyNumberFormat="1" applyFont="1" applyFill="1" applyBorder="1" applyProtection="1">
      <protection locked="0"/>
    </xf>
    <xf numFmtId="164" fontId="7" fillId="2" borderId="16" xfId="2" applyNumberFormat="1" applyFont="1" applyFill="1" applyBorder="1" applyProtection="1">
      <protection locked="0"/>
    </xf>
    <xf numFmtId="0" fontId="7" fillId="0" borderId="17" xfId="3" applyFont="1" applyBorder="1" applyAlignment="1">
      <alignment horizontal="center"/>
    </xf>
    <xf numFmtId="0" fontId="7" fillId="0" borderId="13" xfId="3" applyFont="1" applyBorder="1" applyAlignment="1">
      <alignment horizontal="center"/>
    </xf>
    <xf numFmtId="0" fontId="7" fillId="0" borderId="6" xfId="3" applyFont="1" applyBorder="1"/>
    <xf numFmtId="164" fontId="7" fillId="2" borderId="18" xfId="2" applyNumberFormat="1" applyFont="1" applyFill="1" applyBorder="1" applyProtection="1">
      <protection locked="0"/>
    </xf>
    <xf numFmtId="164" fontId="7" fillId="2" borderId="19" xfId="2" applyNumberFormat="1" applyFont="1" applyFill="1" applyBorder="1" applyProtection="1">
      <protection locked="0"/>
    </xf>
    <xf numFmtId="164" fontId="7" fillId="0" borderId="19" xfId="2" applyNumberFormat="1" applyFont="1" applyBorder="1" applyProtection="1">
      <protection locked="0"/>
    </xf>
    <xf numFmtId="164" fontId="7" fillId="0" borderId="16" xfId="2" applyNumberFormat="1" applyFont="1" applyBorder="1" applyProtection="1">
      <protection locked="0"/>
    </xf>
    <xf numFmtId="0" fontId="7" fillId="0" borderId="20" xfId="3" applyFont="1" applyBorder="1" applyAlignment="1">
      <alignment horizontal="center"/>
    </xf>
    <xf numFmtId="165" fontId="7" fillId="0" borderId="21" xfId="1" applyNumberFormat="1" applyFont="1" applyBorder="1" applyProtection="1">
      <protection locked="0"/>
    </xf>
    <xf numFmtId="165" fontId="7" fillId="2" borderId="13" xfId="1" applyNumberFormat="1" applyFont="1" applyFill="1" applyBorder="1" applyProtection="1">
      <protection locked="0"/>
    </xf>
    <xf numFmtId="165" fontId="7" fillId="2" borderId="22" xfId="1" applyNumberFormat="1" applyFont="1" applyFill="1" applyBorder="1" applyProtection="1">
      <protection locked="0"/>
    </xf>
    <xf numFmtId="165" fontId="7" fillId="2" borderId="17" xfId="1" applyNumberFormat="1" applyFont="1" applyFill="1" applyBorder="1" applyProtection="1">
      <protection locked="0"/>
    </xf>
    <xf numFmtId="165" fontId="7" fillId="2" borderId="20" xfId="1" applyNumberFormat="1" applyFont="1" applyFill="1" applyBorder="1" applyProtection="1">
      <protection locked="0"/>
    </xf>
    <xf numFmtId="165" fontId="7" fillId="0" borderId="20" xfId="1" applyNumberFormat="1" applyFont="1" applyBorder="1" applyProtection="1">
      <protection locked="0"/>
    </xf>
    <xf numFmtId="165" fontId="4" fillId="0" borderId="22" xfId="1" applyNumberFormat="1" applyFont="1" applyFill="1" applyBorder="1" applyProtection="1">
      <protection locked="0"/>
    </xf>
    <xf numFmtId="165" fontId="4" fillId="0" borderId="22" xfId="1" applyNumberFormat="1" applyFont="1" applyBorder="1" applyProtection="1">
      <protection locked="0"/>
    </xf>
    <xf numFmtId="165" fontId="7" fillId="0" borderId="22" xfId="1" applyNumberFormat="1" applyFont="1" applyFill="1" applyBorder="1" applyProtection="1">
      <protection locked="0"/>
    </xf>
    <xf numFmtId="165" fontId="7" fillId="0" borderId="22" xfId="1" applyNumberFormat="1" applyFont="1" applyBorder="1" applyProtection="1">
      <protection locked="0"/>
    </xf>
    <xf numFmtId="0" fontId="4" fillId="0" borderId="13" xfId="3" applyFont="1" applyBorder="1" applyAlignment="1">
      <alignment horizontal="centerContinuous"/>
    </xf>
    <xf numFmtId="0" fontId="4" fillId="0" borderId="13" xfId="3" applyFont="1" applyFill="1" applyBorder="1" applyAlignment="1">
      <alignment horizontal="center"/>
    </xf>
    <xf numFmtId="0" fontId="4" fillId="0" borderId="7" xfId="3" applyFont="1" applyFill="1" applyBorder="1"/>
    <xf numFmtId="164" fontId="7" fillId="0" borderId="23" xfId="2" applyNumberFormat="1" applyFont="1" applyFill="1" applyBorder="1" applyProtection="1">
      <protection locked="0"/>
    </xf>
    <xf numFmtId="164" fontId="7" fillId="0" borderId="12" xfId="2" applyNumberFormat="1" applyFont="1" applyFill="1" applyBorder="1" applyProtection="1"/>
    <xf numFmtId="164" fontId="7" fillId="0" borderId="24" xfId="2" applyNumberFormat="1" applyFont="1" applyFill="1" applyBorder="1" applyProtection="1">
      <protection locked="0"/>
    </xf>
    <xf numFmtId="0" fontId="7" fillId="0" borderId="17" xfId="3" applyFont="1" applyFill="1" applyBorder="1" applyAlignment="1">
      <alignment horizontal="center"/>
    </xf>
    <xf numFmtId="0" fontId="7" fillId="0" borderId="13" xfId="3" applyFont="1" applyFill="1" applyBorder="1" applyAlignment="1">
      <alignment horizontal="center"/>
    </xf>
    <xf numFmtId="0" fontId="7" fillId="0" borderId="7" xfId="3" applyFont="1" applyFill="1" applyBorder="1"/>
    <xf numFmtId="164" fontId="7" fillId="2" borderId="25" xfId="2" applyNumberFormat="1" applyFont="1" applyFill="1" applyBorder="1" applyProtection="1">
      <protection locked="0"/>
    </xf>
    <xf numFmtId="164" fontId="7" fillId="2" borderId="9" xfId="2" applyNumberFormat="1" applyFont="1" applyFill="1" applyBorder="1" applyProtection="1">
      <protection locked="0"/>
    </xf>
    <xf numFmtId="164" fontId="7" fillId="0" borderId="9" xfId="2" applyNumberFormat="1" applyFont="1" applyFill="1" applyBorder="1" applyProtection="1">
      <protection locked="0"/>
    </xf>
    <xf numFmtId="164" fontId="4" fillId="0" borderId="24" xfId="2" applyNumberFormat="1" applyFont="1" applyFill="1" applyBorder="1" applyProtection="1">
      <protection locked="0"/>
    </xf>
    <xf numFmtId="0" fontId="7" fillId="0" borderId="20" xfId="3" applyFont="1" applyFill="1" applyBorder="1" applyAlignment="1">
      <alignment horizontal="center"/>
    </xf>
    <xf numFmtId="0" fontId="9" fillId="0" borderId="0" xfId="3" applyFont="1" applyFill="1"/>
    <xf numFmtId="0" fontId="4" fillId="0" borderId="6" xfId="3" applyFont="1" applyFill="1" applyBorder="1"/>
    <xf numFmtId="164" fontId="7" fillId="2" borderId="21" xfId="2" applyNumberFormat="1" applyFont="1" applyFill="1" applyBorder="1" applyProtection="1">
      <protection locked="0"/>
    </xf>
    <xf numFmtId="164" fontId="7" fillId="2" borderId="13" xfId="2" applyNumberFormat="1" applyFont="1" applyFill="1" applyBorder="1" applyProtection="1">
      <protection locked="0"/>
    </xf>
    <xf numFmtId="164" fontId="7" fillId="2" borderId="22" xfId="2" applyNumberFormat="1" applyFont="1" applyFill="1" applyBorder="1" applyProtection="1">
      <protection locked="0"/>
    </xf>
    <xf numFmtId="0" fontId="7" fillId="2" borderId="17" xfId="3" applyFont="1" applyFill="1" applyBorder="1" applyAlignment="1">
      <alignment horizontal="center"/>
    </xf>
    <xf numFmtId="0" fontId="7" fillId="2" borderId="13" xfId="3" applyFont="1" applyFill="1" applyBorder="1" applyAlignment="1">
      <alignment horizontal="center"/>
    </xf>
    <xf numFmtId="0" fontId="7" fillId="2" borderId="6" xfId="3" applyFont="1" applyFill="1" applyBorder="1"/>
    <xf numFmtId="164" fontId="7" fillId="2" borderId="17" xfId="2" applyNumberFormat="1" applyFont="1" applyFill="1" applyBorder="1" applyProtection="1">
      <protection locked="0"/>
    </xf>
    <xf numFmtId="164" fontId="7" fillId="2" borderId="20" xfId="2" applyNumberFormat="1" applyFont="1" applyFill="1" applyBorder="1" applyProtection="1">
      <protection locked="0"/>
    </xf>
    <xf numFmtId="164" fontId="4" fillId="2" borderId="22" xfId="2" applyNumberFormat="1" applyFont="1" applyFill="1" applyBorder="1" applyProtection="1">
      <protection locked="0"/>
    </xf>
    <xf numFmtId="165" fontId="7" fillId="2" borderId="21" xfId="1" applyNumberFormat="1" applyFont="1" applyFill="1" applyBorder="1" applyProtection="1">
      <protection locked="0"/>
    </xf>
    <xf numFmtId="165" fontId="4" fillId="2" borderId="22" xfId="1" applyNumberFormat="1" applyFont="1" applyFill="1" applyBorder="1" applyProtection="1">
      <protection locked="0"/>
    </xf>
    <xf numFmtId="164" fontId="7" fillId="2" borderId="23" xfId="2" applyNumberFormat="1" applyFont="1" applyFill="1" applyBorder="1" applyProtection="1">
      <protection locked="0"/>
    </xf>
    <xf numFmtId="164" fontId="7" fillId="2" borderId="12" xfId="2" applyNumberFormat="1" applyFont="1" applyFill="1" applyBorder="1" applyProtection="1"/>
    <xf numFmtId="164" fontId="7" fillId="2" borderId="24" xfId="2" applyNumberFormat="1" applyFont="1" applyFill="1" applyBorder="1" applyProtection="1">
      <protection locked="0"/>
    </xf>
    <xf numFmtId="0" fontId="7" fillId="2" borderId="7" xfId="3" applyFont="1" applyFill="1" applyBorder="1"/>
    <xf numFmtId="164" fontId="4" fillId="2" borderId="24" xfId="2" applyNumberFormat="1" applyFont="1" applyFill="1" applyBorder="1" applyProtection="1">
      <protection locked="0"/>
    </xf>
    <xf numFmtId="165" fontId="7" fillId="0" borderId="21" xfId="1" applyNumberFormat="1" applyFont="1" applyFill="1" applyBorder="1" applyProtection="1">
      <protection locked="0"/>
    </xf>
    <xf numFmtId="0" fontId="7" fillId="0" borderId="6" xfId="3" applyFont="1" applyFill="1" applyBorder="1"/>
    <xf numFmtId="164" fontId="7" fillId="0" borderId="26" xfId="2" applyNumberFormat="1" applyFont="1" applyFill="1" applyBorder="1" applyProtection="1">
      <protection locked="0"/>
    </xf>
    <xf numFmtId="164" fontId="7" fillId="0" borderId="27" xfId="2" applyNumberFormat="1" applyFont="1" applyFill="1" applyBorder="1" applyProtection="1"/>
    <xf numFmtId="164" fontId="7" fillId="0" borderId="28" xfId="2" applyNumberFormat="1" applyFont="1" applyFill="1" applyBorder="1" applyProtection="1">
      <protection locked="0"/>
    </xf>
    <xf numFmtId="164" fontId="7" fillId="2" borderId="29" xfId="2" applyNumberFormat="1" applyFont="1" applyFill="1" applyBorder="1" applyProtection="1">
      <protection locked="0"/>
    </xf>
    <xf numFmtId="164" fontId="7" fillId="0" borderId="30" xfId="2" applyNumberFormat="1" applyFont="1" applyFill="1" applyBorder="1" applyProtection="1">
      <protection locked="0"/>
    </xf>
    <xf numFmtId="164" fontId="4" fillId="0" borderId="28" xfId="2" applyNumberFormat="1" applyFont="1" applyFill="1" applyBorder="1" applyProtection="1">
      <protection locked="0"/>
    </xf>
    <xf numFmtId="0" fontId="6" fillId="0" borderId="4" xfId="3" applyFont="1" applyBorder="1"/>
    <xf numFmtId="0" fontId="6" fillId="0" borderId="0" xfId="3" applyFont="1" applyBorder="1"/>
    <xf numFmtId="0" fontId="5" fillId="0" borderId="0" xfId="3" applyFont="1" applyBorder="1"/>
    <xf numFmtId="0" fontId="5" fillId="0" borderId="5" xfId="3" applyFont="1" applyBorder="1"/>
    <xf numFmtId="0" fontId="5" fillId="0" borderId="4" xfId="3" applyFont="1" applyBorder="1"/>
    <xf numFmtId="0" fontId="5" fillId="0" borderId="8" xfId="3" applyFont="1" applyBorder="1"/>
    <xf numFmtId="0" fontId="5" fillId="0" borderId="9" xfId="3" applyFont="1" applyBorder="1"/>
    <xf numFmtId="0" fontId="5" fillId="0" borderId="7" xfId="3" applyFont="1" applyBorder="1"/>
    <xf numFmtId="0" fontId="5" fillId="0" borderId="0" xfId="3" applyFont="1"/>
    <xf numFmtId="0" fontId="5" fillId="0" borderId="0" xfId="3" applyFont="1" applyBorder="1" applyAlignment="1">
      <alignment horizontal="right"/>
    </xf>
    <xf numFmtId="0" fontId="7" fillId="0" borderId="0" xfId="3" applyFont="1"/>
    <xf numFmtId="0" fontId="4" fillId="0" borderId="0" xfId="3" applyFont="1"/>
    <xf numFmtId="37" fontId="8" fillId="0" borderId="0" xfId="3" applyNumberFormat="1" applyFont="1" applyProtection="1">
      <protection locked="0"/>
    </xf>
    <xf numFmtId="37" fontId="10" fillId="0" borderId="0" xfId="3" applyNumberFormat="1" applyFont="1" applyProtection="1">
      <protection locked="0"/>
    </xf>
    <xf numFmtId="0" fontId="9" fillId="0" borderId="0" xfId="3" applyFont="1"/>
    <xf numFmtId="0" fontId="6" fillId="0" borderId="4" xfId="3" applyFont="1" applyBorder="1"/>
    <xf numFmtId="0" fontId="5" fillId="0" borderId="0" xfId="3" applyFont="1" applyBorder="1"/>
    <xf numFmtId="0" fontId="5" fillId="0" borderId="5" xfId="3" applyFont="1" applyBorder="1"/>
    <xf numFmtId="0" fontId="5" fillId="0" borderId="4" xfId="3" applyFont="1" applyBorder="1"/>
    <xf numFmtId="0" fontId="5" fillId="0" borderId="0" xfId="3" applyFont="1" applyFill="1" applyBorder="1"/>
    <xf numFmtId="0" fontId="4" fillId="0" borderId="0" xfId="3" applyFont="1" applyFill="1" applyBorder="1" applyAlignment="1">
      <alignment horizontal="left" indent="4"/>
    </xf>
    <xf numFmtId="0" fontId="6" fillId="0" borderId="0" xfId="3" applyFont="1" applyFill="1" applyBorder="1" applyAlignment="1">
      <alignment horizontal="right"/>
    </xf>
    <xf numFmtId="164" fontId="5" fillId="0" borderId="0" xfId="3" applyNumberFormat="1" applyFont="1" applyFill="1" applyBorder="1"/>
    <xf numFmtId="164" fontId="7" fillId="0" borderId="0" xfId="3" applyNumberFormat="1" applyFont="1" applyFill="1" applyBorder="1"/>
    <xf numFmtId="165" fontId="7" fillId="0" borderId="0" xfId="12" applyNumberFormat="1" applyFont="1" applyFill="1" applyBorder="1"/>
    <xf numFmtId="164" fontId="5" fillId="0" borderId="31" xfId="3" applyNumberFormat="1" applyFont="1" applyFill="1" applyBorder="1"/>
    <xf numFmtId="0" fontId="15" fillId="0" borderId="0" xfId="3" applyFont="1" applyFill="1" applyBorder="1" applyAlignment="1">
      <alignment horizontal="center"/>
    </xf>
    <xf numFmtId="0" fontId="14" fillId="0" borderId="0" xfId="3" applyFont="1" applyFill="1" applyBorder="1" applyAlignment="1">
      <alignment horizontal="left"/>
    </xf>
    <xf numFmtId="0" fontId="6" fillId="0" borderId="0" xfId="3" applyFont="1" applyFill="1" applyBorder="1" applyAlignment="1">
      <alignment horizontal="left"/>
    </xf>
    <xf numFmtId="0" fontId="4" fillId="0" borderId="0" xfId="3" applyFont="1" applyFill="1" applyBorder="1" applyAlignment="1">
      <alignment horizontal="left"/>
    </xf>
    <xf numFmtId="164" fontId="4" fillId="0" borderId="0" xfId="3" applyNumberFormat="1" applyFont="1"/>
    <xf numFmtId="165" fontId="5" fillId="0" borderId="0" xfId="12" applyNumberFormat="1" applyFont="1" applyFill="1" applyBorder="1"/>
    <xf numFmtId="0" fontId="11" fillId="0" borderId="1" xfId="3" applyFont="1" applyBorder="1" applyAlignment="1">
      <alignment horizontal="center"/>
    </xf>
    <xf numFmtId="0" fontId="12" fillId="0" borderId="2" xfId="3" applyFont="1" applyBorder="1" applyAlignment="1">
      <alignment horizontal="center"/>
    </xf>
    <xf numFmtId="0" fontId="12" fillId="0" borderId="3" xfId="3" applyFont="1" applyBorder="1" applyAlignment="1">
      <alignment horizontal="center"/>
    </xf>
    <xf numFmtId="0" fontId="4" fillId="0" borderId="4" xfId="3" applyFont="1" applyBorder="1" applyAlignment="1">
      <alignment horizontal="center" vertical="center"/>
    </xf>
    <xf numFmtId="0" fontId="9" fillId="0" borderId="0" xfId="3" applyFont="1" applyBorder="1" applyAlignment="1">
      <alignment horizontal="center" vertical="center"/>
    </xf>
    <xf numFmtId="0" fontId="9" fillId="0" borderId="5" xfId="3" applyFont="1" applyBorder="1" applyAlignment="1">
      <alignment horizontal="center" vertical="center"/>
    </xf>
    <xf numFmtId="0" fontId="4" fillId="0" borderId="0" xfId="3" applyFont="1" applyFill="1" applyBorder="1" applyAlignment="1">
      <alignment horizontal="left" wrapText="1"/>
    </xf>
    <xf numFmtId="0" fontId="4" fillId="0" borderId="8" xfId="3" applyFont="1" applyFill="1" applyBorder="1" applyAlignment="1">
      <alignment horizontal="left" wrapText="1"/>
    </xf>
    <xf numFmtId="0" fontId="4" fillId="2" borderId="0" xfId="3" applyFont="1" applyFill="1" applyBorder="1" applyAlignment="1">
      <alignment horizontal="left" vertical="top" wrapText="1"/>
    </xf>
  </cellXfs>
  <cellStyles count="13">
    <cellStyle name="Comma" xfId="12" builtinId="3"/>
    <cellStyle name="Comma 2" xfId="1"/>
    <cellStyle name="Currency 2" xfId="2"/>
    <cellStyle name="Currency 3" xfId="6"/>
    <cellStyle name="Currency 3 2" xfId="10"/>
    <cellStyle name="Normal" xfId="0" builtinId="0"/>
    <cellStyle name="Normal 2" xfId="3"/>
    <cellStyle name="Normal 3" xfId="4"/>
    <cellStyle name="Normal 3 2" xfId="8"/>
    <cellStyle name="Normal 4" xfId="5"/>
    <cellStyle name="Normal 4 2" xfId="9"/>
    <cellStyle name="Percent 2" xfId="7"/>
    <cellStyle name="Percent 2 2" xfId="1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tabSelected="1" zoomScale="90" zoomScaleNormal="90" workbookViewId="0"/>
  </sheetViews>
  <sheetFormatPr defaultColWidth="10.6640625" defaultRowHeight="11.25" x14ac:dyDescent="0.2"/>
  <cols>
    <col min="1" max="1" width="5.5" style="100" customWidth="1"/>
    <col min="2" max="2" width="6.6640625" style="100" customWidth="1"/>
    <col min="3" max="3" width="47.5" style="100" customWidth="1"/>
    <col min="4" max="4" width="14.83203125" style="100" customWidth="1"/>
    <col min="5" max="5" width="16" style="100" customWidth="1"/>
    <col min="6" max="6" width="17.1640625" style="100" customWidth="1"/>
    <col min="7" max="8" width="5.5" style="100" customWidth="1"/>
    <col min="9" max="9" width="6.6640625" style="100" customWidth="1"/>
    <col min="10" max="13" width="23.83203125" style="100" customWidth="1"/>
    <col min="14" max="14" width="5.5" style="100" customWidth="1"/>
    <col min="15" max="16384" width="10.6640625" style="9"/>
  </cols>
  <sheetData>
    <row r="1" spans="1:14" x14ac:dyDescent="0.2">
      <c r="A1" s="3">
        <v>103</v>
      </c>
      <c r="B1" s="4"/>
      <c r="C1" s="4"/>
      <c r="D1" s="4"/>
      <c r="E1" s="5"/>
      <c r="F1" s="4"/>
      <c r="G1" s="6" t="s">
        <v>83</v>
      </c>
      <c r="H1" s="7" t="str">
        <f>G1</f>
        <v>Road Initials: CSXT  Year: 2015</v>
      </c>
      <c r="I1" s="8"/>
      <c r="J1" s="8"/>
      <c r="K1" s="8"/>
      <c r="L1" s="8"/>
      <c r="M1" s="8"/>
      <c r="N1" s="8">
        <v>104</v>
      </c>
    </row>
    <row r="2" spans="1:14" ht="13.5" customHeight="1" x14ac:dyDescent="0.2">
      <c r="A2" s="121" t="s">
        <v>28</v>
      </c>
      <c r="B2" s="122"/>
      <c r="C2" s="122"/>
      <c r="D2" s="122"/>
      <c r="E2" s="122"/>
      <c r="F2" s="122"/>
      <c r="G2" s="123"/>
      <c r="H2" s="121" t="s">
        <v>73</v>
      </c>
      <c r="I2" s="122"/>
      <c r="J2" s="122"/>
      <c r="K2" s="122"/>
      <c r="L2" s="122"/>
      <c r="M2" s="122"/>
      <c r="N2" s="123"/>
    </row>
    <row r="3" spans="1:14" x14ac:dyDescent="0.2">
      <c r="A3" s="124" t="s">
        <v>10</v>
      </c>
      <c r="B3" s="125"/>
      <c r="C3" s="125"/>
      <c r="D3" s="125"/>
      <c r="E3" s="125"/>
      <c r="F3" s="125"/>
      <c r="G3" s="126"/>
      <c r="H3" s="124" t="s">
        <v>10</v>
      </c>
      <c r="I3" s="125"/>
      <c r="J3" s="125"/>
      <c r="K3" s="125"/>
      <c r="L3" s="125"/>
      <c r="M3" s="125"/>
      <c r="N3" s="126"/>
    </row>
    <row r="4" spans="1:14" x14ac:dyDescent="0.2">
      <c r="A4" s="11"/>
      <c r="B4" s="11"/>
      <c r="C4" s="11"/>
      <c r="D4" s="12"/>
      <c r="E4" s="13" t="s">
        <v>15</v>
      </c>
      <c r="F4" s="14" t="s">
        <v>15</v>
      </c>
      <c r="G4" s="11"/>
      <c r="H4" s="11"/>
      <c r="I4" s="11"/>
      <c r="J4" s="11"/>
      <c r="K4" s="15"/>
      <c r="L4" s="15"/>
      <c r="M4" s="15"/>
      <c r="N4" s="15"/>
    </row>
    <row r="5" spans="1:14" x14ac:dyDescent="0.2">
      <c r="A5" s="16"/>
      <c r="B5" s="16"/>
      <c r="C5" s="16"/>
      <c r="D5" s="17" t="s">
        <v>14</v>
      </c>
      <c r="E5" s="18" t="s">
        <v>16</v>
      </c>
      <c r="F5" s="19" t="s">
        <v>17</v>
      </c>
      <c r="G5" s="16"/>
      <c r="H5" s="16"/>
      <c r="I5" s="16"/>
      <c r="J5" s="18"/>
      <c r="K5" s="19"/>
      <c r="L5" s="19"/>
      <c r="M5" s="19"/>
      <c r="N5" s="20"/>
    </row>
    <row r="6" spans="1:14" x14ac:dyDescent="0.2">
      <c r="A6" s="18" t="s">
        <v>2</v>
      </c>
      <c r="B6" s="18" t="s">
        <v>11</v>
      </c>
      <c r="C6" s="16"/>
      <c r="D6" s="17" t="s">
        <v>18</v>
      </c>
      <c r="E6" s="18" t="s">
        <v>19</v>
      </c>
      <c r="F6" s="19" t="s">
        <v>20</v>
      </c>
      <c r="G6" s="18" t="s">
        <v>2</v>
      </c>
      <c r="H6" s="18" t="s">
        <v>2</v>
      </c>
      <c r="I6" s="18" t="s">
        <v>11</v>
      </c>
      <c r="J6" s="18" t="s">
        <v>21</v>
      </c>
      <c r="K6" s="19" t="s">
        <v>22</v>
      </c>
      <c r="L6" s="19" t="s">
        <v>23</v>
      </c>
      <c r="M6" s="19" t="s">
        <v>14</v>
      </c>
      <c r="N6" s="19" t="s">
        <v>2</v>
      </c>
    </row>
    <row r="7" spans="1:14" x14ac:dyDescent="0.2">
      <c r="A7" s="18" t="s">
        <v>3</v>
      </c>
      <c r="B7" s="18" t="s">
        <v>3</v>
      </c>
      <c r="C7" s="21" t="s">
        <v>12</v>
      </c>
      <c r="D7" s="17" t="s">
        <v>13</v>
      </c>
      <c r="E7" s="18" t="s">
        <v>24</v>
      </c>
      <c r="F7" s="19" t="s">
        <v>25</v>
      </c>
      <c r="G7" s="18" t="s">
        <v>3</v>
      </c>
      <c r="H7" s="18" t="s">
        <v>3</v>
      </c>
      <c r="I7" s="18" t="s">
        <v>3</v>
      </c>
      <c r="J7" s="18" t="s">
        <v>26</v>
      </c>
      <c r="K7" s="19" t="s">
        <v>26</v>
      </c>
      <c r="L7" s="19" t="s">
        <v>26</v>
      </c>
      <c r="M7" s="19" t="s">
        <v>27</v>
      </c>
      <c r="N7" s="19" t="s">
        <v>3</v>
      </c>
    </row>
    <row r="8" spans="1:14" ht="12" thickBot="1" x14ac:dyDescent="0.25">
      <c r="A8" s="22"/>
      <c r="B8" s="22"/>
      <c r="C8" s="22" t="s">
        <v>4</v>
      </c>
      <c r="D8" s="23" t="s">
        <v>5</v>
      </c>
      <c r="E8" s="22" t="s">
        <v>6</v>
      </c>
      <c r="F8" s="24" t="s">
        <v>7</v>
      </c>
      <c r="G8" s="25"/>
      <c r="H8" s="22"/>
      <c r="I8" s="22"/>
      <c r="J8" s="22" t="s">
        <v>8</v>
      </c>
      <c r="K8" s="24" t="s">
        <v>9</v>
      </c>
      <c r="L8" s="24" t="s">
        <v>0</v>
      </c>
      <c r="M8" s="24" t="s">
        <v>1</v>
      </c>
      <c r="N8" s="24"/>
    </row>
    <row r="9" spans="1:14" x14ac:dyDescent="0.2">
      <c r="A9" s="26">
        <v>1</v>
      </c>
      <c r="B9" s="26"/>
      <c r="C9" s="27" t="s">
        <v>29</v>
      </c>
      <c r="D9" s="28">
        <v>22</v>
      </c>
      <c r="E9" s="29">
        <v>0</v>
      </c>
      <c r="F9" s="30">
        <v>0</v>
      </c>
      <c r="G9" s="31">
        <v>1</v>
      </c>
      <c r="H9" s="32">
        <v>1</v>
      </c>
      <c r="I9" s="33"/>
      <c r="J9" s="34">
        <v>345</v>
      </c>
      <c r="K9" s="35">
        <v>0</v>
      </c>
      <c r="L9" s="36">
        <f>J9-K9-F9</f>
        <v>345</v>
      </c>
      <c r="M9" s="37">
        <f t="shared" ref="M9:M37" si="0">D9+L9</f>
        <v>367</v>
      </c>
      <c r="N9" s="38">
        <v>1</v>
      </c>
    </row>
    <row r="10" spans="1:14" x14ac:dyDescent="0.2">
      <c r="A10" s="26">
        <v>2</v>
      </c>
      <c r="B10" s="26"/>
      <c r="C10" s="27" t="s">
        <v>30</v>
      </c>
      <c r="D10" s="39">
        <v>59</v>
      </c>
      <c r="E10" s="40">
        <v>0</v>
      </c>
      <c r="F10" s="41">
        <v>0</v>
      </c>
      <c r="G10" s="31">
        <v>2</v>
      </c>
      <c r="H10" s="32">
        <v>2</v>
      </c>
      <c r="I10" s="33"/>
      <c r="J10" s="42">
        <v>791</v>
      </c>
      <c r="K10" s="43">
        <v>0</v>
      </c>
      <c r="L10" s="44">
        <f>J10-K10-F10</f>
        <v>791</v>
      </c>
      <c r="M10" s="45">
        <f t="shared" si="0"/>
        <v>850</v>
      </c>
      <c r="N10" s="38">
        <v>2</v>
      </c>
    </row>
    <row r="11" spans="1:14" x14ac:dyDescent="0.2">
      <c r="A11" s="26">
        <v>3</v>
      </c>
      <c r="B11" s="26"/>
      <c r="C11" s="27" t="s">
        <v>31</v>
      </c>
      <c r="D11" s="39">
        <v>0</v>
      </c>
      <c r="E11" s="40">
        <v>0</v>
      </c>
      <c r="F11" s="41">
        <v>0</v>
      </c>
      <c r="G11" s="31">
        <v>3</v>
      </c>
      <c r="H11" s="32">
        <v>3</v>
      </c>
      <c r="I11" s="33"/>
      <c r="J11" s="42">
        <v>0</v>
      </c>
      <c r="K11" s="43">
        <v>0</v>
      </c>
      <c r="L11" s="44">
        <f t="shared" ref="L11:L37" si="1">J11-K11-F11</f>
        <v>0</v>
      </c>
      <c r="M11" s="45">
        <f t="shared" si="0"/>
        <v>0</v>
      </c>
      <c r="N11" s="38">
        <v>3</v>
      </c>
    </row>
    <row r="12" spans="1:14" x14ac:dyDescent="0.2">
      <c r="A12" s="26">
        <v>4</v>
      </c>
      <c r="B12" s="26"/>
      <c r="C12" s="27" t="s">
        <v>32</v>
      </c>
      <c r="D12" s="39">
        <v>0</v>
      </c>
      <c r="E12" s="40">
        <v>0</v>
      </c>
      <c r="F12" s="41">
        <v>0</v>
      </c>
      <c r="G12" s="31">
        <v>4</v>
      </c>
      <c r="H12" s="32">
        <v>4</v>
      </c>
      <c r="I12" s="33"/>
      <c r="J12" s="42">
        <v>0</v>
      </c>
      <c r="K12" s="43">
        <v>0</v>
      </c>
      <c r="L12" s="44">
        <f t="shared" si="1"/>
        <v>0</v>
      </c>
      <c r="M12" s="45">
        <f t="shared" si="0"/>
        <v>0</v>
      </c>
      <c r="N12" s="38">
        <v>4</v>
      </c>
    </row>
    <row r="13" spans="1:14" x14ac:dyDescent="0.2">
      <c r="A13" s="26">
        <v>5</v>
      </c>
      <c r="B13" s="26"/>
      <c r="C13" s="27" t="s">
        <v>33</v>
      </c>
      <c r="D13" s="39">
        <v>0</v>
      </c>
      <c r="E13" s="40">
        <v>0</v>
      </c>
      <c r="F13" s="41">
        <v>0</v>
      </c>
      <c r="G13" s="31">
        <v>5</v>
      </c>
      <c r="H13" s="32">
        <v>5</v>
      </c>
      <c r="I13" s="33"/>
      <c r="J13" s="42">
        <v>0</v>
      </c>
      <c r="K13" s="43">
        <v>0</v>
      </c>
      <c r="L13" s="44">
        <f t="shared" si="1"/>
        <v>0</v>
      </c>
      <c r="M13" s="45">
        <f t="shared" si="0"/>
        <v>0</v>
      </c>
      <c r="N13" s="38">
        <v>5</v>
      </c>
    </row>
    <row r="14" spans="1:14" x14ac:dyDescent="0.2">
      <c r="A14" s="26">
        <v>6</v>
      </c>
      <c r="B14" s="26"/>
      <c r="C14" s="27" t="s">
        <v>34</v>
      </c>
      <c r="D14" s="39">
        <v>0</v>
      </c>
      <c r="E14" s="40">
        <v>0</v>
      </c>
      <c r="F14" s="41">
        <v>0</v>
      </c>
      <c r="G14" s="31">
        <v>6</v>
      </c>
      <c r="H14" s="32">
        <v>6</v>
      </c>
      <c r="I14" s="33"/>
      <c r="J14" s="42">
        <v>0</v>
      </c>
      <c r="K14" s="43">
        <v>0</v>
      </c>
      <c r="L14" s="44">
        <f t="shared" si="1"/>
        <v>0</v>
      </c>
      <c r="M14" s="45">
        <f t="shared" si="0"/>
        <v>0</v>
      </c>
      <c r="N14" s="38">
        <v>6</v>
      </c>
    </row>
    <row r="15" spans="1:14" x14ac:dyDescent="0.2">
      <c r="A15" s="26">
        <v>7</v>
      </c>
      <c r="B15" s="26"/>
      <c r="C15" s="27" t="s">
        <v>35</v>
      </c>
      <c r="D15" s="39">
        <v>88</v>
      </c>
      <c r="E15" s="40">
        <v>0</v>
      </c>
      <c r="F15" s="41">
        <v>0</v>
      </c>
      <c r="G15" s="31">
        <v>7</v>
      </c>
      <c r="H15" s="32">
        <v>7</v>
      </c>
      <c r="I15" s="33"/>
      <c r="J15" s="42">
        <v>1452</v>
      </c>
      <c r="K15" s="43">
        <v>0</v>
      </c>
      <c r="L15" s="44">
        <f t="shared" si="1"/>
        <v>1452</v>
      </c>
      <c r="M15" s="46">
        <f t="shared" si="0"/>
        <v>1540</v>
      </c>
      <c r="N15" s="38">
        <v>7</v>
      </c>
    </row>
    <row r="16" spans="1:14" x14ac:dyDescent="0.2">
      <c r="A16" s="26">
        <v>8</v>
      </c>
      <c r="B16" s="26"/>
      <c r="C16" s="27" t="s">
        <v>36</v>
      </c>
      <c r="D16" s="39">
        <v>10321</v>
      </c>
      <c r="E16" s="40">
        <v>0</v>
      </c>
      <c r="F16" s="41">
        <v>0</v>
      </c>
      <c r="G16" s="31">
        <v>8</v>
      </c>
      <c r="H16" s="32">
        <v>8</v>
      </c>
      <c r="I16" s="33"/>
      <c r="J16" s="42">
        <v>5455</v>
      </c>
      <c r="K16" s="43">
        <v>0</v>
      </c>
      <c r="L16" s="44">
        <f t="shared" si="1"/>
        <v>5455</v>
      </c>
      <c r="M16" s="47">
        <f t="shared" si="0"/>
        <v>15776</v>
      </c>
      <c r="N16" s="38">
        <v>8</v>
      </c>
    </row>
    <row r="17" spans="1:14" x14ac:dyDescent="0.2">
      <c r="A17" s="26">
        <v>9</v>
      </c>
      <c r="B17" s="26"/>
      <c r="C17" s="27" t="s">
        <v>37</v>
      </c>
      <c r="D17" s="39">
        <v>1119</v>
      </c>
      <c r="E17" s="40">
        <v>0</v>
      </c>
      <c r="F17" s="41">
        <v>0</v>
      </c>
      <c r="G17" s="31">
        <v>9</v>
      </c>
      <c r="H17" s="32">
        <v>9</v>
      </c>
      <c r="I17" s="33"/>
      <c r="J17" s="42">
        <v>933</v>
      </c>
      <c r="K17" s="43">
        <v>0</v>
      </c>
      <c r="L17" s="44">
        <f t="shared" si="1"/>
        <v>933</v>
      </c>
      <c r="M17" s="48">
        <f t="shared" si="0"/>
        <v>2052</v>
      </c>
      <c r="N17" s="38">
        <v>9</v>
      </c>
    </row>
    <row r="18" spans="1:14" x14ac:dyDescent="0.2">
      <c r="A18" s="26">
        <v>10</v>
      </c>
      <c r="B18" s="49"/>
      <c r="C18" s="27" t="s">
        <v>38</v>
      </c>
      <c r="D18" s="39">
        <v>5</v>
      </c>
      <c r="E18" s="40">
        <v>0</v>
      </c>
      <c r="F18" s="41">
        <v>0</v>
      </c>
      <c r="G18" s="31">
        <v>10</v>
      </c>
      <c r="H18" s="32">
        <v>10</v>
      </c>
      <c r="I18" s="33"/>
      <c r="J18" s="42">
        <v>1</v>
      </c>
      <c r="K18" s="43">
        <v>0</v>
      </c>
      <c r="L18" s="44">
        <f t="shared" si="1"/>
        <v>1</v>
      </c>
      <c r="M18" s="45">
        <f t="shared" si="0"/>
        <v>6</v>
      </c>
      <c r="N18" s="38">
        <v>10</v>
      </c>
    </row>
    <row r="19" spans="1:14" x14ac:dyDescent="0.2">
      <c r="A19" s="26">
        <v>11</v>
      </c>
      <c r="B19" s="26"/>
      <c r="C19" s="27" t="s">
        <v>39</v>
      </c>
      <c r="D19" s="39">
        <v>1166</v>
      </c>
      <c r="E19" s="40">
        <v>0</v>
      </c>
      <c r="F19" s="41">
        <v>0</v>
      </c>
      <c r="G19" s="31">
        <v>11</v>
      </c>
      <c r="H19" s="32">
        <v>11</v>
      </c>
      <c r="I19" s="33"/>
      <c r="J19" s="42">
        <v>17</v>
      </c>
      <c r="K19" s="43">
        <v>0</v>
      </c>
      <c r="L19" s="44">
        <f t="shared" si="1"/>
        <v>17</v>
      </c>
      <c r="M19" s="45">
        <f t="shared" si="0"/>
        <v>1183</v>
      </c>
      <c r="N19" s="38">
        <v>11</v>
      </c>
    </row>
    <row r="20" spans="1:14" x14ac:dyDescent="0.2">
      <c r="A20" s="26">
        <v>12</v>
      </c>
      <c r="B20" s="26"/>
      <c r="C20" s="27" t="s">
        <v>40</v>
      </c>
      <c r="D20" s="39">
        <v>0</v>
      </c>
      <c r="E20" s="40">
        <v>0</v>
      </c>
      <c r="F20" s="41">
        <v>0</v>
      </c>
      <c r="G20" s="31">
        <v>12</v>
      </c>
      <c r="H20" s="32">
        <v>12</v>
      </c>
      <c r="I20" s="33"/>
      <c r="J20" s="42">
        <v>0</v>
      </c>
      <c r="K20" s="43">
        <v>0</v>
      </c>
      <c r="L20" s="44">
        <f t="shared" si="1"/>
        <v>0</v>
      </c>
      <c r="M20" s="45">
        <f t="shared" si="0"/>
        <v>0</v>
      </c>
      <c r="N20" s="38">
        <v>12</v>
      </c>
    </row>
    <row r="21" spans="1:14" x14ac:dyDescent="0.2">
      <c r="A21" s="26">
        <v>13</v>
      </c>
      <c r="B21" s="26"/>
      <c r="C21" s="27" t="s">
        <v>41</v>
      </c>
      <c r="D21" s="39">
        <v>0</v>
      </c>
      <c r="E21" s="40">
        <v>0</v>
      </c>
      <c r="F21" s="41">
        <v>0</v>
      </c>
      <c r="G21" s="31">
        <v>13</v>
      </c>
      <c r="H21" s="32">
        <v>13</v>
      </c>
      <c r="I21" s="33"/>
      <c r="J21" s="42">
        <v>0</v>
      </c>
      <c r="K21" s="43">
        <v>0</v>
      </c>
      <c r="L21" s="44">
        <f t="shared" si="1"/>
        <v>0</v>
      </c>
      <c r="M21" s="45">
        <f t="shared" si="0"/>
        <v>0</v>
      </c>
      <c r="N21" s="38">
        <v>13</v>
      </c>
    </row>
    <row r="22" spans="1:14" x14ac:dyDescent="0.2">
      <c r="A22" s="26">
        <v>14</v>
      </c>
      <c r="B22" s="26"/>
      <c r="C22" s="27" t="s">
        <v>42</v>
      </c>
      <c r="D22" s="39">
        <v>52</v>
      </c>
      <c r="E22" s="40">
        <v>0</v>
      </c>
      <c r="F22" s="41">
        <v>0</v>
      </c>
      <c r="G22" s="31">
        <v>14</v>
      </c>
      <c r="H22" s="32">
        <v>14</v>
      </c>
      <c r="I22" s="33"/>
      <c r="J22" s="42">
        <v>11</v>
      </c>
      <c r="K22" s="43">
        <v>0</v>
      </c>
      <c r="L22" s="44">
        <f t="shared" si="1"/>
        <v>11</v>
      </c>
      <c r="M22" s="45">
        <f t="shared" si="0"/>
        <v>63</v>
      </c>
      <c r="N22" s="38">
        <v>14</v>
      </c>
    </row>
    <row r="23" spans="1:14" x14ac:dyDescent="0.2">
      <c r="A23" s="26">
        <v>15</v>
      </c>
      <c r="B23" s="26"/>
      <c r="C23" s="27" t="s">
        <v>43</v>
      </c>
      <c r="D23" s="39">
        <v>184</v>
      </c>
      <c r="E23" s="40">
        <v>0</v>
      </c>
      <c r="F23" s="41">
        <v>0</v>
      </c>
      <c r="G23" s="31">
        <v>15</v>
      </c>
      <c r="H23" s="32">
        <v>15</v>
      </c>
      <c r="I23" s="33"/>
      <c r="J23" s="42">
        <v>0</v>
      </c>
      <c r="K23" s="43">
        <v>0</v>
      </c>
      <c r="L23" s="44">
        <f t="shared" si="1"/>
        <v>0</v>
      </c>
      <c r="M23" s="45">
        <f t="shared" si="0"/>
        <v>184</v>
      </c>
      <c r="N23" s="38">
        <v>15</v>
      </c>
    </row>
    <row r="24" spans="1:14" x14ac:dyDescent="0.2">
      <c r="A24" s="26">
        <v>16</v>
      </c>
      <c r="B24" s="26"/>
      <c r="C24" s="27" t="s">
        <v>44</v>
      </c>
      <c r="D24" s="39">
        <v>0</v>
      </c>
      <c r="E24" s="40">
        <v>0</v>
      </c>
      <c r="F24" s="41">
        <v>0</v>
      </c>
      <c r="G24" s="31">
        <v>16</v>
      </c>
      <c r="H24" s="32">
        <v>16</v>
      </c>
      <c r="I24" s="33"/>
      <c r="J24" s="42">
        <v>0</v>
      </c>
      <c r="K24" s="43">
        <v>0</v>
      </c>
      <c r="L24" s="44">
        <f t="shared" si="1"/>
        <v>0</v>
      </c>
      <c r="M24" s="45">
        <f t="shared" si="0"/>
        <v>0</v>
      </c>
      <c r="N24" s="38">
        <v>16</v>
      </c>
    </row>
    <row r="25" spans="1:14" x14ac:dyDescent="0.2">
      <c r="A25" s="26">
        <v>17</v>
      </c>
      <c r="B25" s="26"/>
      <c r="C25" s="27" t="s">
        <v>45</v>
      </c>
      <c r="D25" s="39">
        <v>0</v>
      </c>
      <c r="E25" s="40">
        <v>0</v>
      </c>
      <c r="F25" s="41">
        <v>0</v>
      </c>
      <c r="G25" s="31">
        <v>17</v>
      </c>
      <c r="H25" s="32">
        <v>17</v>
      </c>
      <c r="I25" s="33"/>
      <c r="J25" s="42">
        <v>0</v>
      </c>
      <c r="K25" s="43">
        <v>0</v>
      </c>
      <c r="L25" s="44">
        <f t="shared" si="1"/>
        <v>0</v>
      </c>
      <c r="M25" s="45">
        <f t="shared" si="0"/>
        <v>0</v>
      </c>
      <c r="N25" s="38">
        <v>17</v>
      </c>
    </row>
    <row r="26" spans="1:14" x14ac:dyDescent="0.2">
      <c r="A26" s="26">
        <v>18</v>
      </c>
      <c r="B26" s="26"/>
      <c r="C26" s="27" t="s">
        <v>46</v>
      </c>
      <c r="D26" s="39">
        <v>0</v>
      </c>
      <c r="E26" s="40">
        <v>0</v>
      </c>
      <c r="F26" s="41">
        <v>0</v>
      </c>
      <c r="G26" s="31">
        <v>18</v>
      </c>
      <c r="H26" s="32">
        <v>18</v>
      </c>
      <c r="I26" s="33"/>
      <c r="J26" s="42">
        <v>0</v>
      </c>
      <c r="K26" s="43">
        <v>0</v>
      </c>
      <c r="L26" s="44">
        <f t="shared" si="1"/>
        <v>0</v>
      </c>
      <c r="M26" s="45">
        <f t="shared" si="0"/>
        <v>0</v>
      </c>
      <c r="N26" s="38">
        <v>18</v>
      </c>
    </row>
    <row r="27" spans="1:14" x14ac:dyDescent="0.2">
      <c r="A27" s="26">
        <v>19</v>
      </c>
      <c r="B27" s="26"/>
      <c r="C27" s="27" t="s">
        <v>47</v>
      </c>
      <c r="D27" s="39">
        <v>0</v>
      </c>
      <c r="E27" s="40">
        <v>0</v>
      </c>
      <c r="F27" s="41">
        <v>0</v>
      </c>
      <c r="G27" s="31">
        <v>19</v>
      </c>
      <c r="H27" s="32">
        <v>19</v>
      </c>
      <c r="I27" s="33"/>
      <c r="J27" s="42">
        <v>0</v>
      </c>
      <c r="K27" s="43">
        <v>0</v>
      </c>
      <c r="L27" s="44">
        <f t="shared" si="1"/>
        <v>0</v>
      </c>
      <c r="M27" s="45">
        <f t="shared" si="0"/>
        <v>0</v>
      </c>
      <c r="N27" s="38">
        <v>19</v>
      </c>
    </row>
    <row r="28" spans="1:14" x14ac:dyDescent="0.2">
      <c r="A28" s="26">
        <v>20</v>
      </c>
      <c r="B28" s="26"/>
      <c r="C28" s="27" t="s">
        <v>48</v>
      </c>
      <c r="D28" s="39">
        <v>167998</v>
      </c>
      <c r="E28" s="40">
        <v>0</v>
      </c>
      <c r="F28" s="41">
        <v>0</v>
      </c>
      <c r="G28" s="31">
        <v>20</v>
      </c>
      <c r="H28" s="32">
        <v>20</v>
      </c>
      <c r="I28" s="33"/>
      <c r="J28" s="42">
        <v>22484</v>
      </c>
      <c r="K28" s="43">
        <v>0</v>
      </c>
      <c r="L28" s="44">
        <f t="shared" si="1"/>
        <v>22484</v>
      </c>
      <c r="M28" s="45">
        <f t="shared" si="0"/>
        <v>190482</v>
      </c>
      <c r="N28" s="38">
        <v>20</v>
      </c>
    </row>
    <row r="29" spans="1:14" x14ac:dyDescent="0.2">
      <c r="A29" s="26">
        <v>21</v>
      </c>
      <c r="B29" s="26"/>
      <c r="C29" s="27" t="s">
        <v>49</v>
      </c>
      <c r="D29" s="39">
        <v>370136</v>
      </c>
      <c r="E29" s="40">
        <v>0</v>
      </c>
      <c r="F29" s="41">
        <v>0</v>
      </c>
      <c r="G29" s="31">
        <v>21</v>
      </c>
      <c r="H29" s="32">
        <v>21</v>
      </c>
      <c r="I29" s="33"/>
      <c r="J29" s="42">
        <v>142606</v>
      </c>
      <c r="K29" s="43">
        <v>0</v>
      </c>
      <c r="L29" s="44">
        <f t="shared" si="1"/>
        <v>142606</v>
      </c>
      <c r="M29" s="45">
        <f t="shared" si="0"/>
        <v>512742</v>
      </c>
      <c r="N29" s="38">
        <v>21</v>
      </c>
    </row>
    <row r="30" spans="1:14" x14ac:dyDescent="0.2">
      <c r="A30" s="26">
        <v>22</v>
      </c>
      <c r="B30" s="26"/>
      <c r="C30" s="27" t="s">
        <v>50</v>
      </c>
      <c r="D30" s="39">
        <v>0</v>
      </c>
      <c r="E30" s="40">
        <v>0</v>
      </c>
      <c r="F30" s="41">
        <v>0</v>
      </c>
      <c r="G30" s="31">
        <v>22</v>
      </c>
      <c r="H30" s="32">
        <v>22</v>
      </c>
      <c r="I30" s="33"/>
      <c r="J30" s="42">
        <v>0</v>
      </c>
      <c r="K30" s="43">
        <v>0</v>
      </c>
      <c r="L30" s="44">
        <f t="shared" si="1"/>
        <v>0</v>
      </c>
      <c r="M30" s="45">
        <f t="shared" si="0"/>
        <v>0</v>
      </c>
      <c r="N30" s="38">
        <v>22</v>
      </c>
    </row>
    <row r="31" spans="1:14" x14ac:dyDescent="0.2">
      <c r="A31" s="26">
        <v>23</v>
      </c>
      <c r="B31" s="26"/>
      <c r="C31" s="27" t="s">
        <v>51</v>
      </c>
      <c r="D31" s="39">
        <v>0</v>
      </c>
      <c r="E31" s="40">
        <v>0</v>
      </c>
      <c r="F31" s="41">
        <v>0</v>
      </c>
      <c r="G31" s="31">
        <v>23</v>
      </c>
      <c r="H31" s="32">
        <v>23</v>
      </c>
      <c r="I31" s="33"/>
      <c r="J31" s="42">
        <v>0</v>
      </c>
      <c r="K31" s="43">
        <v>0</v>
      </c>
      <c r="L31" s="44">
        <f t="shared" si="1"/>
        <v>0</v>
      </c>
      <c r="M31" s="45">
        <f t="shared" si="0"/>
        <v>0</v>
      </c>
      <c r="N31" s="38">
        <v>23</v>
      </c>
    </row>
    <row r="32" spans="1:14" x14ac:dyDescent="0.2">
      <c r="A32" s="26">
        <v>24</v>
      </c>
      <c r="B32" s="26"/>
      <c r="C32" s="27" t="s">
        <v>52</v>
      </c>
      <c r="D32" s="39">
        <v>0</v>
      </c>
      <c r="E32" s="40">
        <v>0</v>
      </c>
      <c r="F32" s="41">
        <v>0</v>
      </c>
      <c r="G32" s="31">
        <v>24</v>
      </c>
      <c r="H32" s="32">
        <v>24</v>
      </c>
      <c r="I32" s="33"/>
      <c r="J32" s="42">
        <v>0</v>
      </c>
      <c r="K32" s="43">
        <v>0</v>
      </c>
      <c r="L32" s="44">
        <f t="shared" si="1"/>
        <v>0</v>
      </c>
      <c r="M32" s="45">
        <f t="shared" si="0"/>
        <v>0</v>
      </c>
      <c r="N32" s="38">
        <v>24</v>
      </c>
    </row>
    <row r="33" spans="1:14" x14ac:dyDescent="0.2">
      <c r="A33" s="26">
        <v>25</v>
      </c>
      <c r="B33" s="26"/>
      <c r="C33" s="27" t="s">
        <v>53</v>
      </c>
      <c r="D33" s="39">
        <v>39</v>
      </c>
      <c r="E33" s="40">
        <v>0</v>
      </c>
      <c r="F33" s="41">
        <v>0</v>
      </c>
      <c r="G33" s="31">
        <v>25</v>
      </c>
      <c r="H33" s="32">
        <v>25</v>
      </c>
      <c r="I33" s="33"/>
      <c r="J33" s="42">
        <v>0</v>
      </c>
      <c r="K33" s="43">
        <v>0</v>
      </c>
      <c r="L33" s="44">
        <f t="shared" si="1"/>
        <v>0</v>
      </c>
      <c r="M33" s="45">
        <f t="shared" si="0"/>
        <v>39</v>
      </c>
      <c r="N33" s="38">
        <v>25</v>
      </c>
    </row>
    <row r="34" spans="1:14" x14ac:dyDescent="0.2">
      <c r="A34" s="26">
        <v>26</v>
      </c>
      <c r="B34" s="26"/>
      <c r="C34" s="27" t="s">
        <v>54</v>
      </c>
      <c r="D34" s="39">
        <v>0</v>
      </c>
      <c r="E34" s="40">
        <v>0</v>
      </c>
      <c r="F34" s="41">
        <v>0</v>
      </c>
      <c r="G34" s="31">
        <v>26</v>
      </c>
      <c r="H34" s="32">
        <v>26</v>
      </c>
      <c r="I34" s="33"/>
      <c r="J34" s="42">
        <v>0</v>
      </c>
      <c r="K34" s="43">
        <v>0</v>
      </c>
      <c r="L34" s="44">
        <f t="shared" si="1"/>
        <v>0</v>
      </c>
      <c r="M34" s="45">
        <f t="shared" si="0"/>
        <v>0</v>
      </c>
      <c r="N34" s="38">
        <v>26</v>
      </c>
    </row>
    <row r="35" spans="1:14" x14ac:dyDescent="0.2">
      <c r="A35" s="26">
        <v>27</v>
      </c>
      <c r="B35" s="26"/>
      <c r="C35" s="27" t="s">
        <v>55</v>
      </c>
      <c r="D35" s="39">
        <v>0</v>
      </c>
      <c r="E35" s="40">
        <v>0</v>
      </c>
      <c r="F35" s="41">
        <v>0</v>
      </c>
      <c r="G35" s="31">
        <v>27</v>
      </c>
      <c r="H35" s="32">
        <v>27</v>
      </c>
      <c r="I35" s="33"/>
      <c r="J35" s="42">
        <v>0</v>
      </c>
      <c r="K35" s="43">
        <v>0</v>
      </c>
      <c r="L35" s="44">
        <f t="shared" si="1"/>
        <v>0</v>
      </c>
      <c r="M35" s="45">
        <f t="shared" si="0"/>
        <v>0</v>
      </c>
      <c r="N35" s="38">
        <v>27</v>
      </c>
    </row>
    <row r="36" spans="1:14" x14ac:dyDescent="0.2">
      <c r="A36" s="26">
        <v>28</v>
      </c>
      <c r="B36" s="26"/>
      <c r="C36" s="27" t="s">
        <v>56</v>
      </c>
      <c r="D36" s="39">
        <v>0</v>
      </c>
      <c r="E36" s="40">
        <v>0</v>
      </c>
      <c r="F36" s="41">
        <v>0</v>
      </c>
      <c r="G36" s="31">
        <v>28</v>
      </c>
      <c r="H36" s="32">
        <v>28</v>
      </c>
      <c r="I36" s="33"/>
      <c r="J36" s="42">
        <v>0</v>
      </c>
      <c r="K36" s="43">
        <v>0</v>
      </c>
      <c r="L36" s="44">
        <f t="shared" si="1"/>
        <v>0</v>
      </c>
      <c r="M36" s="45">
        <f t="shared" si="0"/>
        <v>0</v>
      </c>
      <c r="N36" s="38">
        <v>28</v>
      </c>
    </row>
    <row r="37" spans="1:14" x14ac:dyDescent="0.2">
      <c r="A37" s="26">
        <v>29</v>
      </c>
      <c r="B37" s="26"/>
      <c r="C37" s="27" t="s">
        <v>57</v>
      </c>
      <c r="D37" s="39">
        <v>0</v>
      </c>
      <c r="E37" s="40">
        <v>0</v>
      </c>
      <c r="F37" s="41">
        <v>0</v>
      </c>
      <c r="G37" s="31">
        <v>29</v>
      </c>
      <c r="H37" s="32">
        <v>29</v>
      </c>
      <c r="I37" s="33"/>
      <c r="J37" s="42">
        <v>0</v>
      </c>
      <c r="K37" s="43">
        <v>0</v>
      </c>
      <c r="L37" s="44">
        <f t="shared" si="1"/>
        <v>0</v>
      </c>
      <c r="M37" s="45">
        <f t="shared" si="0"/>
        <v>0</v>
      </c>
      <c r="N37" s="38">
        <v>29</v>
      </c>
    </row>
    <row r="38" spans="1:14" s="63" customFormat="1" x14ac:dyDescent="0.2">
      <c r="A38" s="50">
        <v>30</v>
      </c>
      <c r="B38" s="50"/>
      <c r="C38" s="51" t="s">
        <v>58</v>
      </c>
      <c r="D38" s="52">
        <f>SUM(D9:D37)</f>
        <v>551189</v>
      </c>
      <c r="E38" s="53">
        <f>SUM(E9:E37)</f>
        <v>0</v>
      </c>
      <c r="F38" s="54">
        <f>SUM(F9:F37)</f>
        <v>0</v>
      </c>
      <c r="G38" s="55">
        <v>30</v>
      </c>
      <c r="H38" s="56">
        <v>30</v>
      </c>
      <c r="I38" s="57"/>
      <c r="J38" s="58">
        <f>SUM(J9:J37)</f>
        <v>174095</v>
      </c>
      <c r="K38" s="59">
        <f>SUM(K9:K37)</f>
        <v>0</v>
      </c>
      <c r="L38" s="60">
        <f>SUM(L9:L37)</f>
        <v>174095</v>
      </c>
      <c r="M38" s="61">
        <f>SUM(M9:M37)</f>
        <v>725284</v>
      </c>
      <c r="N38" s="62">
        <v>30</v>
      </c>
    </row>
    <row r="39" spans="1:14" s="63" customFormat="1" x14ac:dyDescent="0.2">
      <c r="A39" s="50">
        <v>31</v>
      </c>
      <c r="B39" s="50"/>
      <c r="C39" s="64" t="s">
        <v>59</v>
      </c>
      <c r="D39" s="65">
        <v>35425</v>
      </c>
      <c r="E39" s="66">
        <v>0</v>
      </c>
      <c r="F39" s="67">
        <v>0</v>
      </c>
      <c r="G39" s="68">
        <v>31</v>
      </c>
      <c r="H39" s="69">
        <v>31</v>
      </c>
      <c r="I39" s="70"/>
      <c r="J39" s="71">
        <v>17933</v>
      </c>
      <c r="K39" s="72">
        <v>405</v>
      </c>
      <c r="L39" s="44">
        <f>J39-K39-F39</f>
        <v>17528</v>
      </c>
      <c r="M39" s="73">
        <f t="shared" ref="M39:M46" si="2">D39+L39</f>
        <v>52953</v>
      </c>
      <c r="N39" s="62">
        <v>31</v>
      </c>
    </row>
    <row r="40" spans="1:14" s="63" customFormat="1" x14ac:dyDescent="0.2">
      <c r="A40" s="50">
        <v>32</v>
      </c>
      <c r="B40" s="50"/>
      <c r="C40" s="64" t="s">
        <v>60</v>
      </c>
      <c r="D40" s="74">
        <v>0</v>
      </c>
      <c r="E40" s="40">
        <v>0</v>
      </c>
      <c r="F40" s="41">
        <v>0</v>
      </c>
      <c r="G40" s="68">
        <v>32</v>
      </c>
      <c r="H40" s="69">
        <v>32</v>
      </c>
      <c r="I40" s="70"/>
      <c r="J40" s="42">
        <v>0</v>
      </c>
      <c r="K40" s="43">
        <v>0</v>
      </c>
      <c r="L40" s="44">
        <f t="shared" ref="L40:L46" si="3">J40-K40-F40</f>
        <v>0</v>
      </c>
      <c r="M40" s="75">
        <f t="shared" si="2"/>
        <v>0</v>
      </c>
      <c r="N40" s="62">
        <v>32</v>
      </c>
    </row>
    <row r="41" spans="1:14" s="63" customFormat="1" x14ac:dyDescent="0.2">
      <c r="A41" s="50">
        <v>33</v>
      </c>
      <c r="B41" s="50"/>
      <c r="C41" s="64" t="s">
        <v>61</v>
      </c>
      <c r="D41" s="74">
        <v>0</v>
      </c>
      <c r="E41" s="40">
        <v>0</v>
      </c>
      <c r="F41" s="41">
        <v>0</v>
      </c>
      <c r="G41" s="68">
        <v>33</v>
      </c>
      <c r="H41" s="69">
        <v>33</v>
      </c>
      <c r="I41" s="70"/>
      <c r="J41" s="42">
        <v>0</v>
      </c>
      <c r="K41" s="43">
        <v>0</v>
      </c>
      <c r="L41" s="44">
        <f t="shared" si="3"/>
        <v>0</v>
      </c>
      <c r="M41" s="75">
        <f t="shared" si="2"/>
        <v>0</v>
      </c>
      <c r="N41" s="62">
        <v>33</v>
      </c>
    </row>
    <row r="42" spans="1:14" s="63" customFormat="1" x14ac:dyDescent="0.2">
      <c r="A42" s="50">
        <v>34</v>
      </c>
      <c r="B42" s="50"/>
      <c r="C42" s="64" t="s">
        <v>62</v>
      </c>
      <c r="D42" s="74">
        <v>0</v>
      </c>
      <c r="E42" s="40">
        <v>0</v>
      </c>
      <c r="F42" s="41">
        <v>0</v>
      </c>
      <c r="G42" s="68">
        <v>34</v>
      </c>
      <c r="H42" s="69">
        <v>34</v>
      </c>
      <c r="I42" s="70"/>
      <c r="J42" s="42">
        <v>0</v>
      </c>
      <c r="K42" s="43">
        <v>0</v>
      </c>
      <c r="L42" s="44">
        <f t="shared" si="3"/>
        <v>0</v>
      </c>
      <c r="M42" s="75">
        <f>D42+L42</f>
        <v>0</v>
      </c>
      <c r="N42" s="62">
        <v>34</v>
      </c>
    </row>
    <row r="43" spans="1:14" s="63" customFormat="1" x14ac:dyDescent="0.2">
      <c r="A43" s="50">
        <v>35</v>
      </c>
      <c r="B43" s="50"/>
      <c r="C43" s="64" t="s">
        <v>63</v>
      </c>
      <c r="D43" s="74">
        <v>0</v>
      </c>
      <c r="E43" s="40">
        <v>0</v>
      </c>
      <c r="F43" s="41">
        <v>0</v>
      </c>
      <c r="G43" s="68">
        <v>35</v>
      </c>
      <c r="H43" s="69">
        <v>35</v>
      </c>
      <c r="I43" s="70"/>
      <c r="J43" s="42">
        <v>0</v>
      </c>
      <c r="K43" s="43">
        <v>0</v>
      </c>
      <c r="L43" s="44">
        <f t="shared" si="3"/>
        <v>0</v>
      </c>
      <c r="M43" s="75">
        <f t="shared" si="2"/>
        <v>0</v>
      </c>
      <c r="N43" s="62">
        <v>35</v>
      </c>
    </row>
    <row r="44" spans="1:14" s="63" customFormat="1" x14ac:dyDescent="0.2">
      <c r="A44" s="50">
        <v>36</v>
      </c>
      <c r="B44" s="50"/>
      <c r="C44" s="64" t="s">
        <v>64</v>
      </c>
      <c r="D44" s="74">
        <v>0</v>
      </c>
      <c r="E44" s="40">
        <v>0</v>
      </c>
      <c r="F44" s="41">
        <v>0</v>
      </c>
      <c r="G44" s="68">
        <v>36</v>
      </c>
      <c r="H44" s="69">
        <v>36</v>
      </c>
      <c r="I44" s="70"/>
      <c r="J44" s="42">
        <v>0</v>
      </c>
      <c r="K44" s="43">
        <v>0</v>
      </c>
      <c r="L44" s="44">
        <f t="shared" si="3"/>
        <v>0</v>
      </c>
      <c r="M44" s="75">
        <f t="shared" si="2"/>
        <v>0</v>
      </c>
      <c r="N44" s="62">
        <v>36</v>
      </c>
    </row>
    <row r="45" spans="1:14" s="63" customFormat="1" x14ac:dyDescent="0.2">
      <c r="A45" s="50">
        <v>37</v>
      </c>
      <c r="B45" s="50"/>
      <c r="C45" s="64" t="s">
        <v>65</v>
      </c>
      <c r="D45" s="74">
        <v>732</v>
      </c>
      <c r="E45" s="40">
        <v>0</v>
      </c>
      <c r="F45" s="41">
        <v>0</v>
      </c>
      <c r="G45" s="68">
        <v>37</v>
      </c>
      <c r="H45" s="69">
        <v>37</v>
      </c>
      <c r="I45" s="70"/>
      <c r="J45" s="42">
        <v>215</v>
      </c>
      <c r="K45" s="43">
        <v>0</v>
      </c>
      <c r="L45" s="44">
        <f t="shared" si="3"/>
        <v>215</v>
      </c>
      <c r="M45" s="75">
        <f t="shared" si="2"/>
        <v>947</v>
      </c>
      <c r="N45" s="62">
        <v>37</v>
      </c>
    </row>
    <row r="46" spans="1:14" s="63" customFormat="1" x14ac:dyDescent="0.2">
      <c r="A46" s="50">
        <v>38</v>
      </c>
      <c r="B46" s="50"/>
      <c r="C46" s="64" t="s">
        <v>66</v>
      </c>
      <c r="D46" s="74">
        <v>94041</v>
      </c>
      <c r="E46" s="40">
        <v>0</v>
      </c>
      <c r="F46" s="41">
        <v>0</v>
      </c>
      <c r="G46" s="68">
        <v>38</v>
      </c>
      <c r="H46" s="69">
        <v>38</v>
      </c>
      <c r="I46" s="70"/>
      <c r="J46" s="42">
        <v>14487</v>
      </c>
      <c r="K46" s="43">
        <v>102</v>
      </c>
      <c r="L46" s="44">
        <f t="shared" si="3"/>
        <v>14385</v>
      </c>
      <c r="M46" s="75">
        <f t="shared" si="2"/>
        <v>108426</v>
      </c>
      <c r="N46" s="62">
        <v>38</v>
      </c>
    </row>
    <row r="47" spans="1:14" s="63" customFormat="1" x14ac:dyDescent="0.2">
      <c r="A47" s="50">
        <v>39</v>
      </c>
      <c r="B47" s="50"/>
      <c r="C47" s="51" t="s">
        <v>67</v>
      </c>
      <c r="D47" s="76">
        <f>SUM(D39:D46)</f>
        <v>130198</v>
      </c>
      <c r="E47" s="77">
        <f>SUM(E39:E46)</f>
        <v>0</v>
      </c>
      <c r="F47" s="78">
        <f>SUM(F39:F46)</f>
        <v>0</v>
      </c>
      <c r="G47" s="68">
        <v>39</v>
      </c>
      <c r="H47" s="69">
        <v>39</v>
      </c>
      <c r="I47" s="79"/>
      <c r="J47" s="76">
        <f>SUM(J39:J46)</f>
        <v>32635</v>
      </c>
      <c r="K47" s="66">
        <f>SUM(K39:K46)</f>
        <v>507</v>
      </c>
      <c r="L47" s="59">
        <f>SUM(L39:L46)</f>
        <v>32128</v>
      </c>
      <c r="M47" s="80">
        <f>SUM(M39:M46)</f>
        <v>162326</v>
      </c>
      <c r="N47" s="62">
        <v>39</v>
      </c>
    </row>
    <row r="48" spans="1:14" s="63" customFormat="1" x14ac:dyDescent="0.2">
      <c r="A48" s="50">
        <v>40</v>
      </c>
      <c r="B48" s="50"/>
      <c r="C48" s="64" t="s">
        <v>68</v>
      </c>
      <c r="D48" s="65">
        <v>0</v>
      </c>
      <c r="E48" s="66">
        <v>0</v>
      </c>
      <c r="F48" s="67">
        <v>0</v>
      </c>
      <c r="G48" s="68">
        <v>40</v>
      </c>
      <c r="H48" s="69">
        <v>40</v>
      </c>
      <c r="I48" s="70"/>
      <c r="J48" s="71">
        <v>0</v>
      </c>
      <c r="K48" s="72">
        <v>0</v>
      </c>
      <c r="L48" s="72">
        <f>J48-K48</f>
        <v>0</v>
      </c>
      <c r="M48" s="73">
        <f>D48+L48</f>
        <v>0</v>
      </c>
      <c r="N48" s="62">
        <v>40</v>
      </c>
    </row>
    <row r="49" spans="1:14" s="63" customFormat="1" x14ac:dyDescent="0.2">
      <c r="A49" s="50">
        <v>41</v>
      </c>
      <c r="B49" s="50"/>
      <c r="C49" s="64" t="s">
        <v>69</v>
      </c>
      <c r="D49" s="81">
        <v>0</v>
      </c>
      <c r="E49" s="40">
        <v>0</v>
      </c>
      <c r="F49" s="41">
        <v>0</v>
      </c>
      <c r="G49" s="55">
        <v>41</v>
      </c>
      <c r="H49" s="56">
        <v>41</v>
      </c>
      <c r="I49" s="82"/>
      <c r="J49" s="42">
        <v>0</v>
      </c>
      <c r="K49" s="43">
        <v>0</v>
      </c>
      <c r="L49" s="43">
        <f>J49-K49</f>
        <v>0</v>
      </c>
      <c r="M49" s="45">
        <v>0</v>
      </c>
      <c r="N49" s="62">
        <v>41</v>
      </c>
    </row>
    <row r="50" spans="1:14" s="63" customFormat="1" x14ac:dyDescent="0.2">
      <c r="A50" s="50">
        <v>42</v>
      </c>
      <c r="B50" s="50"/>
      <c r="C50" s="64" t="s">
        <v>70</v>
      </c>
      <c r="D50" s="81">
        <v>243295</v>
      </c>
      <c r="E50" s="40">
        <v>0</v>
      </c>
      <c r="F50" s="41">
        <v>0</v>
      </c>
      <c r="G50" s="55">
        <v>42</v>
      </c>
      <c r="H50" s="56">
        <v>42</v>
      </c>
      <c r="I50" s="82"/>
      <c r="J50" s="42">
        <v>62622</v>
      </c>
      <c r="K50" s="43">
        <v>0</v>
      </c>
      <c r="L50" s="44">
        <f t="shared" ref="L50" si="4">J50-K50-F50</f>
        <v>62622</v>
      </c>
      <c r="M50" s="45">
        <f>D50+L50</f>
        <v>305917</v>
      </c>
      <c r="N50" s="62">
        <v>42</v>
      </c>
    </row>
    <row r="51" spans="1:14" s="63" customFormat="1" ht="12" thickBot="1" x14ac:dyDescent="0.25">
      <c r="A51" s="50">
        <v>43</v>
      </c>
      <c r="B51" s="50"/>
      <c r="C51" s="51" t="s">
        <v>71</v>
      </c>
      <c r="D51" s="83">
        <f>D38+SUM(D47:D50)</f>
        <v>924682</v>
      </c>
      <c r="E51" s="84">
        <f>E38+SUM(E47:E50)</f>
        <v>0</v>
      </c>
      <c r="F51" s="85">
        <f>F38+SUM(F47:F50)</f>
        <v>0</v>
      </c>
      <c r="G51" s="55">
        <v>43</v>
      </c>
      <c r="H51" s="56">
        <v>43</v>
      </c>
      <c r="I51" s="57"/>
      <c r="J51" s="86">
        <f>J38+J47+J48+J49+J50</f>
        <v>269352</v>
      </c>
      <c r="K51" s="87">
        <f>K38+K47+K48+K49+K50</f>
        <v>507</v>
      </c>
      <c r="L51" s="87">
        <f>L38+L47+L48+L49+L50</f>
        <v>268845</v>
      </c>
      <c r="M51" s="88">
        <f>M38+M47+M48+M49+M50</f>
        <v>1193527</v>
      </c>
      <c r="N51" s="62">
        <v>43</v>
      </c>
    </row>
    <row r="52" spans="1:14" ht="5.25" customHeight="1" x14ac:dyDescent="0.2">
      <c r="A52" s="89"/>
      <c r="B52" s="90"/>
      <c r="C52" s="90"/>
      <c r="D52" s="91"/>
      <c r="E52" s="91"/>
      <c r="F52" s="91"/>
      <c r="G52" s="92"/>
      <c r="H52" s="93"/>
      <c r="I52" s="91"/>
      <c r="J52" s="91"/>
      <c r="K52" s="91"/>
      <c r="L52" s="91"/>
      <c r="M52" s="91"/>
      <c r="N52" s="92"/>
    </row>
    <row r="53" spans="1:14" x14ac:dyDescent="0.2">
      <c r="A53" s="89"/>
      <c r="B53" s="129" t="s">
        <v>80</v>
      </c>
      <c r="C53" s="129"/>
      <c r="D53" s="129"/>
      <c r="E53" s="129"/>
      <c r="F53" s="129"/>
      <c r="G53" s="92"/>
      <c r="H53" s="93"/>
      <c r="I53" s="91"/>
      <c r="J53" s="91"/>
      <c r="K53" s="91"/>
      <c r="L53" s="91"/>
      <c r="M53" s="91"/>
      <c r="N53" s="92"/>
    </row>
    <row r="54" spans="1:14" x14ac:dyDescent="0.2">
      <c r="A54" s="89"/>
      <c r="B54" s="129"/>
      <c r="C54" s="129"/>
      <c r="D54" s="129"/>
      <c r="E54" s="129"/>
      <c r="F54" s="129"/>
      <c r="G54" s="92"/>
      <c r="H54" s="93"/>
      <c r="I54" s="91"/>
      <c r="J54" s="91"/>
      <c r="K54" s="91"/>
      <c r="L54" s="105"/>
      <c r="M54" s="105"/>
      <c r="N54" s="92"/>
    </row>
    <row r="55" spans="1:14" ht="5.25" customHeight="1" x14ac:dyDescent="0.2">
      <c r="A55" s="89"/>
      <c r="B55" s="109"/>
      <c r="D55" s="108"/>
      <c r="E55" s="108"/>
      <c r="F55" s="108"/>
      <c r="G55" s="92"/>
      <c r="H55" s="93"/>
      <c r="I55" s="91"/>
      <c r="J55" s="91"/>
      <c r="K55" s="91"/>
      <c r="L55" s="105"/>
      <c r="M55" s="105"/>
      <c r="N55" s="92"/>
    </row>
    <row r="56" spans="1:14" x14ac:dyDescent="0.2">
      <c r="A56" s="89"/>
      <c r="B56" s="116" t="s">
        <v>74</v>
      </c>
      <c r="D56" s="115">
        <v>2015</v>
      </c>
      <c r="E56" s="115" t="s">
        <v>77</v>
      </c>
      <c r="F56" s="108"/>
      <c r="G56" s="92"/>
      <c r="H56" s="93"/>
      <c r="I56" s="91"/>
      <c r="J56" s="91"/>
      <c r="K56" s="91"/>
      <c r="L56" s="105"/>
      <c r="M56" s="105"/>
      <c r="N56" s="92"/>
    </row>
    <row r="57" spans="1:14" x14ac:dyDescent="0.2">
      <c r="A57" s="89"/>
      <c r="B57" s="117" t="s">
        <v>75</v>
      </c>
      <c r="D57" s="112">
        <f>L51</f>
        <v>268845</v>
      </c>
      <c r="E57" s="112">
        <f>M51</f>
        <v>1193527</v>
      </c>
      <c r="F57" s="108"/>
      <c r="G57" s="92"/>
      <c r="H57" s="93"/>
      <c r="I57" s="91"/>
      <c r="J57" s="91"/>
      <c r="K57" s="91"/>
      <c r="L57" s="105"/>
      <c r="M57" s="105"/>
      <c r="N57" s="92"/>
    </row>
    <row r="58" spans="1:14" x14ac:dyDescent="0.2">
      <c r="A58" s="89"/>
      <c r="B58" s="117" t="s">
        <v>76</v>
      </c>
      <c r="E58" s="119"/>
      <c r="F58" s="108"/>
      <c r="G58" s="92"/>
      <c r="H58" s="93"/>
      <c r="I58" s="91"/>
      <c r="J58" s="91"/>
      <c r="K58" s="91"/>
      <c r="L58" s="105"/>
      <c r="M58" s="105"/>
      <c r="N58" s="92"/>
    </row>
    <row r="59" spans="1:14" s="103" customFormat="1" x14ac:dyDescent="0.2">
      <c r="A59" s="104"/>
      <c r="B59" s="118" t="s">
        <v>84</v>
      </c>
      <c r="D59" s="113">
        <v>28648</v>
      </c>
      <c r="E59" s="113">
        <v>211170</v>
      </c>
      <c r="F59" s="108"/>
      <c r="G59" s="106"/>
      <c r="H59" s="107"/>
      <c r="I59" s="105"/>
      <c r="J59" s="105"/>
      <c r="K59" s="105"/>
      <c r="L59" s="105"/>
      <c r="M59" s="105"/>
      <c r="N59" s="106"/>
    </row>
    <row r="60" spans="1:14" s="103" customFormat="1" x14ac:dyDescent="0.2">
      <c r="A60" s="104"/>
      <c r="B60" s="117" t="s">
        <v>81</v>
      </c>
      <c r="D60" s="108"/>
      <c r="E60" s="120"/>
      <c r="F60" s="108"/>
      <c r="G60" s="106"/>
      <c r="H60" s="107"/>
      <c r="I60" s="105"/>
      <c r="J60" s="105"/>
      <c r="K60" s="105"/>
      <c r="L60" s="105"/>
      <c r="M60" s="105"/>
      <c r="N60" s="106"/>
    </row>
    <row r="61" spans="1:14" s="103" customFormat="1" x14ac:dyDescent="0.2">
      <c r="A61" s="104"/>
      <c r="B61" s="118" t="s">
        <v>78</v>
      </c>
      <c r="D61" s="113">
        <v>6000</v>
      </c>
      <c r="E61" s="113">
        <v>68650</v>
      </c>
      <c r="F61" s="108"/>
      <c r="G61" s="106"/>
      <c r="H61" s="107"/>
      <c r="I61" s="105"/>
      <c r="J61" s="105"/>
      <c r="K61" s="105"/>
      <c r="L61" s="105"/>
      <c r="M61" s="105"/>
      <c r="N61" s="106"/>
    </row>
    <row r="62" spans="1:14" s="103" customFormat="1" x14ac:dyDescent="0.2">
      <c r="A62" s="104"/>
      <c r="B62" s="118" t="s">
        <v>79</v>
      </c>
      <c r="D62" s="113">
        <v>850</v>
      </c>
      <c r="E62" s="113">
        <v>7819</v>
      </c>
      <c r="F62" s="108"/>
      <c r="G62" s="106"/>
      <c r="H62" s="107"/>
      <c r="I62" s="105"/>
      <c r="J62" s="105"/>
      <c r="K62" s="105"/>
      <c r="L62" s="105"/>
      <c r="M62" s="105"/>
      <c r="N62" s="106"/>
    </row>
    <row r="63" spans="1:14" s="103" customFormat="1" ht="12" thickBot="1" x14ac:dyDescent="0.25">
      <c r="A63" s="104"/>
      <c r="B63" s="117" t="s">
        <v>82</v>
      </c>
      <c r="D63" s="114">
        <f>SUM(D57:D62)</f>
        <v>304343</v>
      </c>
      <c r="E63" s="114">
        <f>SUM(E57:E62)</f>
        <v>1481166</v>
      </c>
      <c r="F63" s="108"/>
      <c r="G63" s="106"/>
      <c r="H63" s="107"/>
      <c r="I63" s="105"/>
      <c r="J63" s="105"/>
      <c r="K63" s="105"/>
      <c r="L63" s="105"/>
      <c r="M63" s="105"/>
      <c r="N63" s="106"/>
    </row>
    <row r="64" spans="1:14" s="103" customFormat="1" ht="5.25" customHeight="1" thickTop="1" x14ac:dyDescent="0.2">
      <c r="A64" s="104"/>
      <c r="C64" s="110"/>
      <c r="D64" s="111"/>
      <c r="E64" s="111"/>
      <c r="F64" s="108"/>
      <c r="G64" s="106"/>
      <c r="H64" s="107"/>
      <c r="I64" s="105"/>
      <c r="J64" s="105"/>
      <c r="K64" s="105"/>
      <c r="L64" s="105"/>
      <c r="M64" s="105"/>
      <c r="N64" s="106"/>
    </row>
    <row r="65" spans="1:14" x14ac:dyDescent="0.2">
      <c r="A65" s="89"/>
      <c r="B65" s="127" t="s">
        <v>85</v>
      </c>
      <c r="C65" s="127"/>
      <c r="D65" s="127"/>
      <c r="E65" s="127"/>
      <c r="F65" s="127"/>
      <c r="G65" s="92"/>
      <c r="H65" s="93"/>
      <c r="I65" s="91"/>
      <c r="J65" s="91"/>
      <c r="K65" s="91"/>
      <c r="L65" s="91"/>
      <c r="M65" s="91"/>
      <c r="N65" s="92"/>
    </row>
    <row r="66" spans="1:14" x14ac:dyDescent="0.2">
      <c r="A66" s="10"/>
      <c r="B66" s="128"/>
      <c r="C66" s="128"/>
      <c r="D66" s="128"/>
      <c r="E66" s="128"/>
      <c r="F66" s="128"/>
      <c r="G66" s="95"/>
      <c r="H66" s="96"/>
      <c r="I66" s="94"/>
      <c r="J66" s="94"/>
      <c r="K66" s="94"/>
      <c r="L66" s="94"/>
      <c r="M66" s="94"/>
      <c r="N66" s="95"/>
    </row>
    <row r="67" spans="1:14" x14ac:dyDescent="0.2">
      <c r="A67" s="8"/>
      <c r="C67" s="8"/>
      <c r="D67" s="97"/>
      <c r="E67" s="97"/>
      <c r="F67" s="98"/>
      <c r="G67" s="1" t="s">
        <v>72</v>
      </c>
      <c r="H67" s="2" t="s">
        <v>72</v>
      </c>
      <c r="I67" s="97"/>
      <c r="J67" s="97"/>
      <c r="K67" s="97"/>
      <c r="L67" s="97"/>
      <c r="M67" s="97"/>
      <c r="N67" s="97"/>
    </row>
    <row r="68" spans="1:14" x14ac:dyDescent="0.2">
      <c r="A68" s="8"/>
      <c r="B68" s="8"/>
      <c r="C68" s="8"/>
      <c r="D68" s="97"/>
      <c r="E68" s="97"/>
      <c r="F68" s="97"/>
      <c r="G68" s="97"/>
      <c r="H68" s="99"/>
      <c r="I68" s="99"/>
      <c r="J68" s="99"/>
      <c r="K68" s="99"/>
      <c r="L68" s="99"/>
      <c r="M68" s="99"/>
      <c r="N68" s="99"/>
    </row>
    <row r="69" spans="1:14" x14ac:dyDescent="0.2">
      <c r="A69" s="8"/>
      <c r="B69" s="8"/>
      <c r="C69" s="8"/>
      <c r="D69" s="97"/>
      <c r="E69" s="97"/>
      <c r="F69" s="97"/>
      <c r="G69" s="97"/>
      <c r="H69" s="99"/>
      <c r="I69" s="99"/>
      <c r="J69" s="99"/>
      <c r="K69" s="99"/>
      <c r="L69" s="99"/>
      <c r="M69" s="99"/>
      <c r="N69" s="99"/>
    </row>
    <row r="70" spans="1:14" x14ac:dyDescent="0.2">
      <c r="A70" s="8"/>
      <c r="B70" s="8"/>
      <c r="C70" s="8"/>
      <c r="D70" s="8"/>
      <c r="E70" s="8"/>
      <c r="F70" s="8"/>
      <c r="G70" s="8"/>
    </row>
    <row r="71" spans="1:14" x14ac:dyDescent="0.2">
      <c r="A71" s="8"/>
      <c r="B71" s="8"/>
      <c r="C71" s="8"/>
      <c r="D71" s="101"/>
      <c r="E71" s="101"/>
      <c r="F71" s="101"/>
      <c r="G71" s="8"/>
      <c r="J71" s="102"/>
      <c r="K71" s="102"/>
      <c r="L71" s="102"/>
      <c r="M71" s="102"/>
    </row>
    <row r="72" spans="1:14" x14ac:dyDescent="0.2">
      <c r="A72" s="8"/>
      <c r="B72" s="8"/>
      <c r="C72" s="8"/>
      <c r="D72" s="101"/>
      <c r="E72" s="101"/>
      <c r="F72" s="101"/>
      <c r="G72" s="8"/>
      <c r="J72" s="102"/>
      <c r="K72" s="102"/>
      <c r="L72" s="102"/>
      <c r="M72" s="102"/>
    </row>
    <row r="73" spans="1:14" x14ac:dyDescent="0.2">
      <c r="A73" s="8"/>
      <c r="B73" s="8"/>
      <c r="C73" s="8"/>
      <c r="D73" s="101"/>
      <c r="E73" s="101"/>
      <c r="F73" s="101"/>
      <c r="G73" s="8"/>
      <c r="J73" s="102"/>
      <c r="K73" s="102"/>
      <c r="L73" s="102"/>
      <c r="M73" s="102"/>
    </row>
    <row r="74" spans="1:14" x14ac:dyDescent="0.2">
      <c r="A74" s="8"/>
      <c r="B74" s="8"/>
      <c r="C74" s="8"/>
      <c r="D74" s="101"/>
      <c r="E74" s="8"/>
      <c r="F74" s="8"/>
      <c r="G74" s="8"/>
      <c r="J74" s="102"/>
      <c r="M74" s="102"/>
    </row>
    <row r="75" spans="1:14" x14ac:dyDescent="0.2">
      <c r="A75" s="8"/>
      <c r="B75" s="8"/>
      <c r="C75" s="8"/>
      <c r="D75" s="101"/>
      <c r="E75" s="8"/>
      <c r="F75" s="8"/>
      <c r="G75" s="8"/>
      <c r="J75" s="102"/>
      <c r="M75" s="102"/>
    </row>
    <row r="76" spans="1:14" x14ac:dyDescent="0.2">
      <c r="A76" s="8"/>
      <c r="B76" s="8"/>
      <c r="C76" s="8"/>
      <c r="D76" s="8"/>
      <c r="E76" s="8"/>
      <c r="F76" s="8"/>
      <c r="G76" s="8"/>
    </row>
    <row r="77" spans="1:14" x14ac:dyDescent="0.2">
      <c r="A77" s="8"/>
      <c r="B77" s="8"/>
      <c r="C77" s="8"/>
      <c r="D77" s="8"/>
      <c r="E77" s="8"/>
      <c r="F77" s="8"/>
      <c r="G77" s="8"/>
    </row>
    <row r="78" spans="1:14" x14ac:dyDescent="0.2">
      <c r="A78" s="8"/>
      <c r="B78" s="8"/>
      <c r="C78" s="8"/>
      <c r="D78" s="8"/>
      <c r="E78" s="8"/>
      <c r="F78" s="8"/>
      <c r="G78" s="8"/>
    </row>
    <row r="79" spans="1:14" x14ac:dyDescent="0.2">
      <c r="A79" s="8"/>
      <c r="B79" s="8"/>
      <c r="C79" s="8"/>
      <c r="D79" s="8"/>
      <c r="E79" s="8"/>
      <c r="F79" s="8"/>
      <c r="G79" s="8"/>
    </row>
    <row r="80" spans="1:14"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sheetData>
  <mergeCells count="6">
    <mergeCell ref="A2:G2"/>
    <mergeCell ref="H2:N2"/>
    <mergeCell ref="A3:G3"/>
    <mergeCell ref="H3:N3"/>
    <mergeCell ref="B65:F66"/>
    <mergeCell ref="B53:F54"/>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103-104</vt:lpstr>
      <vt:lpstr>'103-104'!Print_Area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V6362</cp:lastModifiedBy>
  <cp:lastPrinted>2015-03-12T17:46:21Z</cp:lastPrinted>
  <dcterms:created xsi:type="dcterms:W3CDTF">1998-03-13T18:09:39Z</dcterms:created>
  <dcterms:modified xsi:type="dcterms:W3CDTF">2016-03-14T19:49:38Z</dcterms:modified>
</cp:coreProperties>
</file>