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 ACCOUNTING &amp; REPORTING\SEC &amp; Reg Reporting\Regulatory\STB\1 R-1\2017\01_Final R1\"/>
    </mc:Choice>
  </mc:AlternateContent>
  <bookViews>
    <workbookView xWindow="0" yWindow="0" windowWidth="28800" windowHeight="12135"/>
  </bookViews>
  <sheets>
    <sheet name="245" sheetId="1" r:id="rId1"/>
  </sheets>
  <externalReferences>
    <externalReference r:id="rId2"/>
    <externalReference r:id="rId3"/>
    <externalReference r:id="rId4"/>
  </externalReferences>
  <definedNames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GTWLevelPayments">#REF!</definedName>
    <definedName name="Print_Area_MI">'[2]Oath-P98'!$B$1:$D$65</definedName>
    <definedName name="Print_Titles_MI">'[3]710Inst-P77'!$A$1:$IV$13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7" i="1"/>
  <c r="A76" i="1" l="1"/>
  <c r="D45" i="1"/>
  <c r="D33" i="1"/>
  <c r="D34" i="1" s="1"/>
  <c r="D29" i="1"/>
  <c r="D19" i="1"/>
  <c r="D20" i="1" s="1"/>
  <c r="D15" i="1"/>
  <c r="D22" i="1" l="1"/>
  <c r="D23" i="1" s="1"/>
  <c r="D36" i="1"/>
  <c r="D37" i="1" l="1"/>
  <c r="D38" i="1" s="1"/>
  <c r="D40" i="1" s="1"/>
  <c r="D46" i="1" s="1"/>
</calcChain>
</file>

<file path=xl/sharedStrings.xml><?xml version="1.0" encoding="utf-8"?>
<sst xmlns="http://schemas.openxmlformats.org/spreadsheetml/2006/main" count="92" uniqueCount="84">
  <si>
    <t>245.  WORKING CAPITAL</t>
  </si>
  <si>
    <t>(Dollars in Thousands)</t>
  </si>
  <si>
    <t>1.</t>
  </si>
  <si>
    <t>This schedule should include only data pertaining to railway transportation services.</t>
  </si>
  <si>
    <t>2.</t>
  </si>
  <si>
    <t>Carry out calculations of lines 9, 10, 20, and 21 to the nearest whole number.</t>
  </si>
  <si>
    <t>Line</t>
  </si>
  <si>
    <t>Item</t>
  </si>
  <si>
    <t>Source</t>
  </si>
  <si>
    <t>Amount</t>
  </si>
  <si>
    <t>No.</t>
  </si>
  <si>
    <t>(a)</t>
  </si>
  <si>
    <t>(b)</t>
  </si>
  <si>
    <t>CURRENT OPERATING ASSETS</t>
  </si>
  <si>
    <t>Interline and other balances (705)</t>
  </si>
  <si>
    <t>Sched. 200, line 5, col. b</t>
  </si>
  <si>
    <t>Customers (706)</t>
  </si>
  <si>
    <t>Sched. 200, line 6, col. b</t>
  </si>
  <si>
    <t>Other (707)</t>
  </si>
  <si>
    <t>Note A</t>
  </si>
  <si>
    <t>TOTAL CURRENT OPERATING ASSETS</t>
  </si>
  <si>
    <t>Lines 1 + 2 + 3</t>
  </si>
  <si>
    <t>OPERATING REVENUE</t>
  </si>
  <si>
    <t>Railway operating revenue</t>
  </si>
  <si>
    <t>Sched. 210, line 13, col. b</t>
  </si>
  <si>
    <t>Rent income</t>
  </si>
  <si>
    <t>Note B</t>
  </si>
  <si>
    <t>TOTAL OPERATING REVENUES</t>
  </si>
  <si>
    <t>Lines 5 + 6</t>
  </si>
  <si>
    <t>Average daily operating revenues</t>
  </si>
  <si>
    <t>Line 7 ÷ 360 days</t>
  </si>
  <si>
    <t>Days of operating revenue in current</t>
  </si>
  <si>
    <t xml:space="preserve">   operating assets</t>
  </si>
  <si>
    <t>Line 4 ÷ line 8</t>
  </si>
  <si>
    <t>Revenue delay days plus buffer</t>
  </si>
  <si>
    <t>Line 9 + 15 days</t>
  </si>
  <si>
    <t>CURRENT OPERATING LIABILITIES</t>
  </si>
  <si>
    <t>Interline and other balances (752)</t>
  </si>
  <si>
    <t>Sched. 200, line 31, col. b</t>
  </si>
  <si>
    <t>Audited accounts and wages payable (753)</t>
  </si>
  <si>
    <t>Accounts payable - other (754)</t>
  </si>
  <si>
    <t>Other taxes accrued (761.5)</t>
  </si>
  <si>
    <t>TOTAL CURRENT OPERATING LIABILITIES</t>
  </si>
  <si>
    <t>Sum of lines 11 through 14</t>
  </si>
  <si>
    <t>OPERATING EXPENSES</t>
  </si>
  <si>
    <t>Railway operating expenses</t>
  </si>
  <si>
    <t>Sched. 210, line 14, col. b</t>
  </si>
  <si>
    <t>Depreciation</t>
  </si>
  <si>
    <t>Sched 410, lines 136, 137, 138, 213, 232, 317 col h</t>
  </si>
  <si>
    <t>Cash related operating expenses</t>
  </si>
  <si>
    <t>Line 16 + line 6 - line 17</t>
  </si>
  <si>
    <t>Average daily expenditures</t>
  </si>
  <si>
    <t>Line 18 ÷ 360 days</t>
  </si>
  <si>
    <t>Days of operating expenses in current</t>
  </si>
  <si>
    <t xml:space="preserve">   operating liabilities</t>
  </si>
  <si>
    <t>Line 15 ÷ line 19</t>
  </si>
  <si>
    <t>Days of working capital required</t>
  </si>
  <si>
    <t>Line 10 - line 20 (Note C)</t>
  </si>
  <si>
    <t>Cash working capital required</t>
  </si>
  <si>
    <t>Line 21 x line 19</t>
  </si>
  <si>
    <t>Cash and temporary cash balance</t>
  </si>
  <si>
    <t>Sched. 200, line 1 + line 2, col. b</t>
  </si>
  <si>
    <t>Cash working capital allowed</t>
  </si>
  <si>
    <t>Lesser of line 22 or line 23</t>
  </si>
  <si>
    <t>MATERIALS AND SUPPLIES</t>
  </si>
  <si>
    <t>Total materials and supplies (712)</t>
  </si>
  <si>
    <t>Scrap and obsolete material included in account 712</t>
  </si>
  <si>
    <t>Materials and supplies held for common carrier</t>
  </si>
  <si>
    <t xml:space="preserve">   purposes</t>
  </si>
  <si>
    <t>Line 25 - line 26</t>
  </si>
  <si>
    <t>TOTAL WORKING CAPITAL</t>
  </si>
  <si>
    <t>Line 24 + line 27</t>
  </si>
  <si>
    <t>NOTES:</t>
  </si>
  <si>
    <t>(A)</t>
  </si>
  <si>
    <t>(B)</t>
  </si>
  <si>
    <t xml:space="preserve">Rent income is the sum of Schedule 410, column h, lines 121, 122, 123, 127, 128, 129, 133, 134, 135, 208, 210, 212, 227, 229, 231, 312, 314, </t>
  </si>
  <si>
    <t>and 316.  Rent income is added to railway operating revenues to produce total revenues.  Rent income is also added to total operating</t>
  </si>
  <si>
    <t>expenses to exclude the rent revenue items from operating expense.</t>
  </si>
  <si>
    <t>(C)</t>
  </si>
  <si>
    <t>If result is negative, use zero.</t>
  </si>
  <si>
    <t>Railroad Annual Report R-1</t>
  </si>
  <si>
    <t>NOTES AND REMARKS</t>
  </si>
  <si>
    <t>Road Initials:  CSXT     Year:  2017</t>
  </si>
  <si>
    <t>Use common carrier portion only.  Common carrier refers to railway transportation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</si>
</sst>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_(&quot;$&quot;* #,##0_);_(&quot;$&quot;* \(#,##0\);_(&quot;$&quot;* &quot;-&quot;??_);_(@_)"/>
  </numFmts>
  <fonts count="5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0" xfId="0" applyFont="1" applyBorder="1"/>
    <xf numFmtId="0" fontId="3" fillId="0" borderId="2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1" fillId="0" borderId="0" xfId="0" applyFont="1"/>
    <xf numFmtId="0" fontId="4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/>
    <xf numFmtId="0" fontId="1" fillId="0" borderId="2" xfId="0" quotePrefix="1" applyFont="1" applyBorder="1" applyAlignment="1" applyProtection="1">
      <alignment horizontal="center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37" fontId="4" fillId="0" borderId="12" xfId="0" applyNumberFormat="1" applyFont="1" applyBorder="1"/>
    <xf numFmtId="42" fontId="4" fillId="0" borderId="13" xfId="0" applyNumberFormat="1" applyFont="1" applyBorder="1"/>
    <xf numFmtId="37" fontId="4" fillId="0" borderId="13" xfId="0" applyNumberFormat="1" applyFont="1" applyBorder="1"/>
    <xf numFmtId="37" fontId="4" fillId="0" borderId="14" xfId="0" applyNumberFormat="1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37" fontId="4" fillId="0" borderId="19" xfId="0" applyNumberFormat="1" applyFont="1" applyBorder="1"/>
    <xf numFmtId="0" fontId="4" fillId="0" borderId="20" xfId="0" applyFont="1" applyBorder="1" applyAlignment="1">
      <alignment horizontal="center"/>
    </xf>
    <xf numFmtId="164" fontId="4" fillId="0" borderId="13" xfId="0" applyNumberFormat="1" applyFont="1" applyFill="1" applyBorder="1"/>
    <xf numFmtId="37" fontId="4" fillId="0" borderId="14" xfId="0" applyNumberFormat="1" applyFont="1" applyFill="1" applyBorder="1"/>
    <xf numFmtId="37" fontId="4" fillId="0" borderId="13" xfId="0" applyNumberFormat="1" applyFont="1" applyFill="1" applyBorder="1"/>
    <xf numFmtId="42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4" fillId="0" borderId="23" xfId="0" applyFont="1" applyBorder="1"/>
    <xf numFmtId="0" fontId="2" fillId="0" borderId="23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Continuous"/>
    </xf>
    <xf numFmtId="0" fontId="4" fillId="0" borderId="24" xfId="0" applyFont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Documents%20and%20Settings/DEFAULT/Local%20Settings/Temporary%20Internet%20Files/Content.IE5/KL3H66WW/GTC%20R1%20Sch%20400%20to%20Sch%205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TEMP/MATT/97R1-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Finstnt/US%20Companies/2000/GTW/2000_R1/1999%20files/Hector/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157"/>
  <sheetViews>
    <sheetView showGridLines="0" tabSelected="1" zoomScaleNormal="100" workbookViewId="0">
      <selection activeCell="D43" sqref="D43"/>
    </sheetView>
  </sheetViews>
  <sheetFormatPr defaultRowHeight="11.25" x14ac:dyDescent="0.2"/>
  <cols>
    <col min="1" max="1" width="4.6640625" style="11" customWidth="1"/>
    <col min="2" max="2" width="57" style="11" customWidth="1"/>
    <col min="3" max="3" width="43.6640625" style="11" bestFit="1" customWidth="1"/>
    <col min="4" max="4" width="17.33203125" style="11" customWidth="1"/>
    <col min="5" max="5" width="4.6640625" style="11" customWidth="1"/>
    <col min="6" max="16384" width="9.33203125" style="11"/>
  </cols>
  <sheetData>
    <row r="1" spans="1:5" s="6" customFormat="1" x14ac:dyDescent="0.2">
      <c r="A1" s="1">
        <v>28</v>
      </c>
      <c r="B1" s="2"/>
      <c r="C1" s="3"/>
      <c r="D1" s="4"/>
      <c r="E1" s="5" t="s">
        <v>82</v>
      </c>
    </row>
    <row r="2" spans="1:5" x14ac:dyDescent="0.2">
      <c r="A2" s="7" t="s">
        <v>0</v>
      </c>
      <c r="B2" s="8"/>
      <c r="C2" s="9"/>
      <c r="D2" s="9"/>
      <c r="E2" s="10"/>
    </row>
    <row r="3" spans="1:5" x14ac:dyDescent="0.2">
      <c r="A3" s="12" t="s">
        <v>1</v>
      </c>
      <c r="B3" s="8"/>
      <c r="C3" s="9"/>
      <c r="D3" s="9"/>
      <c r="E3" s="10"/>
    </row>
    <row r="4" spans="1:5" x14ac:dyDescent="0.2">
      <c r="A4" s="13"/>
      <c r="B4" s="14"/>
      <c r="C4" s="14"/>
      <c r="D4" s="14"/>
      <c r="E4" s="15"/>
    </row>
    <row r="5" spans="1:5" x14ac:dyDescent="0.2">
      <c r="A5" s="16" t="s">
        <v>2</v>
      </c>
      <c r="B5" s="14" t="s">
        <v>3</v>
      </c>
      <c r="C5" s="14"/>
      <c r="D5" s="14"/>
      <c r="E5" s="15"/>
    </row>
    <row r="6" spans="1:5" x14ac:dyDescent="0.2">
      <c r="A6" s="13"/>
      <c r="B6" s="14"/>
      <c r="C6" s="14"/>
      <c r="D6" s="14"/>
      <c r="E6" s="15"/>
    </row>
    <row r="7" spans="1:5" x14ac:dyDescent="0.2">
      <c r="A7" s="16" t="s">
        <v>4</v>
      </c>
      <c r="B7" s="14" t="s">
        <v>5</v>
      </c>
      <c r="C7" s="14"/>
      <c r="D7" s="14"/>
      <c r="E7" s="15"/>
    </row>
    <row r="8" spans="1:5" x14ac:dyDescent="0.2">
      <c r="A8" s="17"/>
      <c r="B8" s="14"/>
      <c r="C8" s="14"/>
      <c r="D8" s="14"/>
      <c r="E8" s="15"/>
    </row>
    <row r="9" spans="1:5" x14ac:dyDescent="0.2">
      <c r="A9" s="18" t="s">
        <v>6</v>
      </c>
      <c r="B9" s="19" t="s">
        <v>7</v>
      </c>
      <c r="C9" s="19" t="s">
        <v>8</v>
      </c>
      <c r="D9" s="19" t="s">
        <v>9</v>
      </c>
      <c r="E9" s="20" t="s">
        <v>6</v>
      </c>
    </row>
    <row r="10" spans="1:5" ht="12" thickBot="1" x14ac:dyDescent="0.25">
      <c r="A10" s="21" t="s">
        <v>10</v>
      </c>
      <c r="B10" s="22" t="s">
        <v>11</v>
      </c>
      <c r="C10" s="23"/>
      <c r="D10" s="22" t="s">
        <v>12</v>
      </c>
      <c r="E10" s="24" t="s">
        <v>10</v>
      </c>
    </row>
    <row r="11" spans="1:5" x14ac:dyDescent="0.2">
      <c r="A11" s="25"/>
      <c r="B11" s="26" t="s">
        <v>13</v>
      </c>
      <c r="C11" s="27"/>
      <c r="D11" s="28"/>
      <c r="E11" s="15"/>
    </row>
    <row r="12" spans="1:5" x14ac:dyDescent="0.2">
      <c r="A12" s="21">
        <v>1</v>
      </c>
      <c r="B12" s="23" t="s">
        <v>14</v>
      </c>
      <c r="C12" s="23" t="s">
        <v>15</v>
      </c>
      <c r="D12" s="29">
        <v>3216</v>
      </c>
      <c r="E12" s="24">
        <v>1</v>
      </c>
    </row>
    <row r="13" spans="1:5" x14ac:dyDescent="0.2">
      <c r="A13" s="21">
        <v>2</v>
      </c>
      <c r="B13" s="23" t="s">
        <v>16</v>
      </c>
      <c r="C13" s="23" t="s">
        <v>17</v>
      </c>
      <c r="D13" s="30">
        <v>19368</v>
      </c>
      <c r="E13" s="24">
        <v>2</v>
      </c>
    </row>
    <row r="14" spans="1:5" x14ac:dyDescent="0.2">
      <c r="A14" s="21">
        <v>3</v>
      </c>
      <c r="B14" s="23" t="s">
        <v>18</v>
      </c>
      <c r="C14" s="23" t="s">
        <v>19</v>
      </c>
      <c r="D14" s="30">
        <v>183740</v>
      </c>
      <c r="E14" s="24">
        <v>3</v>
      </c>
    </row>
    <row r="15" spans="1:5" x14ac:dyDescent="0.2">
      <c r="A15" s="21">
        <v>4</v>
      </c>
      <c r="B15" s="23" t="s">
        <v>20</v>
      </c>
      <c r="C15" s="23" t="s">
        <v>21</v>
      </c>
      <c r="D15" s="29">
        <f>SUM(D12:D14)</f>
        <v>206324</v>
      </c>
      <c r="E15" s="24">
        <v>4</v>
      </c>
    </row>
    <row r="16" spans="1:5" x14ac:dyDescent="0.2">
      <c r="A16" s="25"/>
      <c r="B16" s="26" t="s">
        <v>22</v>
      </c>
      <c r="C16" s="27"/>
      <c r="D16" s="31"/>
      <c r="E16" s="32"/>
    </row>
    <row r="17" spans="1:5" x14ac:dyDescent="0.2">
      <c r="A17" s="21">
        <v>5</v>
      </c>
      <c r="B17" s="23" t="s">
        <v>23</v>
      </c>
      <c r="C17" s="23" t="s">
        <v>24</v>
      </c>
      <c r="D17" s="29">
        <f>11107304</f>
        <v>11107304</v>
      </c>
      <c r="E17" s="24">
        <v>5</v>
      </c>
    </row>
    <row r="18" spans="1:5" x14ac:dyDescent="0.2">
      <c r="A18" s="21">
        <v>6</v>
      </c>
      <c r="B18" s="23" t="s">
        <v>25</v>
      </c>
      <c r="C18" s="23" t="s">
        <v>26</v>
      </c>
      <c r="D18" s="30">
        <v>300610</v>
      </c>
      <c r="E18" s="24">
        <v>6</v>
      </c>
    </row>
    <row r="19" spans="1:5" x14ac:dyDescent="0.2">
      <c r="A19" s="21">
        <v>7</v>
      </c>
      <c r="B19" s="23" t="s">
        <v>27</v>
      </c>
      <c r="C19" s="23" t="s">
        <v>28</v>
      </c>
      <c r="D19" s="29">
        <f>SUM(D17:D18)</f>
        <v>11407914</v>
      </c>
      <c r="E19" s="24">
        <v>7</v>
      </c>
    </row>
    <row r="20" spans="1:5" x14ac:dyDescent="0.2">
      <c r="A20" s="21">
        <v>8</v>
      </c>
      <c r="B20" s="23" t="s">
        <v>29</v>
      </c>
      <c r="C20" s="23" t="s">
        <v>30</v>
      </c>
      <c r="D20" s="29">
        <f>ROUND(D19/360,0)</f>
        <v>31689</v>
      </c>
      <c r="E20" s="24">
        <v>8</v>
      </c>
    </row>
    <row r="21" spans="1:5" x14ac:dyDescent="0.2">
      <c r="A21" s="25"/>
      <c r="B21" s="27" t="s">
        <v>31</v>
      </c>
      <c r="C21" s="27"/>
      <c r="D21" s="31"/>
      <c r="E21" s="32"/>
    </row>
    <row r="22" spans="1:5" x14ac:dyDescent="0.2">
      <c r="A22" s="21">
        <v>9</v>
      </c>
      <c r="B22" s="23" t="s">
        <v>32</v>
      </c>
      <c r="C22" s="23" t="s">
        <v>33</v>
      </c>
      <c r="D22" s="30">
        <f>ROUND(D15/D20,0)</f>
        <v>7</v>
      </c>
      <c r="E22" s="24">
        <v>9</v>
      </c>
    </row>
    <row r="23" spans="1:5" x14ac:dyDescent="0.2">
      <c r="A23" s="21">
        <v>10</v>
      </c>
      <c r="B23" s="23" t="s">
        <v>34</v>
      </c>
      <c r="C23" s="23" t="s">
        <v>35</v>
      </c>
      <c r="D23" s="30">
        <f>ROUND(D22+15,0)</f>
        <v>22</v>
      </c>
      <c r="E23" s="24">
        <v>10</v>
      </c>
    </row>
    <row r="24" spans="1:5" x14ac:dyDescent="0.2">
      <c r="A24" s="25"/>
      <c r="B24" s="26" t="s">
        <v>36</v>
      </c>
      <c r="C24" s="27"/>
      <c r="D24" s="31"/>
      <c r="E24" s="32"/>
    </row>
    <row r="25" spans="1:5" x14ac:dyDescent="0.2">
      <c r="A25" s="21">
        <v>11</v>
      </c>
      <c r="B25" s="23" t="s">
        <v>37</v>
      </c>
      <c r="C25" s="23" t="s">
        <v>38</v>
      </c>
      <c r="D25" s="29">
        <v>22008</v>
      </c>
      <c r="E25" s="24">
        <v>11</v>
      </c>
    </row>
    <row r="26" spans="1:5" x14ac:dyDescent="0.2">
      <c r="A26" s="21">
        <v>12</v>
      </c>
      <c r="B26" s="23" t="s">
        <v>39</v>
      </c>
      <c r="C26" s="23" t="s">
        <v>19</v>
      </c>
      <c r="D26" s="30">
        <v>79297</v>
      </c>
      <c r="E26" s="24">
        <v>12</v>
      </c>
    </row>
    <row r="27" spans="1:5" x14ac:dyDescent="0.2">
      <c r="A27" s="21">
        <v>13</v>
      </c>
      <c r="B27" s="23" t="s">
        <v>40</v>
      </c>
      <c r="C27" s="23" t="s">
        <v>19</v>
      </c>
      <c r="D27" s="30">
        <f>173416</f>
        <v>173416</v>
      </c>
      <c r="E27" s="24">
        <v>13</v>
      </c>
    </row>
    <row r="28" spans="1:5" x14ac:dyDescent="0.2">
      <c r="A28" s="21">
        <v>14</v>
      </c>
      <c r="B28" s="23" t="s">
        <v>41</v>
      </c>
      <c r="C28" s="23" t="s">
        <v>19</v>
      </c>
      <c r="D28" s="30">
        <v>118390</v>
      </c>
      <c r="E28" s="24">
        <v>14</v>
      </c>
    </row>
    <row r="29" spans="1:5" x14ac:dyDescent="0.2">
      <c r="A29" s="21">
        <v>15</v>
      </c>
      <c r="B29" s="23" t="s">
        <v>42</v>
      </c>
      <c r="C29" s="23" t="s">
        <v>43</v>
      </c>
      <c r="D29" s="29">
        <f>SUM(D25:D28)</f>
        <v>393111</v>
      </c>
      <c r="E29" s="24">
        <v>15</v>
      </c>
    </row>
    <row r="30" spans="1:5" x14ac:dyDescent="0.2">
      <c r="A30" s="25"/>
      <c r="B30" s="26" t="s">
        <v>44</v>
      </c>
      <c r="C30" s="27"/>
      <c r="D30" s="31"/>
      <c r="E30" s="32"/>
    </row>
    <row r="31" spans="1:5" x14ac:dyDescent="0.2">
      <c r="A31" s="21">
        <v>16</v>
      </c>
      <c r="B31" s="23" t="s">
        <v>45</v>
      </c>
      <c r="C31" s="23" t="s">
        <v>46</v>
      </c>
      <c r="D31" s="29">
        <v>8017034</v>
      </c>
      <c r="E31" s="24">
        <v>16</v>
      </c>
    </row>
    <row r="32" spans="1:5" x14ac:dyDescent="0.2">
      <c r="A32" s="33">
        <v>17</v>
      </c>
      <c r="B32" s="34" t="s">
        <v>47</v>
      </c>
      <c r="C32" s="35" t="s">
        <v>48</v>
      </c>
      <c r="D32" s="36">
        <v>1194408</v>
      </c>
      <c r="E32" s="37">
        <v>17</v>
      </c>
    </row>
    <row r="33" spans="1:5" x14ac:dyDescent="0.2">
      <c r="A33" s="21">
        <v>18</v>
      </c>
      <c r="B33" s="23" t="s">
        <v>49</v>
      </c>
      <c r="C33" s="23" t="s">
        <v>50</v>
      </c>
      <c r="D33" s="29">
        <f>D31+D18-D32</f>
        <v>7123236</v>
      </c>
      <c r="E33" s="24">
        <v>18</v>
      </c>
    </row>
    <row r="34" spans="1:5" x14ac:dyDescent="0.2">
      <c r="A34" s="21">
        <v>19</v>
      </c>
      <c r="B34" s="23" t="s">
        <v>51</v>
      </c>
      <c r="C34" s="23" t="s">
        <v>52</v>
      </c>
      <c r="D34" s="38">
        <f>ROUND(D33/360,0)</f>
        <v>19787</v>
      </c>
      <c r="E34" s="24">
        <v>19</v>
      </c>
    </row>
    <row r="35" spans="1:5" x14ac:dyDescent="0.2">
      <c r="A35" s="25"/>
      <c r="B35" s="27" t="s">
        <v>53</v>
      </c>
      <c r="C35" s="27"/>
      <c r="D35" s="39"/>
      <c r="E35" s="32"/>
    </row>
    <row r="36" spans="1:5" x14ac:dyDescent="0.2">
      <c r="A36" s="21">
        <v>20</v>
      </c>
      <c r="B36" s="23" t="s">
        <v>54</v>
      </c>
      <c r="C36" s="23" t="s">
        <v>55</v>
      </c>
      <c r="D36" s="40">
        <f>ROUND(D29/D34,0)</f>
        <v>20</v>
      </c>
      <c r="E36" s="24">
        <v>20</v>
      </c>
    </row>
    <row r="37" spans="1:5" x14ac:dyDescent="0.2">
      <c r="A37" s="21">
        <v>21</v>
      </c>
      <c r="B37" s="23" t="s">
        <v>56</v>
      </c>
      <c r="C37" s="23" t="s">
        <v>57</v>
      </c>
      <c r="D37" s="40">
        <f>D23-D36</f>
        <v>2</v>
      </c>
      <c r="E37" s="24">
        <v>21</v>
      </c>
    </row>
    <row r="38" spans="1:5" x14ac:dyDescent="0.2">
      <c r="A38" s="21">
        <v>22</v>
      </c>
      <c r="B38" s="23" t="s">
        <v>58</v>
      </c>
      <c r="C38" s="23" t="s">
        <v>59</v>
      </c>
      <c r="D38" s="38">
        <f>D37*D34</f>
        <v>39574</v>
      </c>
      <c r="E38" s="24">
        <v>22</v>
      </c>
    </row>
    <row r="39" spans="1:5" x14ac:dyDescent="0.2">
      <c r="A39" s="21">
        <v>23</v>
      </c>
      <c r="B39" s="23" t="s">
        <v>60</v>
      </c>
      <c r="C39" s="23" t="s">
        <v>61</v>
      </c>
      <c r="D39" s="29">
        <v>15824</v>
      </c>
      <c r="E39" s="24">
        <v>23</v>
      </c>
    </row>
    <row r="40" spans="1:5" x14ac:dyDescent="0.2">
      <c r="A40" s="21">
        <v>24</v>
      </c>
      <c r="B40" s="23" t="s">
        <v>62</v>
      </c>
      <c r="C40" s="23" t="s">
        <v>63</v>
      </c>
      <c r="D40" s="29">
        <f>MIN(D38,D39)</f>
        <v>15824</v>
      </c>
      <c r="E40" s="24">
        <v>24</v>
      </c>
    </row>
    <row r="41" spans="1:5" x14ac:dyDescent="0.2">
      <c r="A41" s="25"/>
      <c r="B41" s="26" t="s">
        <v>64</v>
      </c>
      <c r="C41" s="27"/>
      <c r="D41" s="31"/>
      <c r="E41" s="32"/>
    </row>
    <row r="42" spans="1:5" x14ac:dyDescent="0.2">
      <c r="A42" s="21">
        <v>25</v>
      </c>
      <c r="B42" s="23" t="s">
        <v>65</v>
      </c>
      <c r="C42" s="23" t="s">
        <v>19</v>
      </c>
      <c r="D42" s="29">
        <v>367446</v>
      </c>
      <c r="E42" s="24">
        <v>25</v>
      </c>
    </row>
    <row r="43" spans="1:5" x14ac:dyDescent="0.2">
      <c r="A43" s="21">
        <v>26</v>
      </c>
      <c r="B43" s="23" t="s">
        <v>66</v>
      </c>
      <c r="C43" s="23" t="s">
        <v>19</v>
      </c>
      <c r="D43" s="30">
        <v>3555</v>
      </c>
      <c r="E43" s="24">
        <v>26</v>
      </c>
    </row>
    <row r="44" spans="1:5" x14ac:dyDescent="0.2">
      <c r="A44" s="25"/>
      <c r="B44" s="27" t="s">
        <v>67</v>
      </c>
      <c r="C44" s="27"/>
      <c r="D44" s="31"/>
      <c r="E44" s="32"/>
    </row>
    <row r="45" spans="1:5" x14ac:dyDescent="0.2">
      <c r="A45" s="21">
        <v>27</v>
      </c>
      <c r="B45" s="23" t="s">
        <v>68</v>
      </c>
      <c r="C45" s="23" t="s">
        <v>69</v>
      </c>
      <c r="D45" s="30">
        <f>D42-D43</f>
        <v>363891</v>
      </c>
      <c r="E45" s="24">
        <v>27</v>
      </c>
    </row>
    <row r="46" spans="1:5" ht="12" thickBot="1" x14ac:dyDescent="0.25">
      <c r="A46" s="21">
        <v>28</v>
      </c>
      <c r="B46" s="23" t="s">
        <v>70</v>
      </c>
      <c r="C46" s="23" t="s">
        <v>71</v>
      </c>
      <c r="D46" s="41">
        <f>D40+D45</f>
        <v>379715</v>
      </c>
      <c r="E46" s="24">
        <v>28</v>
      </c>
    </row>
    <row r="47" spans="1:5" x14ac:dyDescent="0.2">
      <c r="A47" s="42"/>
      <c r="B47" s="14"/>
      <c r="C47" s="14"/>
      <c r="D47" s="14"/>
      <c r="E47" s="15"/>
    </row>
    <row r="48" spans="1:5" x14ac:dyDescent="0.2">
      <c r="A48" s="43" t="s">
        <v>72</v>
      </c>
      <c r="B48" s="14"/>
      <c r="C48" s="14"/>
      <c r="D48" s="14"/>
      <c r="E48" s="15"/>
    </row>
    <row r="49" spans="1:5" x14ac:dyDescent="0.2">
      <c r="A49" s="42"/>
      <c r="B49" s="14"/>
      <c r="C49" s="14"/>
      <c r="D49" s="14"/>
      <c r="E49" s="15"/>
    </row>
    <row r="50" spans="1:5" x14ac:dyDescent="0.2">
      <c r="A50" s="42" t="s">
        <v>73</v>
      </c>
      <c r="B50" s="14" t="s">
        <v>83</v>
      </c>
      <c r="C50" s="14"/>
      <c r="D50" s="14"/>
      <c r="E50" s="15"/>
    </row>
    <row r="51" spans="1:5" x14ac:dyDescent="0.2">
      <c r="A51" s="42"/>
      <c r="B51" s="14"/>
      <c r="C51" s="14"/>
      <c r="D51" s="14"/>
      <c r="E51" s="15"/>
    </row>
    <row r="52" spans="1:5" x14ac:dyDescent="0.2">
      <c r="A52" s="42" t="s">
        <v>74</v>
      </c>
      <c r="B52" s="14" t="s">
        <v>75</v>
      </c>
      <c r="C52" s="14"/>
      <c r="D52" s="14"/>
      <c r="E52" s="15"/>
    </row>
    <row r="53" spans="1:5" x14ac:dyDescent="0.2">
      <c r="A53" s="42"/>
      <c r="B53" s="14" t="s">
        <v>76</v>
      </c>
      <c r="C53" s="14"/>
      <c r="D53" s="14"/>
      <c r="E53" s="15"/>
    </row>
    <row r="54" spans="1:5" x14ac:dyDescent="0.2">
      <c r="A54" s="42"/>
      <c r="B54" s="14" t="s">
        <v>77</v>
      </c>
      <c r="C54" s="14"/>
      <c r="D54" s="14"/>
      <c r="E54" s="15"/>
    </row>
    <row r="55" spans="1:5" x14ac:dyDescent="0.2">
      <c r="A55" s="42"/>
      <c r="B55" s="14"/>
      <c r="C55" s="14"/>
      <c r="D55" s="14"/>
      <c r="E55" s="15"/>
    </row>
    <row r="56" spans="1:5" x14ac:dyDescent="0.2">
      <c r="A56" s="42" t="s">
        <v>78</v>
      </c>
      <c r="B56" s="14" t="s">
        <v>79</v>
      </c>
      <c r="C56" s="14"/>
      <c r="D56" s="14"/>
      <c r="E56" s="15"/>
    </row>
    <row r="57" spans="1:5" x14ac:dyDescent="0.2">
      <c r="A57" s="42"/>
      <c r="B57" s="14"/>
      <c r="C57" s="14"/>
      <c r="D57" s="14"/>
      <c r="E57" s="15"/>
    </row>
    <row r="58" spans="1:5" x14ac:dyDescent="0.2">
      <c r="A58" s="42"/>
      <c r="B58" s="14"/>
      <c r="C58" s="14"/>
      <c r="D58" s="14"/>
      <c r="E58" s="15"/>
    </row>
    <row r="59" spans="1:5" x14ac:dyDescent="0.2">
      <c r="A59" s="42"/>
      <c r="B59" s="14"/>
      <c r="C59" s="14"/>
      <c r="D59" s="14"/>
      <c r="E59" s="15"/>
    </row>
    <row r="60" spans="1:5" x14ac:dyDescent="0.2">
      <c r="A60" s="42"/>
      <c r="B60" s="14"/>
      <c r="C60" s="14"/>
      <c r="D60" s="14"/>
      <c r="E60" s="15"/>
    </row>
    <row r="61" spans="1:5" x14ac:dyDescent="0.2">
      <c r="A61" s="42"/>
      <c r="B61" s="14"/>
      <c r="C61" s="14"/>
      <c r="D61" s="14"/>
      <c r="E61" s="15"/>
    </row>
    <row r="62" spans="1:5" x14ac:dyDescent="0.2">
      <c r="A62" s="42"/>
      <c r="B62" s="14"/>
      <c r="C62" s="14"/>
      <c r="D62" s="14"/>
      <c r="E62" s="15"/>
    </row>
    <row r="63" spans="1:5" x14ac:dyDescent="0.2">
      <c r="A63" s="42"/>
      <c r="B63" s="14"/>
      <c r="C63" s="14"/>
      <c r="D63" s="14"/>
      <c r="E63" s="15"/>
    </row>
    <row r="64" spans="1:5" x14ac:dyDescent="0.2">
      <c r="A64" s="42"/>
      <c r="B64" s="14"/>
      <c r="C64" s="14"/>
      <c r="D64" s="14"/>
      <c r="E64" s="15"/>
    </row>
    <row r="65" spans="1:5" x14ac:dyDescent="0.2">
      <c r="A65" s="42"/>
      <c r="B65" s="14"/>
      <c r="C65" s="14"/>
      <c r="D65" s="14"/>
      <c r="E65" s="15"/>
    </row>
    <row r="66" spans="1:5" x14ac:dyDescent="0.2">
      <c r="A66" s="42"/>
      <c r="B66" s="14"/>
      <c r="C66" s="14"/>
      <c r="D66" s="14"/>
      <c r="E66" s="15"/>
    </row>
    <row r="67" spans="1:5" x14ac:dyDescent="0.2">
      <c r="A67" s="42"/>
      <c r="B67" s="14"/>
      <c r="C67" s="14"/>
      <c r="D67" s="14"/>
      <c r="E67" s="15"/>
    </row>
    <row r="68" spans="1:5" x14ac:dyDescent="0.2">
      <c r="A68" s="42"/>
      <c r="B68" s="14"/>
      <c r="C68" s="14"/>
      <c r="D68" s="14"/>
      <c r="E68" s="15"/>
    </row>
    <row r="69" spans="1:5" x14ac:dyDescent="0.2">
      <c r="A69" s="42"/>
      <c r="B69" s="14"/>
      <c r="C69" s="14"/>
      <c r="D69" s="14"/>
      <c r="E69" s="15"/>
    </row>
    <row r="70" spans="1:5" x14ac:dyDescent="0.2">
      <c r="A70" s="42"/>
      <c r="B70" s="14"/>
      <c r="C70" s="14"/>
      <c r="D70" s="14"/>
      <c r="E70" s="15"/>
    </row>
    <row r="71" spans="1:5" x14ac:dyDescent="0.2">
      <c r="A71" s="42"/>
      <c r="B71" s="14"/>
      <c r="C71" s="14"/>
      <c r="D71" s="14"/>
      <c r="E71" s="15"/>
    </row>
    <row r="72" spans="1:5" x14ac:dyDescent="0.2">
      <c r="A72" s="42"/>
      <c r="B72" s="14"/>
      <c r="C72" s="14"/>
      <c r="D72" s="14"/>
      <c r="E72" s="15"/>
    </row>
    <row r="73" spans="1:5" x14ac:dyDescent="0.2">
      <c r="A73" s="42"/>
      <c r="B73" s="14"/>
      <c r="C73" s="14"/>
      <c r="D73" s="14"/>
      <c r="E73" s="15"/>
    </row>
    <row r="74" spans="1:5" x14ac:dyDescent="0.2">
      <c r="A74" s="42"/>
      <c r="B74" s="14"/>
      <c r="C74" s="14"/>
      <c r="D74" s="14"/>
      <c r="E74" s="15"/>
    </row>
    <row r="75" spans="1:5" s="6" customFormat="1" x14ac:dyDescent="0.2">
      <c r="A75" s="44"/>
      <c r="B75" s="45"/>
      <c r="C75" s="45"/>
      <c r="D75" s="45"/>
      <c r="E75" s="46" t="s">
        <v>80</v>
      </c>
    </row>
    <row r="76" spans="1:5" s="6" customFormat="1" x14ac:dyDescent="0.2">
      <c r="A76" s="1" t="str">
        <f>E1</f>
        <v>Road Initials:  CSXT     Year:  2017</v>
      </c>
      <c r="B76" s="47"/>
      <c r="C76" s="2"/>
      <c r="D76" s="5"/>
      <c r="E76" s="5">
        <v>29</v>
      </c>
    </row>
    <row r="77" spans="1:5" x14ac:dyDescent="0.2">
      <c r="A77" s="42"/>
      <c r="B77" s="14"/>
      <c r="C77" s="14"/>
      <c r="D77" s="14"/>
      <c r="E77" s="15"/>
    </row>
    <row r="78" spans="1:5" x14ac:dyDescent="0.2">
      <c r="A78" s="48" t="s">
        <v>81</v>
      </c>
      <c r="B78" s="9"/>
      <c r="C78" s="9"/>
      <c r="D78" s="9"/>
      <c r="E78" s="10"/>
    </row>
    <row r="79" spans="1:5" x14ac:dyDescent="0.2">
      <c r="A79" s="42"/>
      <c r="B79" s="14"/>
      <c r="C79" s="14"/>
      <c r="D79" s="14"/>
      <c r="E79" s="15"/>
    </row>
    <row r="80" spans="1:5" x14ac:dyDescent="0.2">
      <c r="A80" s="42"/>
      <c r="B80" s="14"/>
      <c r="C80" s="14"/>
      <c r="D80" s="14"/>
      <c r="E80" s="15"/>
    </row>
    <row r="81" spans="1:5" x14ac:dyDescent="0.2">
      <c r="A81" s="42"/>
      <c r="B81" s="14"/>
      <c r="C81" s="14"/>
      <c r="D81" s="14"/>
      <c r="E81" s="15"/>
    </row>
    <row r="82" spans="1:5" x14ac:dyDescent="0.2">
      <c r="A82" s="42"/>
      <c r="B82" s="14"/>
      <c r="C82" s="14"/>
      <c r="D82" s="14"/>
      <c r="E82" s="15"/>
    </row>
    <row r="83" spans="1:5" x14ac:dyDescent="0.2">
      <c r="A83" s="42"/>
      <c r="B83" s="14"/>
      <c r="C83" s="14"/>
      <c r="D83" s="14"/>
      <c r="E83" s="15"/>
    </row>
    <row r="84" spans="1:5" x14ac:dyDescent="0.2">
      <c r="A84" s="42"/>
      <c r="B84" s="14"/>
      <c r="C84" s="14"/>
      <c r="D84" s="14"/>
      <c r="E84" s="15"/>
    </row>
    <row r="85" spans="1:5" x14ac:dyDescent="0.2">
      <c r="A85" s="42"/>
      <c r="B85" s="14"/>
      <c r="C85" s="14"/>
      <c r="D85" s="14"/>
      <c r="E85" s="15"/>
    </row>
    <row r="86" spans="1:5" x14ac:dyDescent="0.2">
      <c r="A86" s="42"/>
      <c r="B86" s="14"/>
      <c r="C86" s="14"/>
      <c r="D86" s="14"/>
      <c r="E86" s="15"/>
    </row>
    <row r="87" spans="1:5" x14ac:dyDescent="0.2">
      <c r="A87" s="42"/>
      <c r="B87" s="14"/>
      <c r="C87" s="14"/>
      <c r="D87" s="14"/>
      <c r="E87" s="15"/>
    </row>
    <row r="88" spans="1:5" x14ac:dyDescent="0.2">
      <c r="A88" s="42"/>
      <c r="B88" s="14"/>
      <c r="C88" s="14"/>
      <c r="D88" s="14"/>
      <c r="E88" s="15"/>
    </row>
    <row r="89" spans="1:5" x14ac:dyDescent="0.2">
      <c r="A89" s="42"/>
      <c r="B89" s="14"/>
      <c r="C89" s="14"/>
      <c r="D89" s="14"/>
      <c r="E89" s="15"/>
    </row>
    <row r="90" spans="1:5" x14ac:dyDescent="0.2">
      <c r="A90" s="42"/>
      <c r="B90" s="14"/>
      <c r="C90" s="14"/>
      <c r="D90" s="14"/>
      <c r="E90" s="15"/>
    </row>
    <row r="91" spans="1:5" x14ac:dyDescent="0.2">
      <c r="A91" s="42"/>
      <c r="B91" s="14"/>
      <c r="C91" s="14"/>
      <c r="D91" s="14"/>
      <c r="E91" s="15"/>
    </row>
    <row r="92" spans="1:5" x14ac:dyDescent="0.2">
      <c r="A92" s="42"/>
      <c r="B92" s="14"/>
      <c r="C92" s="14"/>
      <c r="D92" s="14"/>
      <c r="E92" s="15"/>
    </row>
    <row r="93" spans="1:5" x14ac:dyDescent="0.2">
      <c r="A93" s="42"/>
      <c r="B93" s="14"/>
      <c r="C93" s="14"/>
      <c r="D93" s="14"/>
      <c r="E93" s="15"/>
    </row>
    <row r="94" spans="1:5" x14ac:dyDescent="0.2">
      <c r="A94" s="42"/>
      <c r="B94" s="14"/>
      <c r="C94" s="14"/>
      <c r="D94" s="14"/>
      <c r="E94" s="15"/>
    </row>
    <row r="95" spans="1:5" x14ac:dyDescent="0.2">
      <c r="A95" s="42"/>
      <c r="B95" s="14"/>
      <c r="C95" s="14"/>
      <c r="D95" s="14"/>
      <c r="E95" s="15"/>
    </row>
    <row r="96" spans="1:5" x14ac:dyDescent="0.2">
      <c r="A96" s="42"/>
      <c r="B96" s="14"/>
      <c r="C96" s="14"/>
      <c r="D96" s="14"/>
      <c r="E96" s="15"/>
    </row>
    <row r="97" spans="1:5" x14ac:dyDescent="0.2">
      <c r="A97" s="42"/>
      <c r="B97" s="14"/>
      <c r="C97" s="14"/>
      <c r="D97" s="14"/>
      <c r="E97" s="15"/>
    </row>
    <row r="98" spans="1:5" x14ac:dyDescent="0.2">
      <c r="A98" s="42"/>
      <c r="B98" s="14"/>
      <c r="C98" s="14"/>
      <c r="D98" s="14"/>
      <c r="E98" s="15"/>
    </row>
    <row r="99" spans="1:5" x14ac:dyDescent="0.2">
      <c r="A99" s="42"/>
      <c r="B99" s="14"/>
      <c r="C99" s="14"/>
      <c r="D99" s="14"/>
      <c r="E99" s="15"/>
    </row>
    <row r="100" spans="1:5" x14ac:dyDescent="0.2">
      <c r="A100" s="42"/>
      <c r="B100" s="14"/>
      <c r="C100" s="14"/>
      <c r="D100" s="14"/>
      <c r="E100" s="15"/>
    </row>
    <row r="101" spans="1:5" x14ac:dyDescent="0.2">
      <c r="A101" s="42"/>
      <c r="B101" s="14"/>
      <c r="C101" s="14"/>
      <c r="D101" s="14"/>
      <c r="E101" s="15"/>
    </row>
    <row r="102" spans="1:5" x14ac:dyDescent="0.2">
      <c r="A102" s="42"/>
      <c r="B102" s="14"/>
      <c r="C102" s="14"/>
      <c r="D102" s="14"/>
      <c r="E102" s="15"/>
    </row>
    <row r="103" spans="1:5" x14ac:dyDescent="0.2">
      <c r="A103" s="42"/>
      <c r="B103" s="14"/>
      <c r="C103" s="14"/>
      <c r="D103" s="14"/>
      <c r="E103" s="15"/>
    </row>
    <row r="104" spans="1:5" x14ac:dyDescent="0.2">
      <c r="A104" s="42"/>
      <c r="B104" s="14"/>
      <c r="C104" s="14"/>
      <c r="D104" s="14"/>
      <c r="E104" s="15"/>
    </row>
    <row r="105" spans="1:5" x14ac:dyDescent="0.2">
      <c r="A105" s="42"/>
      <c r="B105" s="14"/>
      <c r="C105" s="14"/>
      <c r="D105" s="14"/>
      <c r="E105" s="15"/>
    </row>
    <row r="106" spans="1:5" x14ac:dyDescent="0.2">
      <c r="A106" s="42"/>
      <c r="B106" s="14"/>
      <c r="C106" s="14"/>
      <c r="D106" s="14"/>
      <c r="E106" s="15"/>
    </row>
    <row r="107" spans="1:5" x14ac:dyDescent="0.2">
      <c r="A107" s="42"/>
      <c r="B107" s="14"/>
      <c r="C107" s="14"/>
      <c r="D107" s="14"/>
      <c r="E107" s="15"/>
    </row>
    <row r="108" spans="1:5" x14ac:dyDescent="0.2">
      <c r="A108" s="42"/>
      <c r="B108" s="14"/>
      <c r="C108" s="14"/>
      <c r="D108" s="14"/>
      <c r="E108" s="15"/>
    </row>
    <row r="109" spans="1:5" x14ac:dyDescent="0.2">
      <c r="A109" s="42"/>
      <c r="B109" s="14"/>
      <c r="C109" s="14"/>
      <c r="D109" s="14"/>
      <c r="E109" s="15"/>
    </row>
    <row r="110" spans="1:5" x14ac:dyDescent="0.2">
      <c r="A110" s="42"/>
      <c r="B110" s="14"/>
      <c r="C110" s="14"/>
      <c r="D110" s="14"/>
      <c r="E110" s="15"/>
    </row>
    <row r="111" spans="1:5" x14ac:dyDescent="0.2">
      <c r="A111" s="42"/>
      <c r="B111" s="14"/>
      <c r="C111" s="14"/>
      <c r="D111" s="14"/>
      <c r="E111" s="15"/>
    </row>
    <row r="112" spans="1:5" x14ac:dyDescent="0.2">
      <c r="A112" s="42"/>
      <c r="B112" s="14"/>
      <c r="C112" s="14"/>
      <c r="D112" s="14"/>
      <c r="E112" s="15"/>
    </row>
    <row r="113" spans="1:5" x14ac:dyDescent="0.2">
      <c r="A113" s="42"/>
      <c r="B113" s="14"/>
      <c r="C113" s="14"/>
      <c r="D113" s="14"/>
      <c r="E113" s="15"/>
    </row>
    <row r="114" spans="1:5" x14ac:dyDescent="0.2">
      <c r="A114" s="42"/>
      <c r="B114" s="14"/>
      <c r="C114" s="14"/>
      <c r="D114" s="14"/>
      <c r="E114" s="15"/>
    </row>
    <row r="115" spans="1:5" x14ac:dyDescent="0.2">
      <c r="A115" s="42"/>
      <c r="B115" s="14"/>
      <c r="C115" s="14"/>
      <c r="D115" s="14"/>
      <c r="E115" s="15"/>
    </row>
    <row r="116" spans="1:5" x14ac:dyDescent="0.2">
      <c r="A116" s="42"/>
      <c r="B116" s="14"/>
      <c r="C116" s="14"/>
      <c r="D116" s="14"/>
      <c r="E116" s="15"/>
    </row>
    <row r="117" spans="1:5" x14ac:dyDescent="0.2">
      <c r="A117" s="42"/>
      <c r="B117" s="14"/>
      <c r="C117" s="14"/>
      <c r="D117" s="14"/>
      <c r="E117" s="15"/>
    </row>
    <row r="118" spans="1:5" x14ac:dyDescent="0.2">
      <c r="A118" s="42"/>
      <c r="B118" s="14"/>
      <c r="C118" s="14"/>
      <c r="D118" s="14"/>
      <c r="E118" s="15"/>
    </row>
    <row r="119" spans="1:5" x14ac:dyDescent="0.2">
      <c r="A119" s="42"/>
      <c r="B119" s="14"/>
      <c r="C119" s="14"/>
      <c r="D119" s="14"/>
      <c r="E119" s="15"/>
    </row>
    <row r="120" spans="1:5" x14ac:dyDescent="0.2">
      <c r="A120" s="42"/>
      <c r="B120" s="14"/>
      <c r="C120" s="14"/>
      <c r="D120" s="14"/>
      <c r="E120" s="15"/>
    </row>
    <row r="121" spans="1:5" x14ac:dyDescent="0.2">
      <c r="A121" s="42"/>
      <c r="B121" s="14"/>
      <c r="C121" s="14"/>
      <c r="D121" s="14"/>
      <c r="E121" s="15"/>
    </row>
    <row r="122" spans="1:5" x14ac:dyDescent="0.2">
      <c r="A122" s="42"/>
      <c r="B122" s="14"/>
      <c r="C122" s="14"/>
      <c r="D122" s="14"/>
      <c r="E122" s="15"/>
    </row>
    <row r="123" spans="1:5" x14ac:dyDescent="0.2">
      <c r="A123" s="42"/>
      <c r="B123" s="14"/>
      <c r="C123" s="14"/>
      <c r="D123" s="14"/>
      <c r="E123" s="15"/>
    </row>
    <row r="124" spans="1:5" x14ac:dyDescent="0.2">
      <c r="A124" s="42"/>
      <c r="B124" s="14"/>
      <c r="C124" s="14"/>
      <c r="D124" s="14"/>
      <c r="E124" s="15"/>
    </row>
    <row r="125" spans="1:5" x14ac:dyDescent="0.2">
      <c r="A125" s="42"/>
      <c r="B125" s="14"/>
      <c r="C125" s="14"/>
      <c r="D125" s="14"/>
      <c r="E125" s="15"/>
    </row>
    <row r="126" spans="1:5" x14ac:dyDescent="0.2">
      <c r="A126" s="42"/>
      <c r="B126" s="14"/>
      <c r="C126" s="14"/>
      <c r="D126" s="14"/>
      <c r="E126" s="15"/>
    </row>
    <row r="127" spans="1:5" x14ac:dyDescent="0.2">
      <c r="A127" s="42"/>
      <c r="B127" s="14"/>
      <c r="C127" s="14"/>
      <c r="D127" s="14"/>
      <c r="E127" s="15"/>
    </row>
    <row r="128" spans="1:5" x14ac:dyDescent="0.2">
      <c r="A128" s="42"/>
      <c r="B128" s="14"/>
      <c r="C128" s="14"/>
      <c r="D128" s="14"/>
      <c r="E128" s="15"/>
    </row>
    <row r="129" spans="1:5" x14ac:dyDescent="0.2">
      <c r="A129" s="42"/>
      <c r="B129" s="14"/>
      <c r="C129" s="14"/>
      <c r="D129" s="14"/>
      <c r="E129" s="15"/>
    </row>
    <row r="130" spans="1:5" x14ac:dyDescent="0.2">
      <c r="A130" s="42"/>
      <c r="B130" s="14"/>
      <c r="C130" s="14"/>
      <c r="D130" s="14"/>
      <c r="E130" s="15"/>
    </row>
    <row r="131" spans="1:5" x14ac:dyDescent="0.2">
      <c r="A131" s="42"/>
      <c r="B131" s="14"/>
      <c r="C131" s="14"/>
      <c r="D131" s="14"/>
      <c r="E131" s="15"/>
    </row>
    <row r="132" spans="1:5" x14ac:dyDescent="0.2">
      <c r="A132" s="42"/>
      <c r="B132" s="14"/>
      <c r="C132" s="14"/>
      <c r="D132" s="14"/>
      <c r="E132" s="15"/>
    </row>
    <row r="133" spans="1:5" x14ac:dyDescent="0.2">
      <c r="A133" s="42"/>
      <c r="B133" s="14"/>
      <c r="C133" s="14"/>
      <c r="D133" s="14"/>
      <c r="E133" s="15"/>
    </row>
    <row r="134" spans="1:5" x14ac:dyDescent="0.2">
      <c r="A134" s="42"/>
      <c r="B134" s="14"/>
      <c r="C134" s="14"/>
      <c r="D134" s="14"/>
      <c r="E134" s="15"/>
    </row>
    <row r="135" spans="1:5" x14ac:dyDescent="0.2">
      <c r="A135" s="42"/>
      <c r="B135" s="14"/>
      <c r="C135" s="14"/>
      <c r="D135" s="14"/>
      <c r="E135" s="15"/>
    </row>
    <row r="136" spans="1:5" x14ac:dyDescent="0.2">
      <c r="A136" s="42"/>
      <c r="B136" s="14"/>
      <c r="C136" s="14"/>
      <c r="D136" s="14"/>
      <c r="E136" s="15"/>
    </row>
    <row r="137" spans="1:5" x14ac:dyDescent="0.2">
      <c r="A137" s="42"/>
      <c r="B137" s="14"/>
      <c r="C137" s="14"/>
      <c r="D137" s="14"/>
      <c r="E137" s="15"/>
    </row>
    <row r="138" spans="1:5" x14ac:dyDescent="0.2">
      <c r="A138" s="42"/>
      <c r="B138" s="14"/>
      <c r="C138" s="14"/>
      <c r="D138" s="14"/>
      <c r="E138" s="15"/>
    </row>
    <row r="139" spans="1:5" x14ac:dyDescent="0.2">
      <c r="A139" s="42"/>
      <c r="B139" s="14"/>
      <c r="C139" s="14"/>
      <c r="D139" s="14"/>
      <c r="E139" s="15"/>
    </row>
    <row r="140" spans="1:5" x14ac:dyDescent="0.2">
      <c r="A140" s="42"/>
      <c r="B140" s="14"/>
      <c r="C140" s="14"/>
      <c r="D140" s="14"/>
      <c r="E140" s="15"/>
    </row>
    <row r="141" spans="1:5" x14ac:dyDescent="0.2">
      <c r="A141" s="42"/>
      <c r="B141" s="14"/>
      <c r="C141" s="14"/>
      <c r="D141" s="14"/>
      <c r="E141" s="15"/>
    </row>
    <row r="142" spans="1:5" x14ac:dyDescent="0.2">
      <c r="A142" s="42"/>
      <c r="B142" s="14"/>
      <c r="C142" s="14"/>
      <c r="D142" s="14"/>
      <c r="E142" s="15"/>
    </row>
    <row r="143" spans="1:5" x14ac:dyDescent="0.2">
      <c r="A143" s="42"/>
      <c r="B143" s="14"/>
      <c r="C143" s="14"/>
      <c r="D143" s="14"/>
      <c r="E143" s="15"/>
    </row>
    <row r="144" spans="1:5" x14ac:dyDescent="0.2">
      <c r="A144" s="42"/>
      <c r="B144" s="14"/>
      <c r="C144" s="14"/>
      <c r="D144" s="14"/>
      <c r="E144" s="15"/>
    </row>
    <row r="145" spans="1:5" x14ac:dyDescent="0.2">
      <c r="A145" s="42"/>
      <c r="B145" s="14"/>
      <c r="C145" s="14"/>
      <c r="D145" s="14"/>
      <c r="E145" s="15"/>
    </row>
    <row r="146" spans="1:5" x14ac:dyDescent="0.2">
      <c r="A146" s="42"/>
      <c r="B146" s="14"/>
      <c r="C146" s="14"/>
      <c r="D146" s="14"/>
      <c r="E146" s="15"/>
    </row>
    <row r="147" spans="1:5" x14ac:dyDescent="0.2">
      <c r="A147" s="42"/>
      <c r="B147" s="14"/>
      <c r="C147" s="14"/>
      <c r="D147" s="14"/>
      <c r="E147" s="15"/>
    </row>
    <row r="148" spans="1:5" x14ac:dyDescent="0.2">
      <c r="A148" s="42"/>
      <c r="B148" s="14"/>
      <c r="C148" s="14"/>
      <c r="D148" s="14"/>
      <c r="E148" s="15"/>
    </row>
    <row r="149" spans="1:5" x14ac:dyDescent="0.2">
      <c r="A149" s="49"/>
      <c r="B149" s="50"/>
      <c r="C149" s="50"/>
      <c r="D149" s="50"/>
      <c r="E149" s="51"/>
    </row>
    <row r="150" spans="1:5" s="6" customFormat="1" x14ac:dyDescent="0.2">
      <c r="A150" s="52"/>
      <c r="B150" s="14"/>
      <c r="C150" s="14"/>
      <c r="D150" s="14"/>
      <c r="E150" s="53" t="s">
        <v>80</v>
      </c>
    </row>
    <row r="151" spans="1:5" x14ac:dyDescent="0.2">
      <c r="A151" s="54"/>
    </row>
    <row r="152" spans="1:5" x14ac:dyDescent="0.2">
      <c r="A152" s="54"/>
    </row>
    <row r="153" spans="1:5" x14ac:dyDescent="0.2">
      <c r="A153" s="54"/>
    </row>
    <row r="154" spans="1:5" x14ac:dyDescent="0.2">
      <c r="A154" s="54"/>
    </row>
    <row r="155" spans="1:5" x14ac:dyDescent="0.2">
      <c r="A155" s="54"/>
    </row>
    <row r="156" spans="1:5" x14ac:dyDescent="0.2">
      <c r="A156" s="54"/>
    </row>
    <row r="157" spans="1:5" x14ac:dyDescent="0.2">
      <c r="A157" s="54"/>
    </row>
  </sheetData>
  <pageMargins left="0.75" right="0.75" top="0.75" bottom="0.75" header="0.5" footer="0.5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245</vt:lpstr>
    </vt:vector>
  </TitlesOfParts>
  <Company>CSX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Leslie Williams</cp:lastModifiedBy>
  <dcterms:created xsi:type="dcterms:W3CDTF">2018-01-23T15:05:36Z</dcterms:created>
  <dcterms:modified xsi:type="dcterms:W3CDTF">2018-04-12T15:28:40Z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